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24780" windowHeight="11895" activeTab="5"/>
  </bookViews>
  <sheets>
    <sheet name="Toelichting" sheetId="1" r:id="rId1"/>
    <sheet name="Art 11" sheetId="2" r:id="rId2"/>
    <sheet name="Art 12" sheetId="3" r:id="rId3"/>
    <sheet name="Art 13" sheetId="4" r:id="rId4"/>
    <sheet name="Art 14" sheetId="5" r:id="rId5"/>
    <sheet name="Art 16" sheetId="6" r:id="rId6"/>
    <sheet name="Art 17" sheetId="7" r:id="rId7"/>
    <sheet name="Art 18" sheetId="8" r:id="rId8"/>
  </sheets>
  <externalReferences>
    <externalReference r:id="rId9"/>
  </externalReferences>
  <calcPr calcId="145621"/>
</workbook>
</file>

<file path=xl/calcChain.xml><?xml version="1.0" encoding="utf-8"?>
<calcChain xmlns="http://schemas.openxmlformats.org/spreadsheetml/2006/main">
  <c r="F604" i="8"/>
  <c r="F329"/>
  <c r="E328"/>
  <c r="D327"/>
  <c r="E327" s="1"/>
  <c r="F327" s="1"/>
  <c r="E325"/>
  <c r="E324"/>
  <c r="E323"/>
  <c r="E322"/>
  <c r="E321"/>
  <c r="E320"/>
  <c r="E317"/>
  <c r="E316"/>
  <c r="D315"/>
  <c r="E315" s="1"/>
  <c r="F315" s="1"/>
  <c r="E313"/>
  <c r="E312"/>
  <c r="E311"/>
  <c r="D310"/>
  <c r="E310" s="1"/>
  <c r="F310" s="1"/>
  <c r="E306"/>
  <c r="E305"/>
  <c r="F297"/>
  <c r="F271"/>
  <c r="F227"/>
  <c r="E225"/>
  <c r="E224"/>
  <c r="E223"/>
  <c r="E222"/>
  <c r="E221"/>
  <c r="E220"/>
  <c r="E219"/>
  <c r="E218"/>
  <c r="E217"/>
  <c r="E216"/>
  <c r="E215"/>
  <c r="F214"/>
  <c r="E210"/>
  <c r="E209"/>
  <c r="E208"/>
  <c r="E207"/>
  <c r="E206"/>
  <c r="E205"/>
  <c r="E204"/>
  <c r="E203"/>
  <c r="E202"/>
  <c r="E201"/>
  <c r="E200"/>
  <c r="E199"/>
  <c r="E198"/>
  <c r="E197"/>
  <c r="E196"/>
  <c r="E195"/>
  <c r="E194"/>
  <c r="E193"/>
  <c r="E192"/>
  <c r="E191"/>
  <c r="E190"/>
  <c r="E189"/>
  <c r="F185"/>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F31"/>
  <c r="E24"/>
  <c r="E17"/>
  <c r="E10"/>
  <c r="F10" s="1"/>
  <c r="F4"/>
  <c r="F628" s="1"/>
  <c r="E330" i="7"/>
  <c r="G330" s="1"/>
  <c r="E329"/>
  <c r="E328"/>
  <c r="E327"/>
  <c r="E326"/>
  <c r="E325"/>
  <c r="E324"/>
  <c r="E323"/>
  <c r="E322"/>
  <c r="E321"/>
  <c r="G320"/>
  <c r="E316"/>
  <c r="G313"/>
  <c r="G270"/>
  <c r="E255"/>
  <c r="E254"/>
  <c r="E253"/>
  <c r="E246"/>
  <c r="E244"/>
  <c r="E243"/>
  <c r="E242"/>
  <c r="E241"/>
  <c r="E238"/>
  <c r="E237"/>
  <c r="E218"/>
  <c r="G166"/>
  <c r="E163"/>
  <c r="G162"/>
  <c r="E111"/>
  <c r="G57"/>
  <c r="G54"/>
  <c r="G4"/>
  <c r="G334" s="1"/>
  <c r="G1185" i="6"/>
  <c r="H1180"/>
  <c r="H1179"/>
  <c r="H1178"/>
  <c r="H1177"/>
  <c r="H1176"/>
  <c r="H1175"/>
  <c r="H1174"/>
  <c r="H1173"/>
  <c r="H1172"/>
  <c r="H1171"/>
  <c r="H1170"/>
  <c r="H1169"/>
  <c r="H1160"/>
  <c r="H1159"/>
  <c r="F1158"/>
  <c r="H1158" s="1"/>
  <c r="F1157"/>
  <c r="H1157" s="1"/>
  <c r="F1156"/>
  <c r="H1156" s="1"/>
  <c r="F1155"/>
  <c r="H1155" s="1"/>
  <c r="F1154"/>
  <c r="H1154" s="1"/>
  <c r="F1153"/>
  <c r="H1153" s="1"/>
  <c r="H1152"/>
  <c r="H1151"/>
  <c r="H1150"/>
  <c r="H1145"/>
  <c r="H1139"/>
  <c r="H1136"/>
  <c r="H1131"/>
  <c r="H1126"/>
  <c r="H1120"/>
  <c r="H1114"/>
  <c r="H1112"/>
  <c r="H1079"/>
  <c r="H1075"/>
  <c r="H1056"/>
  <c r="H1000"/>
  <c r="H866"/>
  <c r="H863"/>
  <c r="H829"/>
  <c r="H740"/>
  <c r="H737"/>
  <c r="H728"/>
  <c r="H723"/>
  <c r="H717"/>
  <c r="H712"/>
  <c r="H695"/>
  <c r="H681"/>
  <c r="H643"/>
  <c r="H528"/>
  <c r="H486"/>
  <c r="H451"/>
  <c r="H411"/>
  <c r="H394"/>
  <c r="H392"/>
  <c r="H6"/>
  <c r="H4"/>
  <c r="H1182" s="1"/>
  <c r="E3252" i="5"/>
  <c r="E3251"/>
  <c r="E3250"/>
  <c r="E3249"/>
  <c r="E3248"/>
  <c r="E3247"/>
  <c r="E3246"/>
  <c r="E3245"/>
  <c r="E3244"/>
  <c r="E3243"/>
  <c r="E3242"/>
  <c r="E3241"/>
  <c r="E3240"/>
  <c r="E3239"/>
  <c r="E3238"/>
  <c r="E3237"/>
  <c r="E3236"/>
  <c r="E3235"/>
  <c r="E3234"/>
  <c r="E3233"/>
  <c r="E3232"/>
  <c r="E3231"/>
  <c r="E3230"/>
  <c r="E3229"/>
  <c r="E3228"/>
  <c r="E3227"/>
  <c r="E3226"/>
  <c r="E3225"/>
  <c r="E3224"/>
  <c r="E3223"/>
  <c r="E3222"/>
  <c r="E3221"/>
  <c r="E3220"/>
  <c r="E3219"/>
  <c r="E3218"/>
  <c r="E3217"/>
  <c r="E3216"/>
  <c r="E3215"/>
  <c r="E3214"/>
  <c r="E3213"/>
  <c r="E3212"/>
  <c r="E3211"/>
  <c r="E3210"/>
  <c r="E3209"/>
  <c r="E3208"/>
  <c r="E3207"/>
  <c r="E3206"/>
  <c r="E3205"/>
  <c r="E3204"/>
  <c r="E3203"/>
  <c r="E3202"/>
  <c r="E3201"/>
  <c r="E3200"/>
  <c r="E3199"/>
  <c r="E3198"/>
  <c r="E3197"/>
  <c r="E3196"/>
  <c r="E3195"/>
  <c r="E3194"/>
  <c r="E3193"/>
  <c r="E3192"/>
  <c r="E3191"/>
  <c r="E3190"/>
  <c r="E3189"/>
  <c r="E3188"/>
  <c r="E3187"/>
  <c r="E3186"/>
  <c r="E3185"/>
  <c r="E3184"/>
  <c r="E3183"/>
  <c r="E3182"/>
  <c r="E3181"/>
  <c r="E3180"/>
  <c r="E3179"/>
  <c r="E3178"/>
  <c r="E3177"/>
  <c r="E3176"/>
  <c r="E3175"/>
  <c r="E3174"/>
  <c r="E3173"/>
  <c r="E3172"/>
  <c r="E3171"/>
  <c r="E3170"/>
  <c r="E3169"/>
  <c r="E3168"/>
  <c r="E3167"/>
  <c r="E3166"/>
  <c r="E3165"/>
  <c r="E3164"/>
  <c r="E3163"/>
  <c r="E3162"/>
  <c r="E3161"/>
  <c r="E3160"/>
  <c r="E3159"/>
  <c r="E3158"/>
  <c r="E3157"/>
  <c r="E3156"/>
  <c r="E3155"/>
  <c r="E3154"/>
  <c r="E3153"/>
  <c r="E3152"/>
  <c r="E3151"/>
  <c r="E3150"/>
  <c r="E3149"/>
  <c r="E3148"/>
  <c r="E3147"/>
  <c r="E3146"/>
  <c r="E3145"/>
  <c r="E3144"/>
  <c r="E3143"/>
  <c r="E3142"/>
  <c r="E3141"/>
  <c r="E3140"/>
  <c r="E3139"/>
  <c r="E3138"/>
  <c r="E3137"/>
  <c r="E3136"/>
  <c r="E3135"/>
  <c r="E3134"/>
  <c r="E3133"/>
  <c r="E3132"/>
  <c r="E3131"/>
  <c r="E3130"/>
  <c r="E3129"/>
  <c r="E3128"/>
  <c r="E3127"/>
  <c r="E3126"/>
  <c r="E3125"/>
  <c r="E3124"/>
  <c r="E3123"/>
  <c r="E3122"/>
  <c r="E3121"/>
  <c r="E3120"/>
  <c r="E3119"/>
  <c r="E3118"/>
  <c r="E3117"/>
  <c r="E3116"/>
  <c r="E3115"/>
  <c r="E3114"/>
  <c r="E3113"/>
  <c r="E3112"/>
  <c r="E3111"/>
  <c r="E3110"/>
  <c r="E3109"/>
  <c r="E3108"/>
  <c r="E3107"/>
  <c r="E3106"/>
  <c r="E3105"/>
  <c r="E3104"/>
  <c r="E3103"/>
  <c r="E3102"/>
  <c r="E3101"/>
  <c r="E3100"/>
  <c r="E3099"/>
  <c r="E3098"/>
  <c r="E3097"/>
  <c r="E3096"/>
  <c r="E3095"/>
  <c r="E3094"/>
  <c r="E3093"/>
  <c r="E3092"/>
  <c r="E3091"/>
  <c r="E3090"/>
  <c r="E3089"/>
  <c r="E3088"/>
  <c r="E3087"/>
  <c r="E3086"/>
  <c r="E3085"/>
  <c r="E3084"/>
  <c r="E3083"/>
  <c r="E3082"/>
  <c r="E3081"/>
  <c r="E3080"/>
  <c r="E3079"/>
  <c r="E3078"/>
  <c r="E3077"/>
  <c r="E3076"/>
  <c r="E3075"/>
  <c r="E3074"/>
  <c r="E3073"/>
  <c r="E3072"/>
  <c r="E3071"/>
  <c r="E3070"/>
  <c r="E3069"/>
  <c r="E3068"/>
  <c r="E3067"/>
  <c r="E3066"/>
  <c r="E3065"/>
  <c r="E3064"/>
  <c r="E3063"/>
  <c r="E3062"/>
  <c r="E3061"/>
  <c r="E3060"/>
  <c r="E3059"/>
  <c r="E3058"/>
  <c r="E3057"/>
  <c r="E3056"/>
  <c r="E3055"/>
  <c r="E3054"/>
  <c r="E3053"/>
  <c r="E3052"/>
  <c r="E3051"/>
  <c r="E3050"/>
  <c r="E3049"/>
  <c r="E3048"/>
  <c r="E3047"/>
  <c r="E3046"/>
  <c r="E3045"/>
  <c r="E3044"/>
  <c r="E3043"/>
  <c r="E3042"/>
  <c r="E3041"/>
  <c r="E3040"/>
  <c r="E3039"/>
  <c r="E3038"/>
  <c r="E3037"/>
  <c r="E3036"/>
  <c r="E3035"/>
  <c r="E3034"/>
  <c r="E3033"/>
  <c r="E3032"/>
  <c r="E3031"/>
  <c r="E3030"/>
  <c r="E3029"/>
  <c r="E3028"/>
  <c r="E3027"/>
  <c r="E3026"/>
  <c r="E3025"/>
  <c r="E3024"/>
  <c r="E3023"/>
  <c r="E3022"/>
  <c r="E3021"/>
  <c r="E3020"/>
  <c r="E3019"/>
  <c r="E3018"/>
  <c r="E3017"/>
  <c r="E3016"/>
  <c r="E3015"/>
  <c r="E3014"/>
  <c r="E3013"/>
  <c r="E3012"/>
  <c r="E3011"/>
  <c r="E3010"/>
  <c r="E3009"/>
  <c r="E3008"/>
  <c r="E3007"/>
  <c r="E3006"/>
  <c r="E3005"/>
  <c r="E3004"/>
  <c r="E3003"/>
  <c r="E3002"/>
  <c r="E3001"/>
  <c r="E3000"/>
  <c r="E2999"/>
  <c r="E2998"/>
  <c r="E2997"/>
  <c r="E2996"/>
  <c r="E2995"/>
  <c r="E2994"/>
  <c r="E2993"/>
  <c r="E2992"/>
  <c r="E2991"/>
  <c r="E2990"/>
  <c r="E2989"/>
  <c r="E2988"/>
  <c r="E2987"/>
  <c r="E2986"/>
  <c r="E2985"/>
  <c r="E2984"/>
  <c r="E2983"/>
  <c r="E2982"/>
  <c r="E2981"/>
  <c r="E2980"/>
  <c r="E2979"/>
  <c r="E2978"/>
  <c r="E2977"/>
  <c r="E2976"/>
  <c r="E2975"/>
  <c r="E2974"/>
  <c r="E2973"/>
  <c r="E2972"/>
  <c r="E2971"/>
  <c r="E2970"/>
  <c r="E2969"/>
  <c r="E2968"/>
  <c r="E2967"/>
  <c r="E2966"/>
  <c r="E2965"/>
  <c r="E2964"/>
  <c r="E2963"/>
  <c r="E2962"/>
  <c r="E2961"/>
  <c r="E2960"/>
  <c r="E2959"/>
  <c r="E2958"/>
  <c r="E2957"/>
  <c r="E2956"/>
  <c r="E2955"/>
  <c r="E2954"/>
  <c r="E2953"/>
  <c r="E2952"/>
  <c r="E2951"/>
  <c r="E2950"/>
  <c r="E2949"/>
  <c r="E2948"/>
  <c r="E2947"/>
  <c r="E2946"/>
  <c r="E2945"/>
  <c r="E2944"/>
  <c r="E2943"/>
  <c r="E2942"/>
  <c r="E2941"/>
  <c r="E2940"/>
  <c r="E2939"/>
  <c r="E2938"/>
  <c r="E2937"/>
  <c r="E2936"/>
  <c r="E2935"/>
  <c r="E2934"/>
  <c r="E2933"/>
  <c r="E2932"/>
  <c r="E2931"/>
  <c r="E2930"/>
  <c r="E2929"/>
  <c r="E2928"/>
  <c r="E2927"/>
  <c r="E2926"/>
  <c r="E2925"/>
  <c r="E2924"/>
  <c r="E2923"/>
  <c r="E2922"/>
  <c r="E2921"/>
  <c r="E2920"/>
  <c r="E2919"/>
  <c r="E2918"/>
  <c r="E2917"/>
  <c r="E2916"/>
  <c r="E2915"/>
  <c r="E2914"/>
  <c r="E2913"/>
  <c r="E2912"/>
  <c r="E2911"/>
  <c r="E2910"/>
  <c r="E2909"/>
  <c r="E2908"/>
  <c r="E2907"/>
  <c r="E2906"/>
  <c r="E2905"/>
  <c r="E2904"/>
  <c r="E2903"/>
  <c r="E2902"/>
  <c r="E2901"/>
  <c r="E2900"/>
  <c r="E2899"/>
  <c r="E2898"/>
  <c r="E2897"/>
  <c r="E2896"/>
  <c r="E2895"/>
  <c r="E2894"/>
  <c r="E2893"/>
  <c r="E2892"/>
  <c r="E2891"/>
  <c r="E2890"/>
  <c r="E2889"/>
  <c r="E2888"/>
  <c r="E2887"/>
  <c r="E2886"/>
  <c r="E2885"/>
  <c r="E2884"/>
  <c r="E2883"/>
  <c r="E2882"/>
  <c r="E2881"/>
  <c r="E2880"/>
  <c r="E2879"/>
  <c r="E2878"/>
  <c r="E2877"/>
  <c r="E2876"/>
  <c r="E2875"/>
  <c r="E2874"/>
  <c r="E2873"/>
  <c r="E2872"/>
  <c r="E2871"/>
  <c r="E2870"/>
  <c r="E2869"/>
  <c r="E2868"/>
  <c r="E2867"/>
  <c r="E2866"/>
  <c r="E2865"/>
  <c r="E2864"/>
  <c r="E2863"/>
  <c r="E2862"/>
  <c r="E2861"/>
  <c r="E2860"/>
  <c r="E2859"/>
  <c r="E2858"/>
  <c r="E2857"/>
  <c r="E2856"/>
  <c r="E2855"/>
  <c r="E2854"/>
  <c r="E2853"/>
  <c r="E2852"/>
  <c r="E2851"/>
  <c r="E2850"/>
  <c r="E2849"/>
  <c r="E2848"/>
  <c r="E2847"/>
  <c r="E2846"/>
  <c r="E2845"/>
  <c r="E2844"/>
  <c r="E2843"/>
  <c r="E2842"/>
  <c r="E2841"/>
  <c r="E2840"/>
  <c r="E2839"/>
  <c r="E2838"/>
  <c r="E2837"/>
  <c r="E2836"/>
  <c r="E2835"/>
  <c r="E2834"/>
  <c r="E2833"/>
  <c r="E2832"/>
  <c r="E2831"/>
  <c r="E2830"/>
  <c r="E2829"/>
  <c r="E2828"/>
  <c r="E2827"/>
  <c r="E2826"/>
  <c r="E2825"/>
  <c r="E2824"/>
  <c r="E2823"/>
  <c r="E2822"/>
  <c r="E2821"/>
  <c r="E2820"/>
  <c r="E2819"/>
  <c r="E2818"/>
  <c r="E2817"/>
  <c r="E2816"/>
  <c r="E2815"/>
  <c r="E2814"/>
  <c r="E2813"/>
  <c r="E2812"/>
  <c r="E2811"/>
  <c r="E2810"/>
  <c r="E2809"/>
  <c r="E2808"/>
  <c r="E2807"/>
  <c r="E2806"/>
  <c r="E2805"/>
  <c r="E2804"/>
  <c r="E2803"/>
  <c r="E2802"/>
  <c r="E2801"/>
  <c r="E2800"/>
  <c r="E2799"/>
  <c r="E2798"/>
  <c r="E2797"/>
  <c r="E2796"/>
  <c r="E2795"/>
  <c r="E2794"/>
  <c r="E2793"/>
  <c r="E2792"/>
  <c r="E2791"/>
  <c r="E2790"/>
  <c r="E2789"/>
  <c r="E2788"/>
  <c r="E2787"/>
  <c r="E2786"/>
  <c r="E2785"/>
  <c r="E2784"/>
  <c r="E2783"/>
  <c r="E2782"/>
  <c r="E2781"/>
  <c r="E2780"/>
  <c r="E2779"/>
  <c r="E2778"/>
  <c r="E2777"/>
  <c r="E2776"/>
  <c r="E2775"/>
  <c r="E2774"/>
  <c r="E2773"/>
  <c r="E2772"/>
  <c r="E2771"/>
  <c r="E2770"/>
  <c r="E2769"/>
  <c r="E2768"/>
  <c r="E2767"/>
  <c r="E2766"/>
  <c r="E2765"/>
  <c r="E2764"/>
  <c r="E2763"/>
  <c r="E2762"/>
  <c r="E2761"/>
  <c r="E2760"/>
  <c r="E2759"/>
  <c r="E2758"/>
  <c r="E2757"/>
  <c r="E2756"/>
  <c r="E2755"/>
  <c r="E2754"/>
  <c r="E2753"/>
  <c r="E2752"/>
  <c r="E2751"/>
  <c r="E2750"/>
  <c r="E2749"/>
  <c r="E2748"/>
  <c r="E2747"/>
  <c r="E2746"/>
  <c r="E2745"/>
  <c r="E2744"/>
  <c r="E2743"/>
  <c r="E2742"/>
  <c r="E2741"/>
  <c r="E2740"/>
  <c r="E2739"/>
  <c r="E2738"/>
  <c r="E2737"/>
  <c r="E2736"/>
  <c r="E2735"/>
  <c r="E2734"/>
  <c r="E2733"/>
  <c r="E2732"/>
  <c r="E2731"/>
  <c r="E2730"/>
  <c r="E2729"/>
  <c r="E2728"/>
  <c r="E2727"/>
  <c r="E2726"/>
  <c r="E2725"/>
  <c r="E2724"/>
  <c r="E2723"/>
  <c r="E2722"/>
  <c r="E2721"/>
  <c r="E2720"/>
  <c r="E2719"/>
  <c r="E2718"/>
  <c r="E2717"/>
  <c r="E2716"/>
  <c r="E2715"/>
  <c r="E2714"/>
  <c r="E2713"/>
  <c r="E2712"/>
  <c r="E2711"/>
  <c r="E2710"/>
  <c r="E2709"/>
  <c r="E2708"/>
  <c r="E2707"/>
  <c r="E2706"/>
  <c r="E2705"/>
  <c r="E2704"/>
  <c r="E2703"/>
  <c r="E2702"/>
  <c r="E2701"/>
  <c r="E2700"/>
  <c r="E2699"/>
  <c r="E2698"/>
  <c r="E2697"/>
  <c r="E2696"/>
  <c r="E2695"/>
  <c r="E2694"/>
  <c r="E2693"/>
  <c r="E2692"/>
  <c r="E2691"/>
  <c r="E2690"/>
  <c r="E2689"/>
  <c r="E2688"/>
  <c r="E2687"/>
  <c r="E2686"/>
  <c r="E2685"/>
  <c r="E2684"/>
  <c r="E2683"/>
  <c r="E2682"/>
  <c r="E2681"/>
  <c r="E2680"/>
  <c r="E2679"/>
  <c r="E2678"/>
  <c r="E2677"/>
  <c r="E2676"/>
  <c r="E2675"/>
  <c r="E2674"/>
  <c r="E2673"/>
  <c r="E2672"/>
  <c r="E2671"/>
  <c r="E2670"/>
  <c r="E2669"/>
  <c r="E2668"/>
  <c r="E2667"/>
  <c r="E2666"/>
  <c r="E2665"/>
  <c r="E2664"/>
  <c r="E2663"/>
  <c r="E2662"/>
  <c r="E2661"/>
  <c r="E2660"/>
  <c r="E2659"/>
  <c r="E2658"/>
  <c r="E2657"/>
  <c r="E2656"/>
  <c r="E2655"/>
  <c r="E2654"/>
  <c r="E2653"/>
  <c r="E2652"/>
  <c r="E2651"/>
  <c r="E2650"/>
  <c r="E2649"/>
  <c r="E2648"/>
  <c r="E2647"/>
  <c r="E2646"/>
  <c r="E2645"/>
  <c r="E2644"/>
  <c r="E2643"/>
  <c r="E2642"/>
  <c r="E2641"/>
  <c r="E2640"/>
  <c r="E2639"/>
  <c r="E2638"/>
  <c r="E2637"/>
  <c r="E2636"/>
  <c r="E2635"/>
  <c r="E2634"/>
  <c r="E2633"/>
  <c r="E2632"/>
  <c r="E2631"/>
  <c r="E2630"/>
  <c r="E2629"/>
  <c r="E2628"/>
  <c r="E2627"/>
  <c r="E2626"/>
  <c r="E2625"/>
  <c r="E2624"/>
  <c r="E2623"/>
  <c r="E2622"/>
  <c r="E2621"/>
  <c r="E2620"/>
  <c r="E2619"/>
  <c r="E2618"/>
  <c r="E2617"/>
  <c r="E2616"/>
  <c r="E2615"/>
  <c r="E2614"/>
  <c r="E2613"/>
  <c r="E2612"/>
  <c r="E2611"/>
  <c r="E2610"/>
  <c r="E2609"/>
  <c r="E2608"/>
  <c r="E2607"/>
  <c r="E2606"/>
  <c r="E2605"/>
  <c r="E2604"/>
  <c r="E2603"/>
  <c r="E2602"/>
  <c r="E2601"/>
  <c r="E2600"/>
  <c r="E2599"/>
  <c r="E2598"/>
  <c r="E2597"/>
  <c r="E2596"/>
  <c r="E2595"/>
  <c r="E2594"/>
  <c r="E2593"/>
  <c r="E2592"/>
  <c r="E2591"/>
  <c r="E2590"/>
  <c r="E2589"/>
  <c r="E2588"/>
  <c r="E2587"/>
  <c r="E2586"/>
  <c r="E2585"/>
  <c r="E2584"/>
  <c r="E2583"/>
  <c r="E2582"/>
  <c r="E2581"/>
  <c r="E2580"/>
  <c r="E2579"/>
  <c r="E2578"/>
  <c r="E2577"/>
  <c r="E2576"/>
  <c r="E2575"/>
  <c r="E2574"/>
  <c r="E2573"/>
  <c r="E2572"/>
  <c r="E2571"/>
  <c r="E2570"/>
  <c r="E2569"/>
  <c r="E2568"/>
  <c r="E2567"/>
  <c r="E2566"/>
  <c r="E2565"/>
  <c r="E2564"/>
  <c r="E2563"/>
  <c r="E2562"/>
  <c r="E2561"/>
  <c r="E2560"/>
  <c r="E2559"/>
  <c r="E2558"/>
  <c r="E2557"/>
  <c r="E2556"/>
  <c r="E2555"/>
  <c r="E2554"/>
  <c r="E2553"/>
  <c r="E2552"/>
  <c r="E2551"/>
  <c r="E2550"/>
  <c r="E2549"/>
  <c r="E2548"/>
  <c r="E2547"/>
  <c r="E2546"/>
  <c r="E2545"/>
  <c r="E2544"/>
  <c r="E2543"/>
  <c r="E2542"/>
  <c r="E2541"/>
  <c r="E2540"/>
  <c r="E2539"/>
  <c r="E2538"/>
  <c r="E2537"/>
  <c r="E2536"/>
  <c r="E2535"/>
  <c r="E2534"/>
  <c r="E2533"/>
  <c r="E2532"/>
  <c r="E2531"/>
  <c r="E2530"/>
  <c r="E2529"/>
  <c r="E2528"/>
  <c r="E2527"/>
  <c r="E2526"/>
  <c r="E2525"/>
  <c r="E2524"/>
  <c r="E2523"/>
  <c r="E2522"/>
  <c r="E2521"/>
  <c r="E2520"/>
  <c r="E2519"/>
  <c r="E2518"/>
  <c r="E2517"/>
  <c r="E2516"/>
  <c r="E2515"/>
  <c r="E2514"/>
  <c r="E2513"/>
  <c r="E2512"/>
  <c r="E2511"/>
  <c r="E2510"/>
  <c r="E2509"/>
  <c r="E2508"/>
  <c r="E2507"/>
  <c r="E2506"/>
  <c r="E2505"/>
  <c r="E2504"/>
  <c r="E2503"/>
  <c r="E2502"/>
  <c r="E2501"/>
  <c r="E2500"/>
  <c r="E2499"/>
  <c r="E2498"/>
  <c r="E2497"/>
  <c r="E2496"/>
  <c r="E2495"/>
  <c r="E2494"/>
  <c r="E2493"/>
  <c r="E2492"/>
  <c r="E2491"/>
  <c r="E2490"/>
  <c r="E2489"/>
  <c r="E2488"/>
  <c r="E2487"/>
  <c r="E2486"/>
  <c r="E2485"/>
  <c r="E2484"/>
  <c r="E2483"/>
  <c r="E2482"/>
  <c r="E2481"/>
  <c r="E2480"/>
  <c r="E2479"/>
  <c r="E2478"/>
  <c r="E2477"/>
  <c r="E2476"/>
  <c r="E2475"/>
  <c r="E2474"/>
  <c r="E2473"/>
  <c r="E2472"/>
  <c r="E2471"/>
  <c r="E2470"/>
  <c r="E2469"/>
  <c r="E2468"/>
  <c r="E2467"/>
  <c r="E2466"/>
  <c r="E2465"/>
  <c r="E2464"/>
  <c r="E2463"/>
  <c r="E2462"/>
  <c r="E2461"/>
  <c r="E2460"/>
  <c r="E2459"/>
  <c r="E2458"/>
  <c r="E2457"/>
  <c r="E2456"/>
  <c r="E2455"/>
  <c r="E2454"/>
  <c r="E2453"/>
  <c r="E2452"/>
  <c r="E2451"/>
  <c r="E2450"/>
  <c r="E2449"/>
  <c r="E2448"/>
  <c r="E2447"/>
  <c r="E2446"/>
  <c r="E2445"/>
  <c r="E2444"/>
  <c r="E2443"/>
  <c r="E2442"/>
  <c r="E2441"/>
  <c r="E2440"/>
  <c r="E2439"/>
  <c r="E2438"/>
  <c r="E2437"/>
  <c r="E2436"/>
  <c r="E2435"/>
  <c r="E2434"/>
  <c r="E2433"/>
  <c r="E2432"/>
  <c r="E2431"/>
  <c r="E2430"/>
  <c r="E2429"/>
  <c r="E2428"/>
  <c r="E2427"/>
  <c r="E2426"/>
  <c r="E2425"/>
  <c r="E2424"/>
  <c r="E2423"/>
  <c r="E2422"/>
  <c r="E2421"/>
  <c r="E2420"/>
  <c r="E2419"/>
  <c r="E2418"/>
  <c r="E2417"/>
  <c r="E2416"/>
  <c r="E2415"/>
  <c r="E2414"/>
  <c r="E2413"/>
  <c r="E2412"/>
  <c r="E2411"/>
  <c r="E2410"/>
  <c r="E2409"/>
  <c r="E2408"/>
  <c r="E2407"/>
  <c r="E2406"/>
  <c r="E2405"/>
  <c r="E2404"/>
  <c r="E2403"/>
  <c r="E2402"/>
  <c r="E2401"/>
  <c r="E2400"/>
  <c r="E2399"/>
  <c r="E2398"/>
  <c r="E2397"/>
  <c r="E2396"/>
  <c r="E2395"/>
  <c r="E2394"/>
  <c r="E2393"/>
  <c r="E2392"/>
  <c r="E2391"/>
  <c r="E2390"/>
  <c r="E2389"/>
  <c r="E2388"/>
  <c r="E2387"/>
  <c r="E2386"/>
  <c r="E2385"/>
  <c r="E2384"/>
  <c r="E2383"/>
  <c r="E2382"/>
  <c r="E2381"/>
  <c r="E2380"/>
  <c r="E2379"/>
  <c r="E2378"/>
  <c r="E2377"/>
  <c r="E2376"/>
  <c r="E2375"/>
  <c r="E2374"/>
  <c r="E2373"/>
  <c r="E2372"/>
  <c r="E2371"/>
  <c r="E2370"/>
  <c r="E2369"/>
  <c r="E2368"/>
  <c r="E2367"/>
  <c r="E2366"/>
  <c r="E2365"/>
  <c r="E2364"/>
  <c r="E2363"/>
  <c r="E2362"/>
  <c r="E2361"/>
  <c r="E2360"/>
  <c r="E2359"/>
  <c r="E2358"/>
  <c r="E2357"/>
  <c r="E2356"/>
  <c r="E2355"/>
  <c r="E2354"/>
  <c r="E2353"/>
  <c r="E2352"/>
  <c r="E2351"/>
  <c r="E2350"/>
  <c r="E2349"/>
  <c r="E2348"/>
  <c r="E2347"/>
  <c r="E2346"/>
  <c r="E2345"/>
  <c r="E2344"/>
  <c r="E2343"/>
  <c r="E2342"/>
  <c r="E2341"/>
  <c r="E2340"/>
  <c r="E2339"/>
  <c r="E2338"/>
  <c r="E2337"/>
  <c r="E2336"/>
  <c r="E2335"/>
  <c r="E2334"/>
  <c r="E2333"/>
  <c r="E2332"/>
  <c r="E2331"/>
  <c r="E2330"/>
  <c r="E2329"/>
  <c r="E2328"/>
  <c r="E2327"/>
  <c r="E2326"/>
  <c r="E2325"/>
  <c r="E2324"/>
  <c r="E2323"/>
  <c r="E2322"/>
  <c r="E2321"/>
  <c r="E2320"/>
  <c r="E2319"/>
  <c r="E2318"/>
  <c r="E2317"/>
  <c r="E2316"/>
  <c r="E2315"/>
  <c r="E2314"/>
  <c r="E2313"/>
  <c r="E2312"/>
  <c r="E2311"/>
  <c r="E2310"/>
  <c r="E2309"/>
  <c r="E2308"/>
  <c r="E2307"/>
  <c r="E2306"/>
  <c r="E2305"/>
  <c r="E2304"/>
  <c r="E2303"/>
  <c r="E2302"/>
  <c r="E2301"/>
  <c r="E2300"/>
  <c r="E2299"/>
  <c r="E2298"/>
  <c r="E2297"/>
  <c r="E2296"/>
  <c r="E2295"/>
  <c r="E2294"/>
  <c r="E2293"/>
  <c r="E2292"/>
  <c r="E2291"/>
  <c r="E2290"/>
  <c r="E2289"/>
  <c r="E2288"/>
  <c r="E2287"/>
  <c r="E2286"/>
  <c r="E2285"/>
  <c r="E2284"/>
  <c r="E2283"/>
  <c r="E2282"/>
  <c r="E2281"/>
  <c r="E2280"/>
  <c r="E2279"/>
  <c r="E2278"/>
  <c r="E2277"/>
  <c r="E2276"/>
  <c r="E2275"/>
  <c r="E2274"/>
  <c r="E2273"/>
  <c r="E2272"/>
  <c r="E2271"/>
  <c r="E2270"/>
  <c r="E2269"/>
  <c r="E2268"/>
  <c r="E2267"/>
  <c r="E2266"/>
  <c r="E2265"/>
  <c r="E2264"/>
  <c r="E2263"/>
  <c r="E2262"/>
  <c r="E2261"/>
  <c r="E2260"/>
  <c r="E2259"/>
  <c r="E2258"/>
  <c r="E2257"/>
  <c r="E2256"/>
  <c r="E2255"/>
  <c r="E2254"/>
  <c r="E2253"/>
  <c r="E2252"/>
  <c r="E2251"/>
  <c r="E2250"/>
  <c r="E2249"/>
  <c r="E2248"/>
  <c r="E2247"/>
  <c r="E2246"/>
  <c r="E2245"/>
  <c r="E2244"/>
  <c r="E2243"/>
  <c r="E2242"/>
  <c r="E2241"/>
  <c r="E2240"/>
  <c r="E2239"/>
  <c r="E2238"/>
  <c r="E2237"/>
  <c r="E2236"/>
  <c r="E2235"/>
  <c r="E2234"/>
  <c r="E2233"/>
  <c r="E2232"/>
  <c r="E2231"/>
  <c r="E2230"/>
  <c r="E2229"/>
  <c r="E2228"/>
  <c r="E2227"/>
  <c r="E2226"/>
  <c r="E2225"/>
  <c r="E2224"/>
  <c r="E2223"/>
  <c r="E2222"/>
  <c r="E2221"/>
  <c r="E2220"/>
  <c r="E2219"/>
  <c r="E2218"/>
  <c r="E2217"/>
  <c r="E2216"/>
  <c r="E2215"/>
  <c r="E2214"/>
  <c r="E2213"/>
  <c r="E2212"/>
  <c r="E2211"/>
  <c r="E2210"/>
  <c r="E2209"/>
  <c r="E2208"/>
  <c r="E2207"/>
  <c r="E2206"/>
  <c r="E2205"/>
  <c r="E2204"/>
  <c r="E2203"/>
  <c r="E2202"/>
  <c r="E2201"/>
  <c r="E2200"/>
  <c r="E2199"/>
  <c r="E2198"/>
  <c r="E2197"/>
  <c r="E2196"/>
  <c r="E2195"/>
  <c r="E2194"/>
  <c r="E2193"/>
  <c r="E2192"/>
  <c r="E2191"/>
  <c r="E2190"/>
  <c r="E2189"/>
  <c r="E2188"/>
  <c r="E2187"/>
  <c r="E2186"/>
  <c r="E2185"/>
  <c r="E2184"/>
  <c r="E2183"/>
  <c r="E2182"/>
  <c r="E2181"/>
  <c r="E2180"/>
  <c r="E2179"/>
  <c r="E2178"/>
  <c r="E2177"/>
  <c r="E2176"/>
  <c r="E2175"/>
  <c r="E2174"/>
  <c r="E2173"/>
  <c r="E2172"/>
  <c r="E2171"/>
  <c r="E2170"/>
  <c r="E2169"/>
  <c r="E2168"/>
  <c r="E2167"/>
  <c r="E2166"/>
  <c r="E2165"/>
  <c r="E2164"/>
  <c r="E2163"/>
  <c r="E2162"/>
  <c r="E2161"/>
  <c r="E2160"/>
  <c r="E2159"/>
  <c r="E2158"/>
  <c r="E2157"/>
  <c r="E2156"/>
  <c r="E2155"/>
  <c r="E2154"/>
  <c r="E2153"/>
  <c r="E2152"/>
  <c r="E2151"/>
  <c r="E2150"/>
  <c r="E2149"/>
  <c r="E2148"/>
  <c r="E2147"/>
  <c r="E2146"/>
  <c r="E2145"/>
  <c r="E2144"/>
  <c r="E2143"/>
  <c r="E2142"/>
  <c r="E2141"/>
  <c r="E2140"/>
  <c r="E2139"/>
  <c r="E2138"/>
  <c r="E2137"/>
  <c r="E2136"/>
  <c r="E2135"/>
  <c r="E2134"/>
  <c r="E2133"/>
  <c r="E2132"/>
  <c r="E2131"/>
  <c r="E2130"/>
  <c r="E2129"/>
  <c r="E2128"/>
  <c r="E2127"/>
  <c r="E2126"/>
  <c r="E2125"/>
  <c r="E2124"/>
  <c r="E2123"/>
  <c r="E2122"/>
  <c r="E2121"/>
  <c r="E2120"/>
  <c r="E2119"/>
  <c r="E2118"/>
  <c r="E2117"/>
  <c r="E2116"/>
  <c r="E2115"/>
  <c r="E2114"/>
  <c r="E2113"/>
  <c r="E2112"/>
  <c r="E2111"/>
  <c r="E2110"/>
  <c r="E2109"/>
  <c r="E2108"/>
  <c r="E2107"/>
  <c r="E2106"/>
  <c r="E2105"/>
  <c r="E2104"/>
  <c r="E2103"/>
  <c r="E2102"/>
  <c r="E2101"/>
  <c r="E2100"/>
  <c r="E2099"/>
  <c r="E2098"/>
  <c r="E2097"/>
  <c r="E2096"/>
  <c r="E2095"/>
  <c r="E2094"/>
  <c r="E2093"/>
  <c r="E2092"/>
  <c r="E2091"/>
  <c r="E2090"/>
  <c r="E2089"/>
  <c r="E2088"/>
  <c r="E2087"/>
  <c r="E2086"/>
  <c r="E2085"/>
  <c r="E2084"/>
  <c r="E2083"/>
  <c r="E2082"/>
  <c r="E2081"/>
  <c r="E2080"/>
  <c r="E2079"/>
  <c r="E2078"/>
  <c r="E2077"/>
  <c r="E2076"/>
  <c r="E2075"/>
  <c r="E2074"/>
  <c r="E2073"/>
  <c r="E2072"/>
  <c r="E2071"/>
  <c r="E2070"/>
  <c r="E2069"/>
  <c r="E2068"/>
  <c r="E2067"/>
  <c r="E2066"/>
  <c r="E2065"/>
  <c r="E2064"/>
  <c r="E2063"/>
  <c r="E2062"/>
  <c r="E2061"/>
  <c r="E2060"/>
  <c r="E2059"/>
  <c r="E2058"/>
  <c r="E2057"/>
  <c r="E2056"/>
  <c r="E2055"/>
  <c r="E2054"/>
  <c r="E2053"/>
  <c r="E2052"/>
  <c r="E2051"/>
  <c r="E2050"/>
  <c r="E2049"/>
  <c r="E2048"/>
  <c r="E2047"/>
  <c r="E2046"/>
  <c r="E2045"/>
  <c r="E2044"/>
  <c r="E2043"/>
  <c r="E2042"/>
  <c r="E2041"/>
  <c r="E2040"/>
  <c r="E2039"/>
  <c r="E2038"/>
  <c r="E2037"/>
  <c r="E2036"/>
  <c r="E2035"/>
  <c r="E2034"/>
  <c r="E2033"/>
  <c r="E2032"/>
  <c r="E2031"/>
  <c r="E2030"/>
  <c r="E2029"/>
  <c r="E2028"/>
  <c r="E2027"/>
  <c r="E2026"/>
  <c r="E2025"/>
  <c r="E2024"/>
  <c r="E2023"/>
  <c r="E2022"/>
  <c r="E2021"/>
  <c r="E2020"/>
  <c r="E2019"/>
  <c r="E2018"/>
  <c r="E2017"/>
  <c r="E2016"/>
  <c r="E2015"/>
  <c r="E2014"/>
  <c r="E2013"/>
  <c r="E2012"/>
  <c r="E2011"/>
  <c r="E2010"/>
  <c r="E2009"/>
  <c r="E2008"/>
  <c r="E2007"/>
  <c r="E2006"/>
  <c r="E2005"/>
  <c r="E2004"/>
  <c r="E2003"/>
  <c r="E2002"/>
  <c r="E2001"/>
  <c r="E2000"/>
  <c r="E1999"/>
  <c r="E1998"/>
  <c r="E1997"/>
  <c r="E1996"/>
  <c r="E1995"/>
  <c r="E1994"/>
  <c r="E1993"/>
  <c r="E1992"/>
  <c r="E1991"/>
  <c r="E1990"/>
  <c r="E1989"/>
  <c r="E1988"/>
  <c r="E1987"/>
  <c r="E1986"/>
  <c r="E1985"/>
  <c r="E1984"/>
  <c r="E1983"/>
  <c r="E1982"/>
  <c r="E1981"/>
  <c r="E1980"/>
  <c r="E1979"/>
  <c r="E1978"/>
  <c r="E1977"/>
  <c r="E1976"/>
  <c r="E1975"/>
  <c r="E1974"/>
  <c r="E1973"/>
  <c r="E1972"/>
  <c r="E1971"/>
  <c r="E1970"/>
  <c r="E1969"/>
  <c r="E1968"/>
  <c r="E1967"/>
  <c r="E1966"/>
  <c r="E1965"/>
  <c r="E1964"/>
  <c r="E1963"/>
  <c r="E1962"/>
  <c r="E1961"/>
  <c r="E1960"/>
  <c r="E1959"/>
  <c r="E1958"/>
  <c r="E1957"/>
  <c r="E1956"/>
  <c r="E1955"/>
  <c r="E1954"/>
  <c r="E1953"/>
  <c r="E1952"/>
  <c r="E1951"/>
  <c r="E1950"/>
  <c r="E1949"/>
  <c r="E1948"/>
  <c r="E1947"/>
  <c r="E1946"/>
  <c r="E1945"/>
  <c r="E1944"/>
  <c r="E1943"/>
  <c r="E1942"/>
  <c r="E1941"/>
  <c r="E1940"/>
  <c r="E1939"/>
  <c r="E1938"/>
  <c r="E1937"/>
  <c r="E1936"/>
  <c r="E1935"/>
  <c r="E1934"/>
  <c r="E1933"/>
  <c r="E1932"/>
  <c r="E1931"/>
  <c r="E1930"/>
  <c r="E1929"/>
  <c r="E1928"/>
  <c r="E1927"/>
  <c r="E1926"/>
  <c r="E1925"/>
  <c r="E1924"/>
  <c r="E1923"/>
  <c r="E1922"/>
  <c r="E1921"/>
  <c r="E1920"/>
  <c r="E1919"/>
  <c r="E1918"/>
  <c r="E1917"/>
  <c r="E1916"/>
  <c r="E1915"/>
  <c r="E1914"/>
  <c r="E1913"/>
  <c r="E1912"/>
  <c r="E1911"/>
  <c r="E1910"/>
  <c r="E1909"/>
  <c r="E1908"/>
  <c r="E1907"/>
  <c r="E1906"/>
  <c r="E1905"/>
  <c r="E1904"/>
  <c r="E1903"/>
  <c r="E1902"/>
  <c r="E1901"/>
  <c r="E1900"/>
  <c r="E1899"/>
  <c r="E1898"/>
  <c r="E1897"/>
  <c r="E1896"/>
  <c r="E1895"/>
  <c r="E1894"/>
  <c r="E1893"/>
  <c r="E1892"/>
  <c r="E1891"/>
  <c r="E1890"/>
  <c r="E1889"/>
  <c r="E1888"/>
  <c r="E1887"/>
  <c r="E1886"/>
  <c r="E1885"/>
  <c r="E1884"/>
  <c r="E1883"/>
  <c r="E1882"/>
  <c r="E1881"/>
  <c r="E1880"/>
  <c r="E1879"/>
  <c r="E1878"/>
  <c r="E1877"/>
  <c r="E1876"/>
  <c r="E1875"/>
  <c r="E1874"/>
  <c r="E1873"/>
  <c r="E1872"/>
  <c r="E1871"/>
  <c r="E1870"/>
  <c r="E1869"/>
  <c r="E1868"/>
  <c r="E1867"/>
  <c r="E1866"/>
  <c r="E1865"/>
  <c r="E1864"/>
  <c r="E1863"/>
  <c r="E1862"/>
  <c r="E1861"/>
  <c r="E1860"/>
  <c r="E1859"/>
  <c r="E1858"/>
  <c r="E1857"/>
  <c r="E1856"/>
  <c r="E1855"/>
  <c r="E1854"/>
  <c r="E1853"/>
  <c r="E1852"/>
  <c r="E1851"/>
  <c r="E1850"/>
  <c r="E1849"/>
  <c r="E1848"/>
  <c r="E1847"/>
  <c r="E1846"/>
  <c r="E1845"/>
  <c r="E1844"/>
  <c r="E1843"/>
  <c r="E1842"/>
  <c r="E1841"/>
  <c r="E1840"/>
  <c r="E1839"/>
  <c r="E1838"/>
  <c r="E1837"/>
  <c r="E1836"/>
  <c r="E1835"/>
  <c r="E1834"/>
  <c r="E1833"/>
  <c r="E1832"/>
  <c r="E1831"/>
  <c r="E1830"/>
  <c r="E1829"/>
  <c r="E1828"/>
  <c r="E1827"/>
  <c r="E1826"/>
  <c r="E1825"/>
  <c r="E1824"/>
  <c r="E1823"/>
  <c r="E1822"/>
  <c r="E1821"/>
  <c r="E1820"/>
  <c r="E1819"/>
  <c r="E1818"/>
  <c r="E1817"/>
  <c r="E1816"/>
  <c r="E1815"/>
  <c r="E1814"/>
  <c r="E1813"/>
  <c r="E1812"/>
  <c r="E1811"/>
  <c r="E1810"/>
  <c r="E1809"/>
  <c r="E1808"/>
  <c r="E1807"/>
  <c r="E1806"/>
  <c r="E1805"/>
  <c r="E1804"/>
  <c r="E1803"/>
  <c r="E1802"/>
  <c r="E1801"/>
  <c r="E1800"/>
  <c r="E1799"/>
  <c r="E1798"/>
  <c r="E1797"/>
  <c r="E1796"/>
  <c r="E1795"/>
  <c r="E1794"/>
  <c r="E1793"/>
  <c r="E1792"/>
  <c r="E1791"/>
  <c r="E1790"/>
  <c r="E1789"/>
  <c r="E1788"/>
  <c r="E1787"/>
  <c r="E1786"/>
  <c r="E1785"/>
  <c r="E1784"/>
  <c r="E1783"/>
  <c r="E1782"/>
  <c r="E1781"/>
  <c r="E1780"/>
  <c r="E1779"/>
  <c r="E1778"/>
  <c r="E1777"/>
  <c r="E1776"/>
  <c r="E1775"/>
  <c r="E1774"/>
  <c r="E1773"/>
  <c r="E1772"/>
  <c r="E1771"/>
  <c r="E1770"/>
  <c r="E1769"/>
  <c r="E1768"/>
  <c r="E1767"/>
  <c r="E1766"/>
  <c r="E1765"/>
  <c r="E1764"/>
  <c r="E1763"/>
  <c r="E1762"/>
  <c r="E1761"/>
  <c r="E1760"/>
  <c r="E1759"/>
  <c r="E1758"/>
  <c r="E1757"/>
  <c r="E1756"/>
  <c r="E1755"/>
  <c r="E1754"/>
  <c r="E1753"/>
  <c r="E1752"/>
  <c r="E1751"/>
  <c r="E1750"/>
  <c r="E1749"/>
  <c r="E1748"/>
  <c r="E1747"/>
  <c r="E1746"/>
  <c r="E1745"/>
  <c r="E1744"/>
  <c r="E1743"/>
  <c r="E1742"/>
  <c r="E1741"/>
  <c r="E1740"/>
  <c r="E1739"/>
  <c r="E1738"/>
  <c r="E1737"/>
  <c r="E1736"/>
  <c r="E1735"/>
  <c r="E1734"/>
  <c r="E1733"/>
  <c r="E1732"/>
  <c r="E1731"/>
  <c r="E1730"/>
  <c r="E1729"/>
  <c r="E1728"/>
  <c r="E1727"/>
  <c r="E1726"/>
  <c r="E1725"/>
  <c r="E1724"/>
  <c r="E1723"/>
  <c r="E1722"/>
  <c r="E1721"/>
  <c r="E1720"/>
  <c r="E1719"/>
  <c r="E1718"/>
  <c r="E1717"/>
  <c r="E1716"/>
  <c r="E1715"/>
  <c r="E1714"/>
  <c r="E1713"/>
  <c r="E1712"/>
  <c r="E1711"/>
  <c r="E1710"/>
  <c r="E1709"/>
  <c r="E1708"/>
  <c r="E1707"/>
  <c r="E1706"/>
  <c r="E1705"/>
  <c r="E1704"/>
  <c r="E1703"/>
  <c r="E1702"/>
  <c r="E1701"/>
  <c r="E1700"/>
  <c r="E1699"/>
  <c r="E1698"/>
  <c r="E1697"/>
  <c r="E1696"/>
  <c r="E1695"/>
  <c r="E1694"/>
  <c r="E1693"/>
  <c r="E1692"/>
  <c r="E1691"/>
  <c r="E1690"/>
  <c r="E1689"/>
  <c r="E1688"/>
  <c r="E1687"/>
  <c r="E1686"/>
  <c r="E1685"/>
  <c r="E1684"/>
  <c r="E1683"/>
  <c r="E1682"/>
  <c r="E1681"/>
  <c r="E1680"/>
  <c r="E1679"/>
  <c r="E1678"/>
  <c r="E1677"/>
  <c r="E1676"/>
  <c r="E1675"/>
  <c r="E1674"/>
  <c r="E1673"/>
  <c r="E1672"/>
  <c r="E1671"/>
  <c r="E1670"/>
  <c r="E1669"/>
  <c r="E1668"/>
  <c r="E1667"/>
  <c r="E1666"/>
  <c r="E1665"/>
  <c r="E1664"/>
  <c r="E1663"/>
  <c r="E1662"/>
  <c r="E1661"/>
  <c r="E1660"/>
  <c r="E1659"/>
  <c r="E1658"/>
  <c r="E1657"/>
  <c r="E1656"/>
  <c r="E1655"/>
  <c r="E1654"/>
  <c r="E1653"/>
  <c r="E1652"/>
  <c r="E1651"/>
  <c r="E1650"/>
  <c r="E1649"/>
  <c r="E1648"/>
  <c r="E1647"/>
  <c r="E1646"/>
  <c r="E1645"/>
  <c r="E1644"/>
  <c r="E1643"/>
  <c r="E1642"/>
  <c r="E1641"/>
  <c r="E1640"/>
  <c r="E1639"/>
  <c r="E1638"/>
  <c r="E1637"/>
  <c r="E1636"/>
  <c r="E1635"/>
  <c r="E1634"/>
  <c r="E1633"/>
  <c r="E1632"/>
  <c r="E1631"/>
  <c r="E1630"/>
  <c r="E1629"/>
  <c r="E1628"/>
  <c r="E1627"/>
  <c r="E1626"/>
  <c r="E1625"/>
  <c r="E1624"/>
  <c r="E1623"/>
  <c r="E1622"/>
  <c r="E1621"/>
  <c r="E1620"/>
  <c r="E1619"/>
  <c r="E1618"/>
  <c r="E1617"/>
  <c r="E1616"/>
  <c r="E1615"/>
  <c r="E1614"/>
  <c r="E1613"/>
  <c r="E1612"/>
  <c r="E1611"/>
  <c r="E1610"/>
  <c r="E1609"/>
  <c r="E1608"/>
  <c r="E1607"/>
  <c r="E1606"/>
  <c r="E1605"/>
  <c r="E1604"/>
  <c r="E1603"/>
  <c r="E1602"/>
  <c r="E1601"/>
  <c r="E1600"/>
  <c r="E1599"/>
  <c r="E1598"/>
  <c r="E1597"/>
  <c r="E1596"/>
  <c r="E1595"/>
  <c r="E1594"/>
  <c r="E1593"/>
  <c r="E1592"/>
  <c r="E1591"/>
  <c r="E1590"/>
  <c r="E1589"/>
  <c r="E1588"/>
  <c r="E1587"/>
  <c r="E1586"/>
  <c r="E1585"/>
  <c r="E1584"/>
  <c r="E1583"/>
  <c r="E1582"/>
  <c r="E1581"/>
  <c r="E1580"/>
  <c r="E1579"/>
  <c r="E1578"/>
  <c r="E1577"/>
  <c r="E1576"/>
  <c r="E1575"/>
  <c r="E1574"/>
  <c r="E1573"/>
  <c r="E1572"/>
  <c r="E1571"/>
  <c r="E1570"/>
  <c r="E1569"/>
  <c r="E1568"/>
  <c r="E1567"/>
  <c r="E1566"/>
  <c r="E1565"/>
  <c r="E1564"/>
  <c r="E1563"/>
  <c r="E1562"/>
  <c r="E1561"/>
  <c r="E1560"/>
  <c r="E1559"/>
  <c r="E1558"/>
  <c r="E1557"/>
  <c r="E1556"/>
  <c r="E1555"/>
  <c r="E1554"/>
  <c r="E1553"/>
  <c r="E1552"/>
  <c r="E1551"/>
  <c r="E1550"/>
  <c r="E1549"/>
  <c r="E1548"/>
  <c r="E1547"/>
  <c r="E1546"/>
  <c r="E1545"/>
  <c r="E1544"/>
  <c r="E1543"/>
  <c r="E1542"/>
  <c r="E1541"/>
  <c r="E1540"/>
  <c r="E1539"/>
  <c r="E1538"/>
  <c r="E1537"/>
  <c r="E1536"/>
  <c r="E1535"/>
  <c r="E1534"/>
  <c r="E1533"/>
  <c r="E1532"/>
  <c r="E1531"/>
  <c r="E1530"/>
  <c r="E1529"/>
  <c r="E1528"/>
  <c r="E1527"/>
  <c r="E1526"/>
  <c r="E1525"/>
  <c r="E1524"/>
  <c r="E1523"/>
  <c r="E1522"/>
  <c r="E1521"/>
  <c r="E1520"/>
  <c r="E1519"/>
  <c r="E1518"/>
  <c r="E1517"/>
  <c r="E1516"/>
  <c r="E1515"/>
  <c r="E1514"/>
  <c r="E1513"/>
  <c r="E1512"/>
  <c r="E1511"/>
  <c r="E1510"/>
  <c r="E1509"/>
  <c r="E1508"/>
  <c r="E1507"/>
  <c r="E1506"/>
  <c r="E1505"/>
  <c r="E1504"/>
  <c r="E1503"/>
  <c r="E1502"/>
  <c r="E1501"/>
  <c r="E1500"/>
  <c r="E1499"/>
  <c r="E1498"/>
  <c r="E1497"/>
  <c r="E1496"/>
  <c r="E1495"/>
  <c r="E1494"/>
  <c r="E1493"/>
  <c r="E1492"/>
  <c r="E1491"/>
  <c r="E1490"/>
  <c r="E1489"/>
  <c r="E1488"/>
  <c r="E1487"/>
  <c r="E1486"/>
  <c r="E1485"/>
  <c r="E1484"/>
  <c r="E1483"/>
  <c r="E1482"/>
  <c r="E1481"/>
  <c r="E1480"/>
  <c r="E1479"/>
  <c r="E1478"/>
  <c r="E1477"/>
  <c r="E1476"/>
  <c r="E1475"/>
  <c r="E1474"/>
  <c r="E1473"/>
  <c r="E1472"/>
  <c r="E1471"/>
  <c r="E1470"/>
  <c r="E1469"/>
  <c r="E1468"/>
  <c r="E1467"/>
  <c r="E1466"/>
  <c r="E1465"/>
  <c r="E1464"/>
  <c r="E1463"/>
  <c r="E1462"/>
  <c r="E1461"/>
  <c r="E1460"/>
  <c r="E1459"/>
  <c r="E1458"/>
  <c r="E1457"/>
  <c r="E1456"/>
  <c r="E1455"/>
  <c r="E1454"/>
  <c r="E1453"/>
  <c r="E1452"/>
  <c r="E1451"/>
  <c r="E1450"/>
  <c r="E1449"/>
  <c r="E1448"/>
  <c r="E1447"/>
  <c r="E1446"/>
  <c r="E1445"/>
  <c r="E1444"/>
  <c r="E1443"/>
  <c r="E1442"/>
  <c r="E1441"/>
  <c r="E1440"/>
  <c r="E1439"/>
  <c r="E1438"/>
  <c r="E1437"/>
  <c r="E1436"/>
  <c r="E1435"/>
  <c r="E1434"/>
  <c r="E1433"/>
  <c r="E1432"/>
  <c r="E1431"/>
  <c r="E1430"/>
  <c r="E1429"/>
  <c r="E1428"/>
  <c r="E1427"/>
  <c r="E1426"/>
  <c r="E1425"/>
  <c r="E1424"/>
  <c r="E1423"/>
  <c r="E1422"/>
  <c r="E1421"/>
  <c r="E1420"/>
  <c r="E1419"/>
  <c r="E1418"/>
  <c r="E1417"/>
  <c r="E1416"/>
  <c r="E1415"/>
  <c r="E1414"/>
  <c r="E1413"/>
  <c r="E1412"/>
  <c r="E1411"/>
  <c r="E1410"/>
  <c r="E1409"/>
  <c r="E1408"/>
  <c r="E1407"/>
  <c r="E1406"/>
  <c r="E1405"/>
  <c r="E1404"/>
  <c r="E1403"/>
  <c r="E1402"/>
  <c r="E1401"/>
  <c r="E1400"/>
  <c r="E1399"/>
  <c r="E1398"/>
  <c r="E1397"/>
  <c r="E1396"/>
  <c r="E1395"/>
  <c r="E1394"/>
  <c r="E1393"/>
  <c r="E1392"/>
  <c r="E1391"/>
  <c r="E1390"/>
  <c r="E1389"/>
  <c r="E1388"/>
  <c r="E1387"/>
  <c r="E1386"/>
  <c r="E1385"/>
  <c r="E1384"/>
  <c r="E1383"/>
  <c r="E1382"/>
  <c r="E1381"/>
  <c r="E1380"/>
  <c r="E1379"/>
  <c r="E1378"/>
  <c r="E1377"/>
  <c r="E1376"/>
  <c r="E1375"/>
  <c r="E1374"/>
  <c r="E1373"/>
  <c r="E1372"/>
  <c r="E1371"/>
  <c r="E1370"/>
  <c r="E1369"/>
  <c r="E1368"/>
  <c r="E1367"/>
  <c r="E1366"/>
  <c r="E1365"/>
  <c r="E1364"/>
  <c r="E1363"/>
  <c r="E1362"/>
  <c r="E1361"/>
  <c r="E1360"/>
  <c r="E1359"/>
  <c r="E1358"/>
  <c r="E1357"/>
  <c r="E1356"/>
  <c r="E1355"/>
  <c r="E1354"/>
  <c r="E1353"/>
  <c r="E1352"/>
  <c r="E1351"/>
  <c r="E1350"/>
  <c r="E1349"/>
  <c r="E1348"/>
  <c r="E1347"/>
  <c r="E1346"/>
  <c r="E1345"/>
  <c r="E1344"/>
  <c r="E1343"/>
  <c r="E1342"/>
  <c r="E1341"/>
  <c r="E1340"/>
  <c r="E1339"/>
  <c r="E1338"/>
  <c r="E1337"/>
  <c r="E1336"/>
  <c r="E1335"/>
  <c r="E1334"/>
  <c r="E1333"/>
  <c r="E1332"/>
  <c r="E1331"/>
  <c r="E1330"/>
  <c r="E1329"/>
  <c r="E1328"/>
  <c r="E1327"/>
  <c r="E1326"/>
  <c r="E1325"/>
  <c r="E1324"/>
  <c r="E1323"/>
  <c r="E1322"/>
  <c r="E1321"/>
  <c r="E1320"/>
  <c r="E1319"/>
  <c r="E1318"/>
  <c r="E1317"/>
  <c r="E1316"/>
  <c r="E1315"/>
  <c r="E1314"/>
  <c r="E1313"/>
  <c r="E1312"/>
  <c r="E1311"/>
  <c r="E1310"/>
  <c r="E1309"/>
  <c r="E1308"/>
  <c r="E1307"/>
  <c r="E1306"/>
  <c r="E1305"/>
  <c r="E1304"/>
  <c r="E1303"/>
  <c r="E1302"/>
  <c r="E1301"/>
  <c r="E1300"/>
  <c r="E1299"/>
  <c r="E1298"/>
  <c r="E1297"/>
  <c r="E1296"/>
  <c r="E1295"/>
  <c r="E1294"/>
  <c r="E1293"/>
  <c r="E1292"/>
  <c r="E1291"/>
  <c r="E1290"/>
  <c r="E1289"/>
  <c r="E1288"/>
  <c r="E1287"/>
  <c r="E1286"/>
  <c r="E1285"/>
  <c r="E1284"/>
  <c r="E1283"/>
  <c r="E1282"/>
  <c r="E1281"/>
  <c r="E1280"/>
  <c r="E1279"/>
  <c r="E1278"/>
  <c r="E1277"/>
  <c r="E1276"/>
  <c r="E1275"/>
  <c r="E1274"/>
  <c r="E1273"/>
  <c r="E1272"/>
  <c r="E1271"/>
  <c r="E1270"/>
  <c r="E1269"/>
  <c r="E1268"/>
  <c r="E1267"/>
  <c r="E1266"/>
  <c r="E1265"/>
  <c r="E1264"/>
  <c r="E1263"/>
  <c r="E1262"/>
  <c r="E1261"/>
  <c r="E1260"/>
  <c r="E1259"/>
  <c r="E1258"/>
  <c r="E1257"/>
  <c r="E1256"/>
  <c r="E1255"/>
  <c r="E1254"/>
  <c r="E1253"/>
  <c r="E1252"/>
  <c r="E1251"/>
  <c r="E1250"/>
  <c r="E1249"/>
  <c r="E1248"/>
  <c r="E1247"/>
  <c r="E1246"/>
  <c r="E1245"/>
  <c r="E1244"/>
  <c r="E1243"/>
  <c r="E1242"/>
  <c r="E1241"/>
  <c r="E1240"/>
  <c r="E1239"/>
  <c r="E1238"/>
  <c r="E1237"/>
  <c r="E1236"/>
  <c r="E1235"/>
  <c r="E1234"/>
  <c r="E1233"/>
  <c r="E1232"/>
  <c r="E1231"/>
  <c r="E1230"/>
  <c r="E1229"/>
  <c r="E1228"/>
  <c r="E1227"/>
  <c r="E1226"/>
  <c r="E1225"/>
  <c r="E1224"/>
  <c r="E1223"/>
  <c r="E1222"/>
  <c r="E1221"/>
  <c r="E1220"/>
  <c r="E1219"/>
  <c r="E1218"/>
  <c r="E1217"/>
  <c r="E1216"/>
  <c r="E1215"/>
  <c r="E1214"/>
  <c r="E1213"/>
  <c r="E1212"/>
  <c r="E1211"/>
  <c r="E1210"/>
  <c r="E1209"/>
  <c r="E1208"/>
  <c r="E1207"/>
  <c r="E1206"/>
  <c r="E1205"/>
  <c r="E1204"/>
  <c r="E1203"/>
  <c r="E1202"/>
  <c r="E1201"/>
  <c r="E1200"/>
  <c r="E1199"/>
  <c r="E1198"/>
  <c r="E1197"/>
  <c r="E1196"/>
  <c r="E1195"/>
  <c r="E1194"/>
  <c r="E1193"/>
  <c r="E1192"/>
  <c r="E1191"/>
  <c r="E1190"/>
  <c r="E1189"/>
  <c r="E1188"/>
  <c r="E1187"/>
  <c r="E1186"/>
  <c r="E1185"/>
  <c r="E1184"/>
  <c r="E1183"/>
  <c r="E1182"/>
  <c r="E1181"/>
  <c r="E1180"/>
  <c r="E1179"/>
  <c r="E1178"/>
  <c r="E1177"/>
  <c r="E1176"/>
  <c r="E1175"/>
  <c r="E1174"/>
  <c r="E1173"/>
  <c r="E1172"/>
  <c r="E1171"/>
  <c r="E1170"/>
  <c r="E1169"/>
  <c r="E1168"/>
  <c r="E1167"/>
  <c r="E1166"/>
  <c r="E1165"/>
  <c r="E1164"/>
  <c r="E1163"/>
  <c r="E1162"/>
  <c r="E1161"/>
  <c r="E1160"/>
  <c r="E1159"/>
  <c r="E1158"/>
  <c r="E1157"/>
  <c r="E1156"/>
  <c r="E1155"/>
  <c r="E1154"/>
  <c r="E1153"/>
  <c r="E1152"/>
  <c r="E1151"/>
  <c r="E1150"/>
  <c r="E1149"/>
  <c r="E1148"/>
  <c r="E1147"/>
  <c r="E1146"/>
  <c r="E1145"/>
  <c r="E1144"/>
  <c r="E1143"/>
  <c r="E1142"/>
  <c r="E1141"/>
  <c r="E1140"/>
  <c r="E1139"/>
  <c r="E1138"/>
  <c r="E1137"/>
  <c r="E1136"/>
  <c r="E1135"/>
  <c r="E1134"/>
  <c r="E1133"/>
  <c r="E1132"/>
  <c r="E1131"/>
  <c r="E1130"/>
  <c r="E1129"/>
  <c r="E1128"/>
  <c r="E1127"/>
  <c r="E1126"/>
  <c r="E1125"/>
  <c r="E1124"/>
  <c r="E1123"/>
  <c r="E1122"/>
  <c r="E1121"/>
  <c r="E1120"/>
  <c r="E1119"/>
  <c r="E1118"/>
  <c r="E1117"/>
  <c r="E1116"/>
  <c r="E1115"/>
  <c r="E1114"/>
  <c r="E1113"/>
  <c r="E1112"/>
  <c r="E1111"/>
  <c r="E1110"/>
  <c r="E1109"/>
  <c r="E1108"/>
  <c r="E1107"/>
  <c r="E1106"/>
  <c r="E1105"/>
  <c r="E1104"/>
  <c r="E1103"/>
  <c r="E1102"/>
  <c r="E1101"/>
  <c r="E1100"/>
  <c r="E1099"/>
  <c r="E1098"/>
  <c r="E1097"/>
  <c r="E1096"/>
  <c r="E1095"/>
  <c r="E1094"/>
  <c r="E1093"/>
  <c r="E1092"/>
  <c r="E1091"/>
  <c r="E1090"/>
  <c r="E1089"/>
  <c r="E1088"/>
  <c r="E1087"/>
  <c r="E1086"/>
  <c r="E1085"/>
  <c r="E1084"/>
  <c r="E1083"/>
  <c r="E1082"/>
  <c r="E1081"/>
  <c r="E1080"/>
  <c r="E1079"/>
  <c r="E1078"/>
  <c r="E1077"/>
  <c r="E1076"/>
  <c r="E1075"/>
  <c r="E1074"/>
  <c r="E1073"/>
  <c r="E1072"/>
  <c r="E1071"/>
  <c r="E1070"/>
  <c r="E1069"/>
  <c r="E1068"/>
  <c r="E1067"/>
  <c r="E1066"/>
  <c r="E1065"/>
  <c r="E1064"/>
  <c r="E1063"/>
  <c r="E1062"/>
  <c r="E1061"/>
  <c r="E1060"/>
  <c r="E1059"/>
  <c r="E1058"/>
  <c r="E1057"/>
  <c r="E1056"/>
  <c r="E1055"/>
  <c r="E1054"/>
  <c r="E1053"/>
  <c r="E1052"/>
  <c r="E1051"/>
  <c r="E1050"/>
  <c r="E1049"/>
  <c r="E1048"/>
  <c r="E1047"/>
  <c r="E1046"/>
  <c r="E1045"/>
  <c r="E1044"/>
  <c r="E1043"/>
  <c r="E1042"/>
  <c r="E1041"/>
  <c r="E1040"/>
  <c r="E1039"/>
  <c r="E1038"/>
  <c r="E1037"/>
  <c r="E1036"/>
  <c r="E1035"/>
  <c r="E1034"/>
  <c r="E1033"/>
  <c r="E1032"/>
  <c r="E1031"/>
  <c r="E1030"/>
  <c r="E1029"/>
  <c r="E1028"/>
  <c r="E1027"/>
  <c r="E1026"/>
  <c r="E1025"/>
  <c r="E1024"/>
  <c r="E1023"/>
  <c r="E1022"/>
  <c r="E1021"/>
  <c r="E1020"/>
  <c r="E1019"/>
  <c r="E1018"/>
  <c r="E1017"/>
  <c r="E1016"/>
  <c r="E1015"/>
  <c r="E1014"/>
  <c r="E1013"/>
  <c r="E1012"/>
  <c r="E1011"/>
  <c r="E1010"/>
  <c r="E1009"/>
  <c r="E1008"/>
  <c r="E1007"/>
  <c r="E1006"/>
  <c r="E1005"/>
  <c r="E1004"/>
  <c r="E1003"/>
  <c r="E1002"/>
  <c r="E1001"/>
  <c r="E1000"/>
  <c r="E999"/>
  <c r="E998"/>
  <c r="E997"/>
  <c r="E996"/>
  <c r="E995"/>
  <c r="E994"/>
  <c r="E993"/>
  <c r="E992"/>
  <c r="E991"/>
  <c r="E990"/>
  <c r="E989"/>
  <c r="E988"/>
  <c r="E987"/>
  <c r="E986"/>
  <c r="E985"/>
  <c r="E984"/>
  <c r="E983"/>
  <c r="E982"/>
  <c r="E981"/>
  <c r="E980"/>
  <c r="E979"/>
  <c r="E978"/>
  <c r="E977"/>
  <c r="E976"/>
  <c r="E975"/>
  <c r="E974"/>
  <c r="E973"/>
  <c r="E972"/>
  <c r="E971"/>
  <c r="E970"/>
  <c r="E969"/>
  <c r="E968"/>
  <c r="E967"/>
  <c r="E966"/>
  <c r="E965"/>
  <c r="E964"/>
  <c r="E963"/>
  <c r="E962"/>
  <c r="E961"/>
  <c r="E960"/>
  <c r="E959"/>
  <c r="E958"/>
  <c r="E957"/>
  <c r="E956"/>
  <c r="E955"/>
  <c r="E954"/>
  <c r="E953"/>
  <c r="E952"/>
  <c r="E951"/>
  <c r="E950"/>
  <c r="E949"/>
  <c r="E948"/>
  <c r="E947"/>
  <c r="E946"/>
  <c r="E945"/>
  <c r="E944"/>
  <c r="E943"/>
  <c r="E942"/>
  <c r="E941"/>
  <c r="E940"/>
  <c r="E939"/>
  <c r="E938"/>
  <c r="E937"/>
  <c r="E936"/>
  <c r="E935"/>
  <c r="E934"/>
  <c r="E933"/>
  <c r="E932"/>
  <c r="E931"/>
  <c r="E930"/>
  <c r="E929"/>
  <c r="E928"/>
  <c r="E927"/>
  <c r="E926"/>
  <c r="E925"/>
  <c r="E924"/>
  <c r="E923"/>
  <c r="E922"/>
  <c r="E921"/>
  <c r="E920"/>
  <c r="E919"/>
  <c r="E918"/>
  <c r="E917"/>
  <c r="E916"/>
  <c r="E915"/>
  <c r="E914"/>
  <c r="F913"/>
  <c r="E911"/>
  <c r="F910"/>
  <c r="E908"/>
  <c r="E907"/>
  <c r="E906"/>
  <c r="E905"/>
  <c r="E904"/>
  <c r="E903"/>
  <c r="E902"/>
  <c r="E901"/>
  <c r="E900"/>
  <c r="E899"/>
  <c r="E898"/>
  <c r="E897"/>
  <c r="E896"/>
  <c r="E895"/>
  <c r="E894"/>
  <c r="E893"/>
  <c r="E892"/>
  <c r="E891"/>
  <c r="E890"/>
  <c r="E889"/>
  <c r="E888"/>
  <c r="E887"/>
  <c r="E886"/>
  <c r="E885"/>
  <c r="E884"/>
  <c r="E883"/>
  <c r="E882"/>
  <c r="E881"/>
  <c r="E880"/>
  <c r="E879"/>
  <c r="E878"/>
  <c r="E877"/>
  <c r="E876"/>
  <c r="E875"/>
  <c r="E874"/>
  <c r="E873"/>
  <c r="E872"/>
  <c r="E871"/>
  <c r="E870"/>
  <c r="E869"/>
  <c r="E868"/>
  <c r="E867"/>
  <c r="E866"/>
  <c r="E865"/>
  <c r="E864"/>
  <c r="E863"/>
  <c r="E862"/>
  <c r="E861"/>
  <c r="E860"/>
  <c r="E859"/>
  <c r="E858"/>
  <c r="E857"/>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F645"/>
  <c r="E643"/>
  <c r="F642"/>
  <c r="D642"/>
  <c r="E640"/>
  <c r="E639"/>
  <c r="F638"/>
  <c r="D638"/>
  <c r="E636"/>
  <c r="E635"/>
  <c r="E634"/>
  <c r="E633"/>
  <c r="E632"/>
  <c r="E631"/>
  <c r="E630"/>
  <c r="E629"/>
  <c r="E628"/>
  <c r="E627"/>
  <c r="E626"/>
  <c r="E625"/>
  <c r="E624"/>
  <c r="E623"/>
  <c r="E622"/>
  <c r="E621"/>
  <c r="E620"/>
  <c r="E619"/>
  <c r="E618"/>
  <c r="E617"/>
  <c r="E616"/>
  <c r="E615"/>
  <c r="E614"/>
  <c r="E613"/>
  <c r="E612"/>
  <c r="F611"/>
  <c r="E609"/>
  <c r="E608"/>
  <c r="E607"/>
  <c r="E606"/>
  <c r="E605"/>
  <c r="E604"/>
  <c r="E603"/>
  <c r="E602"/>
  <c r="E601"/>
  <c r="E600"/>
  <c r="E599"/>
  <c r="E598"/>
  <c r="E597"/>
  <c r="E596"/>
  <c r="E595"/>
  <c r="E594"/>
  <c r="E593"/>
  <c r="F592"/>
  <c r="F588"/>
  <c r="E586"/>
  <c r="F586" s="1"/>
  <c r="E583"/>
  <c r="F582"/>
  <c r="E580"/>
  <c r="E579"/>
  <c r="E578"/>
  <c r="E577"/>
  <c r="E576"/>
  <c r="E575"/>
  <c r="E574"/>
  <c r="E573"/>
  <c r="E572"/>
  <c r="E571"/>
  <c r="E570"/>
  <c r="E569"/>
  <c r="E568"/>
  <c r="F567"/>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F20"/>
  <c r="E18"/>
  <c r="E17"/>
  <c r="E16"/>
  <c r="E15"/>
  <c r="E14"/>
  <c r="E13"/>
  <c r="E12"/>
  <c r="E11"/>
  <c r="E10"/>
  <c r="E9"/>
  <c r="E8"/>
  <c r="E7"/>
  <c r="E6"/>
  <c r="E5"/>
  <c r="F4"/>
  <c r="F3254" s="1"/>
  <c r="E455" i="4"/>
  <c r="F455" s="1"/>
  <c r="F449"/>
  <c r="F442"/>
  <c r="F439"/>
  <c r="F436"/>
  <c r="F433"/>
  <c r="F430"/>
  <c r="E426"/>
  <c r="E425"/>
  <c r="F425" s="1"/>
  <c r="F422"/>
  <c r="E417"/>
  <c r="E416"/>
  <c r="F416" s="1"/>
  <c r="F413"/>
  <c r="E411"/>
  <c r="E410"/>
  <c r="E409"/>
  <c r="E408"/>
  <c r="E407"/>
  <c r="E406"/>
  <c r="E405"/>
  <c r="E404"/>
  <c r="E403"/>
  <c r="E402"/>
  <c r="E401"/>
  <c r="E400"/>
  <c r="E399"/>
  <c r="E398"/>
  <c r="E397"/>
  <c r="E396"/>
  <c r="E395"/>
  <c r="F395" s="1"/>
  <c r="E387"/>
  <c r="E386"/>
  <c r="E385"/>
  <c r="E384"/>
  <c r="E383"/>
  <c r="E382"/>
  <c r="E381"/>
  <c r="E380"/>
  <c r="E379"/>
  <c r="E378"/>
  <c r="E377"/>
  <c r="E376"/>
  <c r="F376" s="1"/>
  <c r="E372"/>
  <c r="F353"/>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1"/>
  <c r="F191" s="1"/>
  <c r="F185"/>
  <c r="E182"/>
  <c r="E181"/>
  <c r="E180"/>
  <c r="E179"/>
  <c r="E178"/>
  <c r="E177"/>
  <c r="E176"/>
  <c r="E175"/>
  <c r="E174"/>
  <c r="E173"/>
  <c r="E172"/>
  <c r="E171"/>
  <c r="E170"/>
  <c r="E169"/>
  <c r="E168"/>
  <c r="E167"/>
  <c r="E166"/>
  <c r="E165"/>
  <c r="E164"/>
  <c r="E163"/>
  <c r="E162"/>
  <c r="E161"/>
  <c r="E160"/>
  <c r="F159"/>
  <c r="E157"/>
  <c r="E156"/>
  <c r="E155"/>
  <c r="E154"/>
  <c r="E153"/>
  <c r="E152"/>
  <c r="E151"/>
  <c r="E150"/>
  <c r="E149"/>
  <c r="E148"/>
  <c r="E147"/>
  <c r="F147" s="1"/>
  <c r="E145"/>
  <c r="E144"/>
  <c r="E143"/>
  <c r="E142"/>
  <c r="E141"/>
  <c r="E140"/>
  <c r="E139"/>
  <c r="E138"/>
  <c r="E137"/>
  <c r="E136"/>
  <c r="E135"/>
  <c r="E134"/>
  <c r="E133"/>
  <c r="E132"/>
  <c r="E131"/>
  <c r="E130"/>
  <c r="E129"/>
  <c r="E128"/>
  <c r="E127"/>
  <c r="E126"/>
  <c r="F126" s="1"/>
  <c r="E124"/>
  <c r="E123"/>
  <c r="E122"/>
  <c r="E121"/>
  <c r="E120"/>
  <c r="E119"/>
  <c r="E118"/>
  <c r="E117"/>
  <c r="E116"/>
  <c r="E115"/>
  <c r="E114"/>
  <c r="E113"/>
  <c r="E112"/>
  <c r="E111"/>
  <c r="E110"/>
  <c r="E109"/>
  <c r="E108"/>
  <c r="E107"/>
  <c r="E106"/>
  <c r="E105"/>
  <c r="E104"/>
  <c r="E103"/>
  <c r="E102"/>
  <c r="E101"/>
  <c r="E100"/>
  <c r="E99"/>
  <c r="E98"/>
  <c r="E97"/>
  <c r="E96"/>
  <c r="E95"/>
  <c r="E94"/>
  <c r="E93"/>
  <c r="E92"/>
  <c r="F92" s="1"/>
  <c r="E90"/>
  <c r="E89"/>
  <c r="E88"/>
  <c r="E87"/>
  <c r="E86"/>
  <c r="E85"/>
  <c r="E84"/>
  <c r="E83"/>
  <c r="E82"/>
  <c r="E81"/>
  <c r="F81" s="1"/>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F33"/>
  <c r="E31"/>
  <c r="E30"/>
  <c r="E29"/>
  <c r="E28"/>
  <c r="E27"/>
  <c r="E26"/>
  <c r="E25"/>
  <c r="E24"/>
  <c r="E23"/>
  <c r="E22"/>
  <c r="E21"/>
  <c r="E20"/>
  <c r="F19"/>
  <c r="E17"/>
  <c r="E16"/>
  <c r="E15"/>
  <c r="E14"/>
  <c r="E13"/>
  <c r="E12"/>
  <c r="E11"/>
  <c r="E10"/>
  <c r="E9"/>
  <c r="E8"/>
  <c r="E7"/>
  <c r="E6"/>
  <c r="E5"/>
  <c r="E4"/>
  <c r="F4" s="1"/>
  <c r="F462" s="1"/>
  <c r="G2084" i="3"/>
  <c r="G2076"/>
  <c r="G2072"/>
  <c r="F2070"/>
  <c r="F2069"/>
  <c r="G2069" s="1"/>
  <c r="F2067"/>
  <c r="F2066"/>
  <c r="F2065"/>
  <c r="F2064"/>
  <c r="F2063"/>
  <c r="G2063" s="1"/>
  <c r="F2061"/>
  <c r="G2060"/>
  <c r="F2058"/>
  <c r="G2057"/>
  <c r="F2054"/>
  <c r="F2053"/>
  <c r="F2052"/>
  <c r="G2052" s="1"/>
  <c r="F2049"/>
  <c r="F2048"/>
  <c r="F2047"/>
  <c r="F2046"/>
  <c r="F2045"/>
  <c r="F2044"/>
  <c r="F2043"/>
  <c r="F2042"/>
  <c r="F2041"/>
  <c r="F2040"/>
  <c r="F2039"/>
  <c r="F2038"/>
  <c r="F2037"/>
  <c r="F2036"/>
  <c r="F2035"/>
  <c r="F2034"/>
  <c r="F2033"/>
  <c r="F2032"/>
  <c r="F2031"/>
  <c r="F2030"/>
  <c r="F2029"/>
  <c r="F2028"/>
  <c r="F2027"/>
  <c r="F2026"/>
  <c r="F2025"/>
  <c r="F2024"/>
  <c r="F2023"/>
  <c r="F2022"/>
  <c r="F2021"/>
  <c r="F2020"/>
  <c r="F2019"/>
  <c r="F2018"/>
  <c r="F2017"/>
  <c r="F2016"/>
  <c r="F2015"/>
  <c r="F2014"/>
  <c r="F2013"/>
  <c r="F2012"/>
  <c r="F2011"/>
  <c r="F2010"/>
  <c r="F2009"/>
  <c r="F2008"/>
  <c r="F2007"/>
  <c r="F2006"/>
  <c r="F2005"/>
  <c r="F2004"/>
  <c r="F2003"/>
  <c r="F2002"/>
  <c r="F2001"/>
  <c r="F2000"/>
  <c r="F1999"/>
  <c r="F1998"/>
  <c r="F1997"/>
  <c r="F1996"/>
  <c r="F1995"/>
  <c r="F1994"/>
  <c r="F1993"/>
  <c r="F1992"/>
  <c r="F1991"/>
  <c r="F1990"/>
  <c r="F1989"/>
  <c r="F1988"/>
  <c r="F1987"/>
  <c r="F1986"/>
  <c r="F1985"/>
  <c r="F1984"/>
  <c r="F1983"/>
  <c r="F1982"/>
  <c r="F1981"/>
  <c r="F1980"/>
  <c r="F1979"/>
  <c r="F1978"/>
  <c r="F1977"/>
  <c r="F1976"/>
  <c r="F1975"/>
  <c r="F1974"/>
  <c r="F1973"/>
  <c r="F1972"/>
  <c r="F1971"/>
  <c r="F1970"/>
  <c r="F1969"/>
  <c r="F1968"/>
  <c r="F1967"/>
  <c r="F1966"/>
  <c r="F1965"/>
  <c r="F1964"/>
  <c r="F1963"/>
  <c r="F1962"/>
  <c r="F1961"/>
  <c r="F1960"/>
  <c r="F1959"/>
  <c r="F1958"/>
  <c r="F1957"/>
  <c r="F1956"/>
  <c r="F1955"/>
  <c r="F1954"/>
  <c r="F1953"/>
  <c r="F1952"/>
  <c r="F1951"/>
  <c r="F1950"/>
  <c r="F1949"/>
  <c r="F1948"/>
  <c r="F1947"/>
  <c r="F1946"/>
  <c r="F1945"/>
  <c r="F1944"/>
  <c r="F1943"/>
  <c r="F1942"/>
  <c r="F1941"/>
  <c r="F1940"/>
  <c r="F1939"/>
  <c r="F1938"/>
  <c r="F1937"/>
  <c r="F1936"/>
  <c r="F1935"/>
  <c r="F1934"/>
  <c r="F1933"/>
  <c r="F1932"/>
  <c r="F1931"/>
  <c r="F1930"/>
  <c r="F1929"/>
  <c r="F1928"/>
  <c r="F1927"/>
  <c r="F1926"/>
  <c r="F1925"/>
  <c r="F1924"/>
  <c r="F1923"/>
  <c r="F1922"/>
  <c r="F1921"/>
  <c r="F1920"/>
  <c r="F1919"/>
  <c r="F1918"/>
  <c r="F1917"/>
  <c r="F1916"/>
  <c r="F1915"/>
  <c r="F1914"/>
  <c r="F1913"/>
  <c r="F1912"/>
  <c r="F1911"/>
  <c r="F1910"/>
  <c r="F1909"/>
  <c r="F1908"/>
  <c r="F1907"/>
  <c r="F1906"/>
  <c r="F1905"/>
  <c r="F1904"/>
  <c r="F1903"/>
  <c r="F1902"/>
  <c r="F1901"/>
  <c r="F1900"/>
  <c r="F1899"/>
  <c r="F1898"/>
  <c r="F1897"/>
  <c r="F1896"/>
  <c r="F1895"/>
  <c r="F1894"/>
  <c r="F1893"/>
  <c r="F1892"/>
  <c r="F1891"/>
  <c r="F1890"/>
  <c r="F1889"/>
  <c r="F1888"/>
  <c r="F1887"/>
  <c r="F1886"/>
  <c r="F1885"/>
  <c r="F1884"/>
  <c r="F1883"/>
  <c r="F1882"/>
  <c r="F1881"/>
  <c r="F1880"/>
  <c r="F1879"/>
  <c r="F1878"/>
  <c r="F1877"/>
  <c r="F1876"/>
  <c r="F1875"/>
  <c r="F1874"/>
  <c r="F1873"/>
  <c r="F1872"/>
  <c r="F1871"/>
  <c r="F1870"/>
  <c r="F1869"/>
  <c r="F1868"/>
  <c r="F1867"/>
  <c r="F1866"/>
  <c r="F1865"/>
  <c r="F1864"/>
  <c r="F1863"/>
  <c r="F1862"/>
  <c r="F1861"/>
  <c r="F1860"/>
  <c r="F1859"/>
  <c r="F1858"/>
  <c r="F1857"/>
  <c r="F1856"/>
  <c r="F1855"/>
  <c r="F1854"/>
  <c r="F1853"/>
  <c r="F1852"/>
  <c r="F1851"/>
  <c r="F1850"/>
  <c r="F1849"/>
  <c r="F1848"/>
  <c r="F1847"/>
  <c r="F1846"/>
  <c r="F1845"/>
  <c r="F1844"/>
  <c r="F1843"/>
  <c r="F1842"/>
  <c r="F1841"/>
  <c r="F1840"/>
  <c r="F1839"/>
  <c r="F1838"/>
  <c r="F1837"/>
  <c r="F1836"/>
  <c r="F1835"/>
  <c r="F1834"/>
  <c r="F1833"/>
  <c r="F1832"/>
  <c r="F1831"/>
  <c r="F1830"/>
  <c r="F1829"/>
  <c r="F1828"/>
  <c r="F1827"/>
  <c r="F1826"/>
  <c r="G1826" s="1"/>
  <c r="F1821"/>
  <c r="F1820"/>
  <c r="F1819"/>
  <c r="F1818"/>
  <c r="F1817"/>
  <c r="F1816"/>
  <c r="F1815"/>
  <c r="F1814"/>
  <c r="F1813"/>
  <c r="F1812"/>
  <c r="F1811"/>
  <c r="F1810"/>
  <c r="F1809"/>
  <c r="F1808"/>
  <c r="F1807"/>
  <c r="F1806"/>
  <c r="F1804"/>
  <c r="F1803"/>
  <c r="F1802"/>
  <c r="F1801"/>
  <c r="F1800"/>
  <c r="F1799"/>
  <c r="F1798"/>
  <c r="F1797"/>
  <c r="F1796"/>
  <c r="F1795"/>
  <c r="F1794"/>
  <c r="F1793"/>
  <c r="F1792"/>
  <c r="F1791"/>
  <c r="F1790"/>
  <c r="F1789"/>
  <c r="F1788"/>
  <c r="F1787"/>
  <c r="F1786"/>
  <c r="F1785"/>
  <c r="F1784"/>
  <c r="F1782"/>
  <c r="G1780"/>
  <c r="F1776"/>
  <c r="F1774"/>
  <c r="F1772"/>
  <c r="F1770"/>
  <c r="F1769"/>
  <c r="F1767"/>
  <c r="F1766"/>
  <c r="F1765"/>
  <c r="F1764"/>
  <c r="F1763"/>
  <c r="F1762"/>
  <c r="F1761"/>
  <c r="F1760"/>
  <c r="G1759"/>
  <c r="F1757"/>
  <c r="F1756"/>
  <c r="F1755"/>
  <c r="F1754"/>
  <c r="G1754" s="1"/>
  <c r="F1752"/>
  <c r="F1751"/>
  <c r="G1751" s="1"/>
  <c r="F1749"/>
  <c r="F1748"/>
  <c r="G1747"/>
  <c r="F1745"/>
  <c r="F1744"/>
  <c r="G1744" s="1"/>
  <c r="F1742"/>
  <c r="F1741"/>
  <c r="G1741" s="1"/>
  <c r="F1737"/>
  <c r="F1736"/>
  <c r="F1735"/>
  <c r="G1735" s="1"/>
  <c r="F1732"/>
  <c r="F1731"/>
  <c r="F1730"/>
  <c r="F1729"/>
  <c r="F1728"/>
  <c r="F1727"/>
  <c r="F1726"/>
  <c r="F1725"/>
  <c r="F1724"/>
  <c r="F1723"/>
  <c r="F1722"/>
  <c r="F1721"/>
  <c r="F1720"/>
  <c r="F1719"/>
  <c r="F1718"/>
  <c r="F1717"/>
  <c r="F1716"/>
  <c r="F1715"/>
  <c r="F1714"/>
  <c r="F1713"/>
  <c r="F1712"/>
  <c r="F1711"/>
  <c r="F1710"/>
  <c r="F1709"/>
  <c r="F1708"/>
  <c r="F1707"/>
  <c r="F1706"/>
  <c r="F1705"/>
  <c r="F1704"/>
  <c r="F1703"/>
  <c r="F1702"/>
  <c r="F1701"/>
  <c r="F1700"/>
  <c r="F1699"/>
  <c r="F1698"/>
  <c r="F1697"/>
  <c r="F1696"/>
  <c r="F1695"/>
  <c r="F1694"/>
  <c r="F1693"/>
  <c r="F1692"/>
  <c r="F1691"/>
  <c r="F1690"/>
  <c r="F1689"/>
  <c r="F1688"/>
  <c r="F1687"/>
  <c r="F1686"/>
  <c r="F1685"/>
  <c r="F1684"/>
  <c r="F1683"/>
  <c r="F1682"/>
  <c r="F1681"/>
  <c r="F1680"/>
  <c r="F1679"/>
  <c r="F1678"/>
  <c r="F1677"/>
  <c r="F1676"/>
  <c r="F1675"/>
  <c r="F1674"/>
  <c r="F1673"/>
  <c r="F1672"/>
  <c r="F1671"/>
  <c r="F1670"/>
  <c r="F1669"/>
  <c r="F1668"/>
  <c r="F1667"/>
  <c r="F1666"/>
  <c r="F1665"/>
  <c r="F1664"/>
  <c r="F1663"/>
  <c r="F1662"/>
  <c r="F1661"/>
  <c r="F1660"/>
  <c r="F1659"/>
  <c r="F1658"/>
  <c r="F1657"/>
  <c r="F1656"/>
  <c r="F1655"/>
  <c r="F1654"/>
  <c r="F1653"/>
  <c r="F1652"/>
  <c r="F1651"/>
  <c r="F1650"/>
  <c r="F1649"/>
  <c r="F1648"/>
  <c r="F1647"/>
  <c r="F1646"/>
  <c r="F1645"/>
  <c r="F1644"/>
  <c r="F1643"/>
  <c r="F1642"/>
  <c r="F1641"/>
  <c r="F1640"/>
  <c r="F1639"/>
  <c r="F1638"/>
  <c r="F1637"/>
  <c r="F1636"/>
  <c r="F1635"/>
  <c r="F1634"/>
  <c r="F1633"/>
  <c r="F1632"/>
  <c r="F1631"/>
  <c r="F1630"/>
  <c r="F1629"/>
  <c r="F1628"/>
  <c r="F1627"/>
  <c r="F1626"/>
  <c r="F1625"/>
  <c r="F1624"/>
  <c r="F1623"/>
  <c r="F1622"/>
  <c r="F1621"/>
  <c r="F1620"/>
  <c r="F1619"/>
  <c r="F1618"/>
  <c r="F1617"/>
  <c r="F1616"/>
  <c r="F1615"/>
  <c r="F1614"/>
  <c r="F1613"/>
  <c r="F1612"/>
  <c r="F1611"/>
  <c r="F1610"/>
  <c r="F1609"/>
  <c r="F1608"/>
  <c r="F1607"/>
  <c r="F1606"/>
  <c r="F1605"/>
  <c r="F1604"/>
  <c r="F1603"/>
  <c r="F1602"/>
  <c r="F1601"/>
  <c r="F1600"/>
  <c r="G1599"/>
  <c r="F1597"/>
  <c r="F1596"/>
  <c r="G1595"/>
  <c r="F1592"/>
  <c r="F1591"/>
  <c r="F1590"/>
  <c r="F1589"/>
  <c r="F1588"/>
  <c r="F1587"/>
  <c r="F1586"/>
  <c r="F1585"/>
  <c r="F1584"/>
  <c r="G1583"/>
  <c r="F1581"/>
  <c r="F1580"/>
  <c r="F1579"/>
  <c r="F1578"/>
  <c r="F1577"/>
  <c r="F1576"/>
  <c r="F1575"/>
  <c r="F1574"/>
  <c r="F1573"/>
  <c r="F1572"/>
  <c r="F1571"/>
  <c r="F1570"/>
  <c r="F1569"/>
  <c r="F1568"/>
  <c r="F1567"/>
  <c r="F1566"/>
  <c r="F1565"/>
  <c r="F1564"/>
  <c r="F1563"/>
  <c r="F1562"/>
  <c r="F1561"/>
  <c r="F1560"/>
  <c r="F1559"/>
  <c r="F1558"/>
  <c r="F1557"/>
  <c r="G1556"/>
  <c r="G1553"/>
  <c r="G1550"/>
  <c r="G1547"/>
  <c r="G1544"/>
  <c r="G1541"/>
  <c r="G1538"/>
  <c r="G1534"/>
  <c r="G1531"/>
  <c r="F1529"/>
  <c r="F1528"/>
  <c r="G1528" s="1"/>
  <c r="F1526"/>
  <c r="F1525"/>
  <c r="G1525" s="1"/>
  <c r="F1523"/>
  <c r="F1522"/>
  <c r="F1521"/>
  <c r="F1520"/>
  <c r="F1519"/>
  <c r="F1518"/>
  <c r="F1517"/>
  <c r="F1516"/>
  <c r="F1515"/>
  <c r="F1514"/>
  <c r="F1513"/>
  <c r="F1512"/>
  <c r="F1511"/>
  <c r="F1510"/>
  <c r="F1509"/>
  <c r="F1508"/>
  <c r="F1507"/>
  <c r="F1506"/>
  <c r="F1505"/>
  <c r="F1504"/>
  <c r="F1503"/>
  <c r="F1502"/>
  <c r="F1501"/>
  <c r="F1500"/>
  <c r="F1499"/>
  <c r="F1498"/>
  <c r="F1497"/>
  <c r="F1496"/>
  <c r="F1495"/>
  <c r="F1494"/>
  <c r="F1493"/>
  <c r="F1492"/>
  <c r="F1491"/>
  <c r="F1490"/>
  <c r="F1489"/>
  <c r="F1488"/>
  <c r="F1487"/>
  <c r="F1486"/>
  <c r="F1485"/>
  <c r="F1484"/>
  <c r="F1483"/>
  <c r="F1482"/>
  <c r="F1481"/>
  <c r="F1480"/>
  <c r="F1479"/>
  <c r="F1478"/>
  <c r="F1477"/>
  <c r="F1476"/>
  <c r="F1475"/>
  <c r="F1474"/>
  <c r="F1473"/>
  <c r="F1472"/>
  <c r="F1471"/>
  <c r="F1470"/>
  <c r="F1469"/>
  <c r="F1468"/>
  <c r="F1467"/>
  <c r="F1466"/>
  <c r="F1465"/>
  <c r="F1464"/>
  <c r="F1463"/>
  <c r="F1462"/>
  <c r="F1461"/>
  <c r="F1460"/>
  <c r="F1459"/>
  <c r="F1458"/>
  <c r="F1457"/>
  <c r="F1456"/>
  <c r="F1455"/>
  <c r="F1454"/>
  <c r="F1453"/>
  <c r="F1452"/>
  <c r="F1451"/>
  <c r="F1450"/>
  <c r="F1449"/>
  <c r="F1448"/>
  <c r="F1447"/>
  <c r="G1446"/>
  <c r="F1444"/>
  <c r="F1443"/>
  <c r="F1442"/>
  <c r="G1441"/>
  <c r="F1438"/>
  <c r="F1437"/>
  <c r="F1436"/>
  <c r="F1435"/>
  <c r="F1434"/>
  <c r="F1433"/>
  <c r="F1432"/>
  <c r="F1431"/>
  <c r="F1430"/>
  <c r="F1429"/>
  <c r="F1428"/>
  <c r="F1427"/>
  <c r="F1426"/>
  <c r="F1425"/>
  <c r="F1424"/>
  <c r="G1423"/>
  <c r="F1421"/>
  <c r="F1420"/>
  <c r="F1419"/>
  <c r="F1418"/>
  <c r="F1417"/>
  <c r="F1416"/>
  <c r="F1415"/>
  <c r="F1414"/>
  <c r="F1413"/>
  <c r="F1412"/>
  <c r="F1411"/>
  <c r="F1410"/>
  <c r="F1409"/>
  <c r="F1408"/>
  <c r="F1407"/>
  <c r="F1406"/>
  <c r="G1405"/>
  <c r="F1403"/>
  <c r="F1402"/>
  <c r="F1401"/>
  <c r="F1400"/>
  <c r="F1399"/>
  <c r="F1398"/>
  <c r="F1397"/>
  <c r="F1396"/>
  <c r="F1395"/>
  <c r="F1394"/>
  <c r="F1393"/>
  <c r="F1392"/>
  <c r="F1391"/>
  <c r="F1390"/>
  <c r="F1389"/>
  <c r="F1388"/>
  <c r="F1387"/>
  <c r="F1386"/>
  <c r="F1385"/>
  <c r="F1384"/>
  <c r="F1383"/>
  <c r="F1382"/>
  <c r="G1381"/>
  <c r="F1379"/>
  <c r="F1378"/>
  <c r="F1377"/>
  <c r="F1376"/>
  <c r="F1375"/>
  <c r="F1374"/>
  <c r="F1373"/>
  <c r="F1372"/>
  <c r="F1371"/>
  <c r="F1370"/>
  <c r="F1369"/>
  <c r="F1368"/>
  <c r="F1367"/>
  <c r="F1366"/>
  <c r="F1365"/>
  <c r="F1364"/>
  <c r="F1363"/>
  <c r="F1362"/>
  <c r="F1361"/>
  <c r="F1360"/>
  <c r="F1359"/>
  <c r="F1358"/>
  <c r="F1357"/>
  <c r="F1356"/>
  <c r="F1355"/>
  <c r="F1354"/>
  <c r="F1353"/>
  <c r="F1352"/>
  <c r="F1351"/>
  <c r="F1350"/>
  <c r="F1349"/>
  <c r="F1348"/>
  <c r="F1347"/>
  <c r="F1346"/>
  <c r="F1345"/>
  <c r="F1344"/>
  <c r="F1343"/>
  <c r="F1342"/>
  <c r="F1341"/>
  <c r="F1340"/>
  <c r="F1339"/>
  <c r="F1338"/>
  <c r="F1337"/>
  <c r="F1336"/>
  <c r="F1335"/>
  <c r="F1334"/>
  <c r="F1333"/>
  <c r="F1332"/>
  <c r="F1331"/>
  <c r="F1330"/>
  <c r="F1329"/>
  <c r="F1328"/>
  <c r="F1327"/>
  <c r="F1326"/>
  <c r="F1325"/>
  <c r="F1324"/>
  <c r="F1323"/>
  <c r="F1322"/>
  <c r="F1321"/>
  <c r="F1320"/>
  <c r="F1319"/>
  <c r="F1318"/>
  <c r="F1317"/>
  <c r="F1316"/>
  <c r="F1315"/>
  <c r="F1314"/>
  <c r="F1313"/>
  <c r="F1312"/>
  <c r="F1311"/>
  <c r="F1310"/>
  <c r="F1309"/>
  <c r="F1308"/>
  <c r="F1307"/>
  <c r="F1306"/>
  <c r="F1305"/>
  <c r="F1304"/>
  <c r="F1303"/>
  <c r="F1302"/>
  <c r="F1301"/>
  <c r="F1300"/>
  <c r="F1299"/>
  <c r="G1299" s="1"/>
  <c r="F1297"/>
  <c r="F1296"/>
  <c r="F1295"/>
  <c r="F1294"/>
  <c r="F1293"/>
  <c r="F1292"/>
  <c r="F1291"/>
  <c r="F1290"/>
  <c r="F1289"/>
  <c r="F1288"/>
  <c r="F1287"/>
  <c r="F1286"/>
  <c r="F1285"/>
  <c r="F1284"/>
  <c r="F1283"/>
  <c r="F1282"/>
  <c r="G1282" s="1"/>
  <c r="F1280"/>
  <c r="F1279"/>
  <c r="F1278"/>
  <c r="F1277"/>
  <c r="F1276"/>
  <c r="F1275"/>
  <c r="F1274"/>
  <c r="F1273"/>
  <c r="F1272"/>
  <c r="F1271"/>
  <c r="F1270"/>
  <c r="F1269"/>
  <c r="F1268"/>
  <c r="F1267"/>
  <c r="F1266"/>
  <c r="F1265"/>
  <c r="F1264"/>
  <c r="F1263"/>
  <c r="F1262"/>
  <c r="F1261"/>
  <c r="F1260"/>
  <c r="F1259"/>
  <c r="G1258"/>
  <c r="F1256"/>
  <c r="F1255"/>
  <c r="F1254"/>
  <c r="F1252"/>
  <c r="F1251"/>
  <c r="G1249"/>
  <c r="F1247"/>
  <c r="F1246"/>
  <c r="F1245"/>
  <c r="F1244"/>
  <c r="G1244" s="1"/>
  <c r="F1241"/>
  <c r="F1240"/>
  <c r="F1239"/>
  <c r="F1238"/>
  <c r="F1237"/>
  <c r="F1236"/>
  <c r="F1235"/>
  <c r="F1234"/>
  <c r="F1233"/>
  <c r="F1232"/>
  <c r="F1231"/>
  <c r="F1230"/>
  <c r="F1229"/>
  <c r="F1228"/>
  <c r="F1227"/>
  <c r="F1226"/>
  <c r="G1225"/>
  <c r="F1223"/>
  <c r="F1222"/>
  <c r="F1221"/>
  <c r="F1220"/>
  <c r="F1219"/>
  <c r="F1218"/>
  <c r="F1217"/>
  <c r="F1216"/>
  <c r="F1215"/>
  <c r="F1214"/>
  <c r="F1213"/>
  <c r="F1212"/>
  <c r="F1211"/>
  <c r="F1210"/>
  <c r="F1209"/>
  <c r="F1208"/>
  <c r="F1207"/>
  <c r="F1206"/>
  <c r="F1205"/>
  <c r="F1204"/>
  <c r="F1203"/>
  <c r="F1202"/>
  <c r="F1201"/>
  <c r="F1200"/>
  <c r="F1199"/>
  <c r="F1198"/>
  <c r="F1197"/>
  <c r="F1196"/>
  <c r="F1195"/>
  <c r="F1194"/>
  <c r="F1193"/>
  <c r="F1192"/>
  <c r="F1191"/>
  <c r="G1191" s="1"/>
  <c r="F1189"/>
  <c r="F1188"/>
  <c r="F1187"/>
  <c r="F1186"/>
  <c r="F1185"/>
  <c r="F1184"/>
  <c r="F1183"/>
  <c r="F1182"/>
  <c r="F1181"/>
  <c r="F1180"/>
  <c r="F1179"/>
  <c r="F1178"/>
  <c r="F1177"/>
  <c r="F1176"/>
  <c r="F1175"/>
  <c r="F1174"/>
  <c r="F1173"/>
  <c r="F1172"/>
  <c r="F1171"/>
  <c r="F1170"/>
  <c r="F1169"/>
  <c r="F1168"/>
  <c r="F1167"/>
  <c r="F1166"/>
  <c r="F1165"/>
  <c r="F1164"/>
  <c r="F1163"/>
  <c r="F1162"/>
  <c r="F1161"/>
  <c r="F1160"/>
  <c r="F1159"/>
  <c r="F1158"/>
  <c r="F1157"/>
  <c r="F1156"/>
  <c r="F1155"/>
  <c r="F1154"/>
  <c r="F1153"/>
  <c r="F1152"/>
  <c r="F1151"/>
  <c r="F1150"/>
  <c r="F1149"/>
  <c r="F1148"/>
  <c r="F1147"/>
  <c r="F1146"/>
  <c r="F1145"/>
  <c r="F1144"/>
  <c r="F1143"/>
  <c r="F1142"/>
  <c r="F1141"/>
  <c r="F1140"/>
  <c r="F1139"/>
  <c r="F1138"/>
  <c r="F1137"/>
  <c r="F1136"/>
  <c r="F1135"/>
  <c r="F1134"/>
  <c r="F1133"/>
  <c r="F1132"/>
  <c r="F1131"/>
  <c r="F1130"/>
  <c r="F1129"/>
  <c r="F1128"/>
  <c r="F1127"/>
  <c r="F1126"/>
  <c r="F1125"/>
  <c r="F1124"/>
  <c r="F1123"/>
  <c r="F1122"/>
  <c r="F1121"/>
  <c r="F1120"/>
  <c r="F1119"/>
  <c r="F1118"/>
  <c r="F1117"/>
  <c r="F1116"/>
  <c r="F1115"/>
  <c r="F1114"/>
  <c r="F1113"/>
  <c r="F1112"/>
  <c r="F1111"/>
  <c r="F1110"/>
  <c r="F1109"/>
  <c r="F1108"/>
  <c r="F1107"/>
  <c r="F1106"/>
  <c r="F1105"/>
  <c r="F1104"/>
  <c r="F1103"/>
  <c r="F1102"/>
  <c r="F1101"/>
  <c r="F1100"/>
  <c r="F1099"/>
  <c r="G1099" s="1"/>
  <c r="F1097"/>
  <c r="F1096"/>
  <c r="F1095"/>
  <c r="F1094"/>
  <c r="F1093"/>
  <c r="F1092"/>
  <c r="F1091"/>
  <c r="F1090"/>
  <c r="F1089"/>
  <c r="F1088"/>
  <c r="F1087"/>
  <c r="F1086"/>
  <c r="F1085"/>
  <c r="F1084"/>
  <c r="F1083"/>
  <c r="F1082"/>
  <c r="F1081"/>
  <c r="F1080"/>
  <c r="F1079"/>
  <c r="F1078"/>
  <c r="F1077"/>
  <c r="F1076"/>
  <c r="F1075"/>
  <c r="F1074"/>
  <c r="F1073"/>
  <c r="F1072"/>
  <c r="F1071"/>
  <c r="G1070"/>
  <c r="F1068"/>
  <c r="F1067"/>
  <c r="F1066"/>
  <c r="F1065"/>
  <c r="F1064"/>
  <c r="F1063"/>
  <c r="F1062"/>
  <c r="F1061"/>
  <c r="F1060"/>
  <c r="F1059"/>
  <c r="F1058"/>
  <c r="F1057"/>
  <c r="F1056"/>
  <c r="F1055"/>
  <c r="F1054"/>
  <c r="F1053"/>
  <c r="F1052"/>
  <c r="F1051"/>
  <c r="F1050"/>
  <c r="F1049"/>
  <c r="F1048"/>
  <c r="F1047"/>
  <c r="F1046"/>
  <c r="F1045"/>
  <c r="F1044"/>
  <c r="F1043"/>
  <c r="F1042"/>
  <c r="F1041"/>
  <c r="F1040"/>
  <c r="F1039"/>
  <c r="F1038"/>
  <c r="F1037"/>
  <c r="G1036"/>
  <c r="F1034"/>
  <c r="F1033"/>
  <c r="F1032"/>
  <c r="F1031"/>
  <c r="F1030"/>
  <c r="F1029"/>
  <c r="F1028"/>
  <c r="F1027"/>
  <c r="F1026"/>
  <c r="F1025"/>
  <c r="F1024"/>
  <c r="F1023"/>
  <c r="F1022"/>
  <c r="F1021"/>
  <c r="F1020"/>
  <c r="F1019"/>
  <c r="F1018"/>
  <c r="F1017"/>
  <c r="F1016"/>
  <c r="F1015"/>
  <c r="F1014"/>
  <c r="F1013"/>
  <c r="F1012"/>
  <c r="F1011"/>
  <c r="F1010"/>
  <c r="F1009"/>
  <c r="F1008"/>
  <c r="F1007"/>
  <c r="F1006"/>
  <c r="F1005"/>
  <c r="F1004"/>
  <c r="F1003"/>
  <c r="F1002"/>
  <c r="F1001"/>
  <c r="F1000"/>
  <c r="F999"/>
  <c r="F998"/>
  <c r="F997"/>
  <c r="F996"/>
  <c r="F995"/>
  <c r="F994"/>
  <c r="F993"/>
  <c r="F992"/>
  <c r="F991"/>
  <c r="F990"/>
  <c r="F989"/>
  <c r="F988"/>
  <c r="F987"/>
  <c r="F986"/>
  <c r="F985"/>
  <c r="F984"/>
  <c r="F983"/>
  <c r="F982"/>
  <c r="F981"/>
  <c r="F980"/>
  <c r="F979"/>
  <c r="F978"/>
  <c r="F977"/>
  <c r="F976"/>
  <c r="F975"/>
  <c r="F974"/>
  <c r="F973"/>
  <c r="F972"/>
  <c r="F971"/>
  <c r="F970"/>
  <c r="F969"/>
  <c r="F968"/>
  <c r="F967"/>
  <c r="F966"/>
  <c r="F965"/>
  <c r="F964"/>
  <c r="F963"/>
  <c r="F962"/>
  <c r="F961"/>
  <c r="F960"/>
  <c r="F959"/>
  <c r="F958"/>
  <c r="F957"/>
  <c r="F956"/>
  <c r="F955"/>
  <c r="F954"/>
  <c r="F953"/>
  <c r="F952"/>
  <c r="F951"/>
  <c r="F950"/>
  <c r="F949"/>
  <c r="F948"/>
  <c r="F947"/>
  <c r="F946"/>
  <c r="F945"/>
  <c r="F944"/>
  <c r="F943"/>
  <c r="F942"/>
  <c r="F941"/>
  <c r="F940"/>
  <c r="F939"/>
  <c r="F938"/>
  <c r="F937"/>
  <c r="F936"/>
  <c r="F935"/>
  <c r="F934"/>
  <c r="F933"/>
  <c r="F932"/>
  <c r="F931"/>
  <c r="F930"/>
  <c r="F929"/>
  <c r="F928"/>
  <c r="F927"/>
  <c r="F926"/>
  <c r="F925"/>
  <c r="F924"/>
  <c r="F923"/>
  <c r="F922"/>
  <c r="F921"/>
  <c r="F920"/>
  <c r="F919"/>
  <c r="F918"/>
  <c r="F917"/>
  <c r="F916"/>
  <c r="F915"/>
  <c r="F914"/>
  <c r="F913"/>
  <c r="F912"/>
  <c r="F911"/>
  <c r="F910"/>
  <c r="F909"/>
  <c r="F908"/>
  <c r="F907"/>
  <c r="F906"/>
  <c r="F905"/>
  <c r="F904"/>
  <c r="F903"/>
  <c r="F902"/>
  <c r="F901"/>
  <c r="F900"/>
  <c r="F899"/>
  <c r="F898"/>
  <c r="F897"/>
  <c r="F896"/>
  <c r="F895"/>
  <c r="F894"/>
  <c r="F893"/>
  <c r="F892"/>
  <c r="F891"/>
  <c r="F890"/>
  <c r="F889"/>
  <c r="F888"/>
  <c r="F887"/>
  <c r="F886"/>
  <c r="F885"/>
  <c r="F884"/>
  <c r="F883"/>
  <c r="F882"/>
  <c r="F881"/>
  <c r="F880"/>
  <c r="F879"/>
  <c r="F878"/>
  <c r="F877"/>
  <c r="F876"/>
  <c r="F875"/>
  <c r="F874"/>
  <c r="F873"/>
  <c r="F872"/>
  <c r="F871"/>
  <c r="F870"/>
  <c r="F869"/>
  <c r="F868"/>
  <c r="F867"/>
  <c r="F866"/>
  <c r="F865"/>
  <c r="F864"/>
  <c r="F863"/>
  <c r="F862"/>
  <c r="F861"/>
  <c r="F860"/>
  <c r="F859"/>
  <c r="F858"/>
  <c r="F857"/>
  <c r="F856"/>
  <c r="F855"/>
  <c r="F854"/>
  <c r="F853"/>
  <c r="F852"/>
  <c r="F851"/>
  <c r="F850"/>
  <c r="F849"/>
  <c r="F848"/>
  <c r="F847"/>
  <c r="F846"/>
  <c r="F845"/>
  <c r="F844"/>
  <c r="F843"/>
  <c r="F842"/>
  <c r="F841"/>
  <c r="F840"/>
  <c r="F839"/>
  <c r="F838"/>
  <c r="F837"/>
  <c r="F836"/>
  <c r="F835"/>
  <c r="F834"/>
  <c r="F833"/>
  <c r="F832"/>
  <c r="F831"/>
  <c r="F830"/>
  <c r="F829"/>
  <c r="F828"/>
  <c r="F827"/>
  <c r="F826"/>
  <c r="F825"/>
  <c r="F824"/>
  <c r="F823"/>
  <c r="F822"/>
  <c r="F821"/>
  <c r="F820"/>
  <c r="F819"/>
  <c r="F818"/>
  <c r="F817"/>
  <c r="F816"/>
  <c r="F815"/>
  <c r="F814"/>
  <c r="F813"/>
  <c r="F812"/>
  <c r="F811"/>
  <c r="F810"/>
  <c r="F809"/>
  <c r="F808"/>
  <c r="F807"/>
  <c r="F806"/>
  <c r="F805"/>
  <c r="F804"/>
  <c r="F803"/>
  <c r="F802"/>
  <c r="F801"/>
  <c r="F800"/>
  <c r="F799"/>
  <c r="F798"/>
  <c r="F797"/>
  <c r="F796"/>
  <c r="F795"/>
  <c r="F794"/>
  <c r="F793"/>
  <c r="F792"/>
  <c r="F791"/>
  <c r="F790"/>
  <c r="F789"/>
  <c r="F788"/>
  <c r="F787"/>
  <c r="F786"/>
  <c r="F785"/>
  <c r="F784"/>
  <c r="F783"/>
  <c r="F782"/>
  <c r="F781"/>
  <c r="F780"/>
  <c r="F779"/>
  <c r="F778"/>
  <c r="F777"/>
  <c r="F776"/>
  <c r="F775"/>
  <c r="F774"/>
  <c r="F773"/>
  <c r="F772"/>
  <c r="F771"/>
  <c r="F770"/>
  <c r="F769"/>
  <c r="F768"/>
  <c r="F767"/>
  <c r="F766"/>
  <c r="F765"/>
  <c r="F764"/>
  <c r="F763"/>
  <c r="F762"/>
  <c r="F761"/>
  <c r="F760"/>
  <c r="F759"/>
  <c r="F758"/>
  <c r="F757"/>
  <c r="F756"/>
  <c r="F755"/>
  <c r="F754"/>
  <c r="F753"/>
  <c r="F752"/>
  <c r="F751"/>
  <c r="F750"/>
  <c r="F749"/>
  <c r="F748"/>
  <c r="F747"/>
  <c r="F746"/>
  <c r="F745"/>
  <c r="F744"/>
  <c r="F743"/>
  <c r="F742"/>
  <c r="F741"/>
  <c r="F740"/>
  <c r="F739"/>
  <c r="F738"/>
  <c r="F737"/>
  <c r="F736"/>
  <c r="F735"/>
  <c r="F734"/>
  <c r="F733"/>
  <c r="F732"/>
  <c r="F731"/>
  <c r="F730"/>
  <c r="F729"/>
  <c r="F728"/>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F643"/>
  <c r="F642"/>
  <c r="F641"/>
  <c r="F640"/>
  <c r="F639"/>
  <c r="F638"/>
  <c r="F637"/>
  <c r="F636"/>
  <c r="F635"/>
  <c r="F634"/>
  <c r="F633"/>
  <c r="F632"/>
  <c r="F631"/>
  <c r="F630"/>
  <c r="F629"/>
  <c r="F628"/>
  <c r="F627"/>
  <c r="F626"/>
  <c r="F625"/>
  <c r="F624"/>
  <c r="F623"/>
  <c r="F622"/>
  <c r="F621"/>
  <c r="F620"/>
  <c r="F619"/>
  <c r="F618"/>
  <c r="F617"/>
  <c r="F616"/>
  <c r="F615"/>
  <c r="F614"/>
  <c r="F613"/>
  <c r="F612"/>
  <c r="F611"/>
  <c r="F610"/>
  <c r="F609"/>
  <c r="F608"/>
  <c r="F607"/>
  <c r="F606"/>
  <c r="F605"/>
  <c r="F604"/>
  <c r="F603"/>
  <c r="F602"/>
  <c r="F601"/>
  <c r="F600"/>
  <c r="F599"/>
  <c r="F598"/>
  <c r="F597"/>
  <c r="F596"/>
  <c r="F595"/>
  <c r="F594"/>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G111" s="1"/>
  <c r="F110"/>
  <c r="F109"/>
  <c r="F108"/>
  <c r="F107"/>
  <c r="F106"/>
  <c r="F105"/>
  <c r="F104"/>
  <c r="F103"/>
  <c r="F102"/>
  <c r="F101"/>
  <c r="F100"/>
  <c r="F99"/>
  <c r="F98"/>
  <c r="F97"/>
  <c r="F96"/>
  <c r="F95"/>
  <c r="F94"/>
  <c r="F93"/>
  <c r="F92"/>
  <c r="F91"/>
  <c r="F90"/>
  <c r="F89"/>
  <c r="F88"/>
  <c r="F87"/>
  <c r="F86"/>
  <c r="F85"/>
  <c r="F84"/>
  <c r="F83"/>
  <c r="F82"/>
  <c r="F81"/>
  <c r="F80"/>
  <c r="F79"/>
  <c r="F78"/>
  <c r="F77"/>
  <c r="F76"/>
  <c r="G76" s="1"/>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G4" s="1"/>
  <c r="G2088" s="1"/>
  <c r="D10" i="2"/>
  <c r="D9"/>
  <c r="E12" s="1"/>
  <c r="D7"/>
  <c r="D6"/>
  <c r="D4"/>
  <c r="D3"/>
  <c r="D36" i="1"/>
</calcChain>
</file>

<file path=xl/sharedStrings.xml><?xml version="1.0" encoding="utf-8"?>
<sst xmlns="http://schemas.openxmlformats.org/spreadsheetml/2006/main" count="20016" uniqueCount="4143">
  <si>
    <t>Naam subsidie(regeling)</t>
  </si>
  <si>
    <t>Naam ontvanger</t>
  </si>
  <si>
    <t>Uitgegeven bedrag</t>
  </si>
  <si>
    <t xml:space="preserve">Het gaat hier om realisatiecijfers. </t>
  </si>
  <si>
    <t>Toelichting</t>
  </si>
  <si>
    <t xml:space="preserve">Deze overzichten zijn gebaseerd op de subsidiebijlage uit de begroting van Economische Zaken 2013. Tevens zijn er na het opstellen van de begroting 2013 nog enkele additionele regelingen opengesteld, ook hiervan zijn de naam en ontvangers opgenomen. </t>
  </si>
  <si>
    <t xml:space="preserve">Uitgesloten van het overzicht zijn: </t>
  </si>
  <si>
    <t>Garantieregelingen: de betalingen gaan naar banken waarmee er zaken wordt gedaan, het gaat hier om duizenden records per jaar. Garantieregelingen vallen buiten de definitie van een subsidie.</t>
  </si>
  <si>
    <t xml:space="preserve">Totaal </t>
  </si>
  <si>
    <t>RVO/zelf</t>
  </si>
  <si>
    <t>Naam subsidieregeling</t>
  </si>
  <si>
    <t>Artikel</t>
  </si>
  <si>
    <t>Totaal uitgegeven bedrag 2013 voor deze subsidie(regeling)</t>
  </si>
  <si>
    <t>EZ</t>
  </si>
  <si>
    <t>Nederlands Normalisatie Instituut</t>
  </si>
  <si>
    <t>Digitalisering regionale radio</t>
  </si>
  <si>
    <t xml:space="preserve">Stichting Regionale Omroep Overleg &amp; Samenwerking </t>
  </si>
  <si>
    <t>CBS</t>
  </si>
  <si>
    <t>Centraal Bureau voor de Statistiek</t>
  </si>
  <si>
    <t>Totaal</t>
  </si>
  <si>
    <t>Totaal uitgegeven bedrag</t>
  </si>
  <si>
    <t>RVO</t>
  </si>
  <si>
    <t>Totaal uitgegeven bedrag 2013 voor deze subsidie(regeling)*1000</t>
  </si>
  <si>
    <t>Innovatiekredieten</t>
  </si>
  <si>
    <t>AM- Pharma Holding B.V.</t>
  </si>
  <si>
    <t>U12.20 Innovatiekredieten (Klinische Ontwikkeling)</t>
  </si>
  <si>
    <t>Isobionics B.V.</t>
  </si>
  <si>
    <t>AkkoLens International B.V.</t>
  </si>
  <si>
    <t>Levitech B.V.</t>
  </si>
  <si>
    <t>Greenclouds B.V.</t>
  </si>
  <si>
    <t>To-BBB Holding BV</t>
  </si>
  <si>
    <t>OrgaNext Research B.V.</t>
  </si>
  <si>
    <t>Holland Container Innovations Nederland B.V.</t>
  </si>
  <si>
    <t>InteRNA Technologies B.V.</t>
  </si>
  <si>
    <t>GreenPeak Technologies B.V.</t>
  </si>
  <si>
    <t>Avantium Chemicals B.V.</t>
  </si>
  <si>
    <t>Fabpulous B.V.</t>
  </si>
  <si>
    <t>Sapiens Steering Brain Stimulation B.V.</t>
  </si>
  <si>
    <t>Check-Points Holding B.V.</t>
  </si>
  <si>
    <t>Flame Spray Technologies Holding B.V.</t>
  </si>
  <si>
    <t>Prosensa Holding B.V.</t>
  </si>
  <si>
    <t>Clean Fuels B.V.</t>
  </si>
  <si>
    <t>Opensplice B.V.</t>
  </si>
  <si>
    <t>Nedsense Enterprises N.V</t>
  </si>
  <si>
    <t>Newtricious B.V.</t>
  </si>
  <si>
    <t>Femtogrid Energy Solutions B.V.</t>
  </si>
  <si>
    <t>ORCA Therapeutics B.V.</t>
  </si>
  <si>
    <t>Hemics BV</t>
  </si>
  <si>
    <t>Innecs Power Systems B.V.</t>
  </si>
  <si>
    <t>Alcmair Partners B.V.</t>
  </si>
  <si>
    <t>Emotional Brain B.V.</t>
  </si>
  <si>
    <t>Cergentis</t>
  </si>
  <si>
    <t>I-Optics B.V.</t>
  </si>
  <si>
    <t>Mapper Lithography Holding B.V.</t>
  </si>
  <si>
    <t>Airborne Composites Tubulars B.V.</t>
  </si>
  <si>
    <t>Liteq B.V.</t>
  </si>
  <si>
    <t>Xenikos B.V.</t>
  </si>
  <si>
    <t>To-BBB Holding B.V.</t>
  </si>
  <si>
    <t>Fysicon Groep B.V.</t>
  </si>
  <si>
    <t>NP Komplete Technologies B.V.</t>
  </si>
  <si>
    <t>Innoluce B.V.</t>
  </si>
  <si>
    <t>Quantib B.V.</t>
  </si>
  <si>
    <t>Eyefreight B.V.</t>
  </si>
  <si>
    <t>OLED Technologies &amp; Solutions B.V.</t>
  </si>
  <si>
    <t>Netherlands Geomatics and Earth Observation B.V.</t>
  </si>
  <si>
    <t>Medisse BV</t>
  </si>
  <si>
    <t>ProFibrix B.V.</t>
  </si>
  <si>
    <t>Staaldam Beheer B.V.</t>
  </si>
  <si>
    <t>Proqr Therapeutics B.V.</t>
  </si>
  <si>
    <t>R1 B3 Holding B.V.</t>
  </si>
  <si>
    <t>EUPhoenix B.V.</t>
  </si>
  <si>
    <t>SolMateS B.V.</t>
  </si>
  <si>
    <t>Young at Heart International B.V.</t>
  </si>
  <si>
    <t>Crossbeta Biosciences B.V.</t>
  </si>
  <si>
    <t>Make-Life-easier B.V.</t>
  </si>
  <si>
    <t>BasIQ BV</t>
  </si>
  <si>
    <t>ViCentra BV</t>
  </si>
  <si>
    <t>Dezima Pharma B.V.</t>
  </si>
  <si>
    <t>Arthrogen B.V.</t>
  </si>
  <si>
    <t>KMWE Gevo B.V.</t>
  </si>
  <si>
    <t>Fast Forward Pharmaceuticals B.V.</t>
  </si>
  <si>
    <t>Cytuvax BV</t>
  </si>
  <si>
    <t>Kiadis Pharma B.V.</t>
  </si>
  <si>
    <t>Acerta Pharma  B.V.</t>
  </si>
  <si>
    <t>KONINKLIJKE PHILIPS ELECTRONICS N.V.</t>
  </si>
  <si>
    <t>Robin Radar Systems B.V.</t>
  </si>
  <si>
    <t>Open Source Investor Services B.V.</t>
  </si>
  <si>
    <t>AIMM Therapeutics B.V.</t>
  </si>
  <si>
    <t>Solaytec B.V.</t>
  </si>
  <si>
    <t>Ventinova B.V.</t>
  </si>
  <si>
    <t>Seed capital technostarters</t>
  </si>
  <si>
    <t>SEED</t>
  </si>
  <si>
    <t>HENQ Innovatiefonds1 BV</t>
  </si>
  <si>
    <t>U12.20 SEED-REGELING</t>
  </si>
  <si>
    <t>Techfund B.V.</t>
  </si>
  <si>
    <t>Aglaia Oncology Seed Fund B.V.</t>
  </si>
  <si>
    <t>Solid Ventures B.V.</t>
  </si>
  <si>
    <t>Percival Participations B.V.</t>
  </si>
  <si>
    <t>Start Green Fund B.V.</t>
  </si>
  <si>
    <t>Technostartersfonds Zuid-Nederland B.V.</t>
  </si>
  <si>
    <t>Dutch Technology Fund I</t>
  </si>
  <si>
    <t>Vip Fund B.V.</t>
  </si>
  <si>
    <t>Thuja Capital Healthcare Seed Fund II B.V.</t>
  </si>
  <si>
    <t>Medsciences Seed Fund B.V.</t>
  </si>
  <si>
    <t>Start Green Consumer Products Fund B.V.</t>
  </si>
  <si>
    <t>Health Innovation Fund I B.V.</t>
  </si>
  <si>
    <t>Business Angels Technostarters B.V.</t>
  </si>
  <si>
    <t>E2 Cleantech1 B.V.</t>
  </si>
  <si>
    <t>Point-One Starter Fund U.A.</t>
  </si>
  <si>
    <t>HENQ Innovationfonds 2 B.V.</t>
  </si>
  <si>
    <t>Peak Capital II B.V.</t>
  </si>
  <si>
    <t>TIIN Techfund 2 B.V.</t>
  </si>
  <si>
    <t>Brabant Life Sciences Seed Fonds B.V.</t>
  </si>
  <si>
    <t>Fund for Energy, Innovation, Sustainability and Technology N</t>
  </si>
  <si>
    <t>Mainport Innovation Fund B.V.</t>
  </si>
  <si>
    <t>Support Seed Fond B.V.</t>
  </si>
  <si>
    <t>Newion Investment Capital Early-stage Fund B.V.</t>
  </si>
  <si>
    <t>Icos Cleantech Early Stage Fund II BV</t>
  </si>
  <si>
    <t>Biogeneration Ventures II B.V.</t>
  </si>
  <si>
    <t>Health Innovation Fund II B.V.</t>
  </si>
  <si>
    <t>Axivate Technostarter Fund 1 B.V.</t>
  </si>
  <si>
    <t>5Square MKB Seed Fund 1</t>
  </si>
  <si>
    <t>Zeeuws Investeringsfonds B.V.</t>
  </si>
  <si>
    <t>Enabling Technology Fund  B.V.</t>
  </si>
  <si>
    <t>Tiin Techfund 3 B.V.</t>
  </si>
  <si>
    <t>Holland Venture Management B.V.</t>
  </si>
  <si>
    <t>Innovatieprestatiecontracten (incl.verkenningen)</t>
  </si>
  <si>
    <t>IPC</t>
  </si>
  <si>
    <t>Holland Bio</t>
  </si>
  <si>
    <t>U12.20 Innovatie prestatie contracten</t>
  </si>
  <si>
    <t>Brainport Industries Coöperate U.A.</t>
  </si>
  <si>
    <t>MODINT Ond.org. mode, inter, tapijt &amp; textiel</t>
  </si>
  <si>
    <t>Stichting Food &amp; Nutrition Delta</t>
  </si>
  <si>
    <t>Vereniging Focwa Schadeherstel</t>
  </si>
  <si>
    <t>Stichting Kennisplatform Oppervlaktetechnologie (KP.OT)</t>
  </si>
  <si>
    <t>Platform Integreren van Technologieën (PIT)</t>
  </si>
  <si>
    <t>Stichting Alu-Eco</t>
  </si>
  <si>
    <t>Stifting Elektrysk Farre Fryslân (SEFF)</t>
  </si>
  <si>
    <t>Stichting Slimbouwen</t>
  </si>
  <si>
    <t>Stichting Stivako</t>
  </si>
  <si>
    <t>Vereniging FME-CWM</t>
  </si>
  <si>
    <t>Stichting Wereld van Papier</t>
  </si>
  <si>
    <t>Brinkman Tuinbouw Techniek BV</t>
  </si>
  <si>
    <t>F&amp;H Crone B.V.</t>
  </si>
  <si>
    <t>Van Dijk Heating B.V.</t>
  </si>
  <si>
    <t>Genap B.V.</t>
  </si>
  <si>
    <t>Glascom Tuinbouw BV</t>
  </si>
  <si>
    <t>Hawe Systems Europe B.V.</t>
  </si>
  <si>
    <t>J.M. van der Hoeven B.V.</t>
  </si>
  <si>
    <t>Maurice Kassenbouw B.V.</t>
  </si>
  <si>
    <t>Technokas BV</t>
  </si>
  <si>
    <t>Verbakel / Bomkas B.V.</t>
  </si>
  <si>
    <t>Wilk Van der Sande B.V.</t>
  </si>
  <si>
    <t>Zantingh B.V.</t>
  </si>
  <si>
    <t>Metstelbedrijf Bankers</t>
  </si>
  <si>
    <t>Heilig BV</t>
  </si>
  <si>
    <t>METSEL- LIJM- EN AANNEMINGSBEDRIJF MEULENDIJKS BV</t>
  </si>
  <si>
    <t>Koenen Lijm-en Metselwerken B.V.</t>
  </si>
  <si>
    <t>Aann.- en Metselbedrijf Ben Kuijer BV</t>
  </si>
  <si>
    <t>Weever Sloopwerken BV</t>
  </si>
  <si>
    <t>Anoniem</t>
  </si>
  <si>
    <t>Van den Heuvel Bouw Lith BV</t>
  </si>
  <si>
    <t>Tilmar B.V.</t>
  </si>
  <si>
    <t>Beton Industrie Arts B.V.</t>
  </si>
  <si>
    <t>Bouwkundig Adviesbureau Vekemans BV</t>
  </si>
  <si>
    <t>Omnicol Nederland B.V.</t>
  </si>
  <si>
    <t>Daas Baksteen Zeddam BV</t>
  </si>
  <si>
    <t>Holonite B.V.</t>
  </si>
  <si>
    <t>Gebroeders Bodegraven B.V.</t>
  </si>
  <si>
    <t>SABA Dinxperlo B.V.</t>
  </si>
  <si>
    <t>Schepens Beton B.V.</t>
  </si>
  <si>
    <t>3D Forma B.V. i.o.</t>
  </si>
  <si>
    <t>3Dprintcompany B.V.</t>
  </si>
  <si>
    <t>Anatech B.V.</t>
  </si>
  <si>
    <t>FMI Medisch B.V.</t>
  </si>
  <si>
    <t>Formatec Technical Ceramics B.V.</t>
  </si>
  <si>
    <t>De Grood Innovations B.V.</t>
  </si>
  <si>
    <t>B.V. Machinefabriek Houdijk</t>
  </si>
  <si>
    <t>Ideatics BV</t>
  </si>
  <si>
    <t>Inbiolab B.V.</t>
  </si>
  <si>
    <t>Keramikos</t>
  </si>
  <si>
    <t>Modelmakerij Kleizen B.V.</t>
  </si>
  <si>
    <t>KMWE Engineering B.V.</t>
  </si>
  <si>
    <t>Nutravit Production b.v.</t>
  </si>
  <si>
    <t>Machinefabriek De Valk B.V.</t>
  </si>
  <si>
    <t>Yellow Dwarf Group B.V.</t>
  </si>
  <si>
    <t>Bouwend Nederland</t>
  </si>
  <si>
    <t>Verratec B.V.</t>
  </si>
  <si>
    <t>Van Heteren St B.V.</t>
  </si>
  <si>
    <t>Topdak Dakbedekkingen B.V.</t>
  </si>
  <si>
    <t>Gebr. Remmits B.V.</t>
  </si>
  <si>
    <t>H4A Bouw &amp; Infra B.V.</t>
  </si>
  <si>
    <t>Zwammerdam Grond en Wegen B.V.</t>
  </si>
  <si>
    <t>Eerland Bouwstoffen Management B.V.</t>
  </si>
  <si>
    <t>AVG Wegenbouw Heijen BV</t>
  </si>
  <si>
    <t>Rijnsburger Holding B.V.</t>
  </si>
  <si>
    <t>Plan B Co2 B.V.</t>
  </si>
  <si>
    <t>Zeeuwse Asfalt Onderneming BV</t>
  </si>
  <si>
    <t>Van Dijk Maasland B.V.</t>
  </si>
  <si>
    <t>OAF Holland B.V.</t>
  </si>
  <si>
    <t>Altena Civiele Techniek BV</t>
  </si>
  <si>
    <t>Van Lenthe Dalfsen Grondverzet B.V.</t>
  </si>
  <si>
    <t>Horus Surround Vision B.V.</t>
  </si>
  <si>
    <t>Blue Port URK</t>
  </si>
  <si>
    <t>Hartman Marine Group B.V.</t>
  </si>
  <si>
    <t>Aquatech Diving BV</t>
  </si>
  <si>
    <t>Zeevisserijbedrijf Snoek B.V.</t>
  </si>
  <si>
    <t>Veth Propulsion B.V.</t>
  </si>
  <si>
    <t>Mulder Transport B.V.</t>
  </si>
  <si>
    <t>Weforsea</t>
  </si>
  <si>
    <t>Koers &amp; Vaart B.V.</t>
  </si>
  <si>
    <t>Merema Transport B.V.</t>
  </si>
  <si>
    <t>Eko Fish Group B.V.</t>
  </si>
  <si>
    <t>De Boer Marine</t>
  </si>
  <si>
    <t>John P. de Wit Assurantien BV</t>
  </si>
  <si>
    <t>Scheeps- en Jachtbetimmeringsbedrijf De Flux B.V.</t>
  </si>
  <si>
    <t>Ontwerp- en Const.buro voor Jacht- en Scheepsbouw Sneek B.V.</t>
  </si>
  <si>
    <t>Piet Brouwer Electrotechniek B.V.</t>
  </si>
  <si>
    <t>Sanfirden Technics B.V.</t>
  </si>
  <si>
    <t>Hoekman Shipbuilding B.V.</t>
  </si>
  <si>
    <t>Ridderinkhof B.V.</t>
  </si>
  <si>
    <t>Wolfard &amp; Wessels Werktuigbouw B.V.</t>
  </si>
  <si>
    <t>Ozontech B.V.</t>
  </si>
  <si>
    <t>Stichting Biotechnology Systems Platform</t>
  </si>
  <si>
    <t>Phenospex BV</t>
  </si>
  <si>
    <t>Dalsem Agricultural Projects B.V.</t>
  </si>
  <si>
    <t>Aris B.V.</t>
  </si>
  <si>
    <t>Flier Systems B.V.</t>
  </si>
  <si>
    <t>Hotraco Isolutions BV</t>
  </si>
  <si>
    <t>Solvest 4 BV</t>
  </si>
  <si>
    <t>Zest BV</t>
  </si>
  <si>
    <t>Alpha Management B.V.</t>
  </si>
  <si>
    <t>Capital Ornaments B.V.i.o.</t>
  </si>
  <si>
    <t>Labo groep</t>
  </si>
  <si>
    <t>Hacta BV</t>
  </si>
  <si>
    <t>Proxy Laboratories B.V.</t>
  </si>
  <si>
    <t>BaseClear B.V.</t>
  </si>
  <si>
    <t>Microbiome Limited</t>
  </si>
  <si>
    <t>Is Diagnostics Ltd</t>
  </si>
  <si>
    <t>Rheavita B.V.</t>
  </si>
  <si>
    <t>Inno4Life B.V.</t>
  </si>
  <si>
    <t>HybriScan Technologies B.V.</t>
  </si>
  <si>
    <t>Relitech Systems B.V.</t>
  </si>
  <si>
    <t>DKMS B.V.</t>
  </si>
  <si>
    <t>L2G BV</t>
  </si>
  <si>
    <t>Nikinc Dental BV</t>
  </si>
  <si>
    <t>CCM Centre for Concepts in Mechatronics B.V.</t>
  </si>
  <si>
    <t>Applikon Biotechnology B.V.</t>
  </si>
  <si>
    <t>J&amp;J Plastics B.V.</t>
  </si>
  <si>
    <t>Etchform B.V.</t>
  </si>
  <si>
    <t>Industriële Laser Toepassingen B.V. (ILT)</t>
  </si>
  <si>
    <t>metalmembranes.com</t>
  </si>
  <si>
    <t>iBuild</t>
  </si>
  <si>
    <t>Escaldia Projectontwinkeling B.V.</t>
  </si>
  <si>
    <t>European Design Centre B.V.</t>
  </si>
  <si>
    <t>EDC Gaming en Simulation B.V.</t>
  </si>
  <si>
    <t>Medsim B.V.</t>
  </si>
  <si>
    <t>Delphi Bioscience B.V.</t>
  </si>
  <si>
    <t>Self-Screen B.V.</t>
  </si>
  <si>
    <t>HybriScan Technologies Holding B.V.</t>
  </si>
  <si>
    <t>Quatro Software BV</t>
  </si>
  <si>
    <t>IsoLife B.V.</t>
  </si>
  <si>
    <t>Plant Dynamics B.V.</t>
  </si>
  <si>
    <t>Centrale Bond van Meubelfabrikanten (CBM)</t>
  </si>
  <si>
    <t>Avek B.V.</t>
  </si>
  <si>
    <t>Stoel- en Meubelfabriek Bannink B.V.</t>
  </si>
  <si>
    <t>Frederiks Interieurs B.V.</t>
  </si>
  <si>
    <t>Heijmerink-Wagemakers Vormgeversatelier B.V.</t>
  </si>
  <si>
    <t>Horjus Toeleverancier Meubelfabrikanten B.V.</t>
  </si>
  <si>
    <t>B.V. Hutten Produktie Maatschappij H.P.M.</t>
  </si>
  <si>
    <t>Jacobs en Van Dongen Beheer B.V.</t>
  </si>
  <si>
    <t>Kluskens Eiken Meubels B.V.</t>
  </si>
  <si>
    <t>Lourens Fisher B.V.</t>
  </si>
  <si>
    <t>Metropole B.V.</t>
  </si>
  <si>
    <t>NPSP Composieten B.V.</t>
  </si>
  <si>
    <t>Slotboom Groep BV</t>
  </si>
  <si>
    <t>Smeulders Interieurwerken BV</t>
  </si>
  <si>
    <t>Van Rossum Meubelen B.V.</t>
  </si>
  <si>
    <t>Vepa B.V.</t>
  </si>
  <si>
    <t>Wiggers Lijstprofielen B.V.</t>
  </si>
  <si>
    <t>CLM  Centrum voor Landbouw en Milieu</t>
  </si>
  <si>
    <t>Framelco B.V.</t>
  </si>
  <si>
    <t>Feed Innovation Services B.V.</t>
  </si>
  <si>
    <t>Ropapharm Internationaal B.V.</t>
  </si>
  <si>
    <t>B.V. European Veterinary Laboratory (EVL)</t>
  </si>
  <si>
    <t>Agraplan Farmaca BV</t>
  </si>
  <si>
    <t>Tendris Solutions B.V.</t>
  </si>
  <si>
    <t>Environmental Nano Solutions Europe B.V.</t>
  </si>
  <si>
    <t>Kelstein Productie B.V.</t>
  </si>
  <si>
    <t>AF&amp;F B.V.</t>
  </si>
  <si>
    <t>Agrobrains bv</t>
  </si>
  <si>
    <t>Agrivital BV</t>
  </si>
  <si>
    <t>Vikarien BV</t>
  </si>
  <si>
    <t>Eurolac Feed Products B.V.</t>
  </si>
  <si>
    <t>Unicorn Grain Specialties B.V.</t>
  </si>
  <si>
    <t>Veluwe Granen BV</t>
  </si>
  <si>
    <t>Built-it Four You B.V.</t>
  </si>
  <si>
    <t>Swinkels Nutrition</t>
  </si>
  <si>
    <t>Chamlon B.V.</t>
  </si>
  <si>
    <t>Edel International B.V.</t>
  </si>
  <si>
    <t>J.B. Textiles B.V.</t>
  </si>
  <si>
    <t>Rinos B.V.</t>
  </si>
  <si>
    <t>Coöperatie voor Samenwerkende Planbuildingbedrijven U.A.</t>
  </si>
  <si>
    <t>Van Asselt Schilderwerken B.V.</t>
  </si>
  <si>
    <t>Cas Pronk Schilderwerken en Glashandel B.V.</t>
  </si>
  <si>
    <t>Dak Techniek Holland B.V.</t>
  </si>
  <si>
    <t>Haasnoot B.V.</t>
  </si>
  <si>
    <t>Helders Schildersbedrijf B.V.</t>
  </si>
  <si>
    <t>Höften Schildersbedrijf B.V.</t>
  </si>
  <si>
    <t>Meiling Meesterschilders B.V.</t>
  </si>
  <si>
    <t>Omnia Vastgoedonderhoud B.V.</t>
  </si>
  <si>
    <t>Steven Jansen B.V.</t>
  </si>
  <si>
    <t>Schunselaar's Schildersbedrijf B.V.</t>
  </si>
  <si>
    <t>Vakschilders Ermelo B.V.</t>
  </si>
  <si>
    <t>Van Rennes Schilderwerken B.V.</t>
  </si>
  <si>
    <t>Wimmer Schilderwerken B.V.</t>
  </si>
  <si>
    <t>Zwerink Scilders- en Afwerkingsbedrijf B.V.</t>
  </si>
  <si>
    <t>Skylift B.V.</t>
  </si>
  <si>
    <t>Vereniging Industriële Koepel gemeente Hardenberg</t>
  </si>
  <si>
    <t>Dijkhuis Aannemersbedrijf B.V.</t>
  </si>
  <si>
    <t>Dureno B.V.</t>
  </si>
  <si>
    <t>Habé Afbouw B.V.</t>
  </si>
  <si>
    <t>Hak4t Facilities B.V.</t>
  </si>
  <si>
    <t>Installatiebedrijf B.B. &amp; L. B.V.</t>
  </si>
  <si>
    <t>Jelcer Holdings BV</t>
  </si>
  <si>
    <t>Schildersbedrijf Lennips B.V.</t>
  </si>
  <si>
    <t>M &amp; L Techniek B.V.</t>
  </si>
  <si>
    <t>PM-Bearings B.V.</t>
  </si>
  <si>
    <t>Intramax BV</t>
  </si>
  <si>
    <t>SOLLIE.COMM B.V.</t>
  </si>
  <si>
    <t>Transportbedrijf H. Brink en Zn. BV</t>
  </si>
  <si>
    <t>Van Dijk Materieel B.V.</t>
  </si>
  <si>
    <t>Webstores B.V.</t>
  </si>
  <si>
    <t>DSP Valley Stichting</t>
  </si>
  <si>
    <t>Finalist IT Group B.V.</t>
  </si>
  <si>
    <t>Greenflux BV</t>
  </si>
  <si>
    <t>Sycada Nederland B.V.</t>
  </si>
  <si>
    <t>Stichting Digitaal Samenwerken Tweewielerbranche</t>
  </si>
  <si>
    <t>Vereniging FME-CWM Regio Zuid-Nederland</t>
  </si>
  <si>
    <t>Virtual Assistant B.V</t>
  </si>
  <si>
    <t>Weact B.V.</t>
  </si>
  <si>
    <t>Connectedcare Services B.V.</t>
  </si>
  <si>
    <t>Movements Group B.V.</t>
  </si>
  <si>
    <t>Enose BV</t>
  </si>
  <si>
    <t>Auxzenze BV</t>
  </si>
  <si>
    <t>Pianka B.V.</t>
  </si>
  <si>
    <t>Tevel Techniek B.V.</t>
  </si>
  <si>
    <t>Klein Mechaniek BV</t>
  </si>
  <si>
    <t>A &amp; A techniek B.V.</t>
  </si>
  <si>
    <t>V.O.C. Business Group BV</t>
  </si>
  <si>
    <t>Erik Schroen Werkmaatschappij B.V.</t>
  </si>
  <si>
    <t>Stichting Cintec</t>
  </si>
  <si>
    <t>Berdex Carross.- en Handelsonderneming B.V.</t>
  </si>
  <si>
    <t>Aanpassingsbedrijf Bierman B.V.</t>
  </si>
  <si>
    <t>Van den Born Carrosserie B.V.</t>
  </si>
  <si>
    <t>Brinks Carrosserieën BV</t>
  </si>
  <si>
    <t>Carrosseriebouw Compaan B.V.</t>
  </si>
  <si>
    <t>Van Eck Beesd B.V.</t>
  </si>
  <si>
    <t>Carrosseriefabriek Hartog-Est B.V.</t>
  </si>
  <si>
    <t>Heering BV</t>
  </si>
  <si>
    <t>Carrosseriefabriek Heiwo B.V.</t>
  </si>
  <si>
    <t>Holthausen Composieten B.V.</t>
  </si>
  <si>
    <t>Huiskamp Carrosseriefabriek B.V</t>
  </si>
  <si>
    <t>Carrosseriebouw W. IJntema B.V.</t>
  </si>
  <si>
    <t>Jansen Hydrauliek Service BV</t>
  </si>
  <si>
    <t>Karhof Purmerend B.V.</t>
  </si>
  <si>
    <t>Kraker Trailers Axel B.V.</t>
  </si>
  <si>
    <t>Pecocar Holland B.V.</t>
  </si>
  <si>
    <t>Van der Peet Nieuwbouw en Onderhoud B.V.</t>
  </si>
  <si>
    <t>Carrosseriebouw Van Ravenhorst B.V.</t>
  </si>
  <si>
    <t>Snoeks Automotive B.V.</t>
  </si>
  <si>
    <t>Talen's Carrosseriebouw B.V.</t>
  </si>
  <si>
    <t>T-Comm Tracking and Tracing B.V.</t>
  </si>
  <si>
    <t>Tribus B.V.</t>
  </si>
  <si>
    <t>Carrosseriefabriek Veth Arnhem B.V.</t>
  </si>
  <si>
    <t>Vlastuin Rolling Equipment B.V.</t>
  </si>
  <si>
    <t>Zuidwijk Carrosserieën BV</t>
  </si>
  <si>
    <t>Machinefabriek Jansen &amp; Heuning B.V.</t>
  </si>
  <si>
    <t>Vereniging Gezelschap van Gildehuizen</t>
  </si>
  <si>
    <t>Maximonster Interactive Things BV</t>
  </si>
  <si>
    <t>Topschool B.V.</t>
  </si>
  <si>
    <t>In the Picture Film Production B.V.</t>
  </si>
  <si>
    <t>Office per Minute B.V</t>
  </si>
  <si>
    <t>Delimes B.V.</t>
  </si>
  <si>
    <t>CINOP Advies B.V.</t>
  </si>
  <si>
    <t>Karel van 't Wout Holding B.V.</t>
  </si>
  <si>
    <t>Gert W. de Jeu Beheer B.V.</t>
  </si>
  <si>
    <t>Zeeheldentheater/De Mix</t>
  </si>
  <si>
    <t>Laaktheater</t>
  </si>
  <si>
    <t>Stadsschouwburg De Harmonie</t>
  </si>
  <si>
    <t>Deventer Schouwburg</t>
  </si>
  <si>
    <t>Parktheater</t>
  </si>
  <si>
    <t>Kalka Holding B.V.</t>
  </si>
  <si>
    <t>Hoflaan Vastgoed B.V.</t>
  </si>
  <si>
    <t>OSR Juridische Opleidingen B.V.</t>
  </si>
  <si>
    <t>Holland Solar</t>
  </si>
  <si>
    <t>Solarswing C.V.</t>
  </si>
  <si>
    <t>Solar Works! B.V.</t>
  </si>
  <si>
    <t>Energy-optics Renewabels BV</t>
  </si>
  <si>
    <t>SP Engineering</t>
  </si>
  <si>
    <t>Wallvision B.V.</t>
  </si>
  <si>
    <t>Warebo Someren B.V.</t>
  </si>
  <si>
    <t>Solar Electricity Development BV</t>
  </si>
  <si>
    <t>Ammerlaan Glastuinbouw Systemen B.V</t>
  </si>
  <si>
    <t>Horti-Screen B.V.</t>
  </si>
  <si>
    <t>Hendrikx Dakdekkersbedrijven.</t>
  </si>
  <si>
    <t>Benard en Wartewig</t>
  </si>
  <si>
    <t>Hiswa Vereniging</t>
  </si>
  <si>
    <t>Adel Polyester BV</t>
  </si>
  <si>
    <t>Bonito Boats B.V.</t>
  </si>
  <si>
    <t>HMO Yachting B.V.</t>
  </si>
  <si>
    <t>Hutting Yachts B.V.</t>
  </si>
  <si>
    <t>Interboat Watersport Schuiten B.V.</t>
  </si>
  <si>
    <t>Jachtbouw Zevenhuizen B.V.</t>
  </si>
  <si>
    <t>Jachtwerf Atlantic B.V.</t>
  </si>
  <si>
    <t>Jachtwerf Grouwstervlet B.V.</t>
  </si>
  <si>
    <t>Jetten Yachting BV</t>
  </si>
  <si>
    <t>Liemo Electronics B.V.</t>
  </si>
  <si>
    <t>Linden Jachtbouw B.V.</t>
  </si>
  <si>
    <t>Merwelands Jachtbouw Rotterdam B.V.</t>
  </si>
  <si>
    <t>Ottenhome Heeg B.V.</t>
  </si>
  <si>
    <t>ProMat B.V.</t>
  </si>
  <si>
    <t>Stevens Nautical B.V.</t>
  </si>
  <si>
    <t>Wajer Jachtbouw B.V.</t>
  </si>
  <si>
    <t>Whisper Power B.V.</t>
  </si>
  <si>
    <t>Zaadnoordijk Yachtbuilders B.V.</t>
  </si>
  <si>
    <t>Stichting ICT-Kring Delft</t>
  </si>
  <si>
    <t>3UB BV</t>
  </si>
  <si>
    <t>At-Losk B.V.</t>
  </si>
  <si>
    <t>Begin&amp;Themiddle B.V.</t>
  </si>
  <si>
    <t>Change Care B.V.</t>
  </si>
  <si>
    <t>Concilio B.V.</t>
  </si>
  <si>
    <t>Delft Engineering Services B.V.</t>
  </si>
  <si>
    <t>DelftTech B.V.</t>
  </si>
  <si>
    <t>Huygens Xc B.V.</t>
  </si>
  <si>
    <t>iDelft  B.V.</t>
  </si>
  <si>
    <t>ISN Individual Services Nederland</t>
  </si>
  <si>
    <t>Moxio B.V.</t>
  </si>
  <si>
    <t>Overseas Production of Software B.V.</t>
  </si>
  <si>
    <t>Peers</t>
  </si>
  <si>
    <t>Plicity B.V.</t>
  </si>
  <si>
    <t>Red Dolphin ICT Services BV</t>
  </si>
  <si>
    <t>Westfield Ventures B.V.</t>
  </si>
  <si>
    <t>iMMovator Cross Media Network (ICMN)</t>
  </si>
  <si>
    <t>it Service Center B.V.</t>
  </si>
  <si>
    <t>ActiveVideo Networks B.V.</t>
  </si>
  <si>
    <t>Panasonic Cloud Management Service Europe B.V.</t>
  </si>
  <si>
    <t>Content Coders B.V.</t>
  </si>
  <si>
    <t>Digimedo Nederland BV</t>
  </si>
  <si>
    <t>Drillster B.V.</t>
  </si>
  <si>
    <t>FCCE B.V.</t>
  </si>
  <si>
    <t>Info Services Alkmaar B.V.</t>
  </si>
  <si>
    <t>Independent System Integrators B.V.</t>
  </si>
  <si>
    <t>Mark &amp; Mini B.V.</t>
  </si>
  <si>
    <t>MAXX-XS B.V.</t>
  </si>
  <si>
    <t>X-Mo Media B.V.</t>
  </si>
  <si>
    <t>Vivesta B.V.</t>
  </si>
  <si>
    <t>Xcellent Automatisering B.V.</t>
  </si>
  <si>
    <t>Stichting Innovatiehuis West Brabant</t>
  </si>
  <si>
    <t>Aarnoudse Landbouwtechniek</t>
  </si>
  <si>
    <t>Allflex Watersport B.V.</t>
  </si>
  <si>
    <t>J. Barbé B.V.</t>
  </si>
  <si>
    <t>Bästa B.V.</t>
  </si>
  <si>
    <t>Beerens Winkelinterieurs B.V.</t>
  </si>
  <si>
    <t>Bijl groentechniek B.V.</t>
  </si>
  <si>
    <t>J. van Dooren Transport B.V.</t>
  </si>
  <si>
    <t>Engineering Chemicals B.V.</t>
  </si>
  <si>
    <t>H &amp; S Flexworks B.V.</t>
  </si>
  <si>
    <t>Kleemans WVCS B.V.</t>
  </si>
  <si>
    <t>Orthopzoom Holding B.V.</t>
  </si>
  <si>
    <t>Scheepswerf Van Os Yerseke B.V.</t>
  </si>
  <si>
    <t>DAILY BREAD experience communication B.V.</t>
  </si>
  <si>
    <t>Prior groep B.V.</t>
  </si>
  <si>
    <t>Prior Personeelsdiensten BV</t>
  </si>
  <si>
    <t>Schel G.W.W. B.V.</t>
  </si>
  <si>
    <t>Techmarq Consultancy B.V.</t>
  </si>
  <si>
    <t>Trade &amp; Development Group B.V.</t>
  </si>
  <si>
    <t>Praktijk voor Orthodontie Vlissingen B.V.</t>
  </si>
  <si>
    <t>Witcom Engineering Plastics BV</t>
  </si>
  <si>
    <t>Young Perfect Promotions B.V.</t>
  </si>
  <si>
    <t>ABOS B.V.</t>
  </si>
  <si>
    <t>AtexLicht</t>
  </si>
  <si>
    <t>Erik Bink BV</t>
  </si>
  <si>
    <t>Boer Speeltoestellen B.V.</t>
  </si>
  <si>
    <t>H.A. de Bruijn Landbouwmechanisatie Bedrijf B.V.</t>
  </si>
  <si>
    <t>De Zeeuwse Mossel B.V.</t>
  </si>
  <si>
    <t>Delta Glass BV</t>
  </si>
  <si>
    <t>E &amp; K Electronics B.V.</t>
  </si>
  <si>
    <t>Ecotax Beveiligingstechniek B.V.</t>
  </si>
  <si>
    <t>T.H.O. Europlex BV</t>
  </si>
  <si>
    <t>Groente- en Viskwekerij Cornelisse B.V.</t>
  </si>
  <si>
    <t>Imaca BV</t>
  </si>
  <si>
    <t>Ingenieursbureau Inpijn-Blokpoel Son B.V.</t>
  </si>
  <si>
    <t>Jansen Tholen B.V.</t>
  </si>
  <si>
    <t>C.J. Kloet Beheer B.V.</t>
  </si>
  <si>
    <t>K-tec</t>
  </si>
  <si>
    <t>Meaf Machines B.V.</t>
  </si>
  <si>
    <t>Plastica B.V.</t>
  </si>
  <si>
    <t>Power Research Electronics B.V.</t>
  </si>
  <si>
    <t>Van Antwerpen Milieutechniek B.V.</t>
  </si>
  <si>
    <t>D. van de Wetering</t>
  </si>
  <si>
    <t>Waterblock B.V.</t>
  </si>
  <si>
    <t>Lamose Beheer B.V.</t>
  </si>
  <si>
    <t>De Guise BV</t>
  </si>
  <si>
    <t>E. van den Hurk Boomkwekerij B.V.</t>
  </si>
  <si>
    <t>Central Point Brabant B.V.</t>
  </si>
  <si>
    <t>Santbergen Rolcontainers B.V.</t>
  </si>
  <si>
    <t>Govet B.V.</t>
  </si>
  <si>
    <t>IJspaleis Sprundel B.V.</t>
  </si>
  <si>
    <t>Brink Transport Twente B.V.</t>
  </si>
  <si>
    <t>Bos Partnership in Logistics B.V.</t>
  </si>
  <si>
    <t>Jan de Rooy Transporten Waalwijk B.V.</t>
  </si>
  <si>
    <t>A. van Tilburg Hydrauliek B.V.</t>
  </si>
  <si>
    <t>Trident B.V.</t>
  </si>
  <si>
    <t>Gitrans B.V.</t>
  </si>
  <si>
    <t>Sense Company International B.V.</t>
  </si>
  <si>
    <t>CTOB</t>
  </si>
  <si>
    <t>Cargogator Services B.V.</t>
  </si>
  <si>
    <t>Stichting Kennis Innovatie MKB</t>
  </si>
  <si>
    <t>Glaifa Neon B.V.</t>
  </si>
  <si>
    <t>Cooperatieve Vereniging Cephalopodgames U.A.</t>
  </si>
  <si>
    <t>Efha Management B.V.</t>
  </si>
  <si>
    <t>Nieuwenhuizen Natuursteen B.V.</t>
  </si>
  <si>
    <t>Dutch Rose Solutions</t>
  </si>
  <si>
    <t>Veldkamp Produkties B.V.</t>
  </si>
  <si>
    <t>B.C.E. BV</t>
  </si>
  <si>
    <t>Merford Cabins B.V.</t>
  </si>
  <si>
    <t>The Prgress Factor BV</t>
  </si>
  <si>
    <t>INDICIA Interactive</t>
  </si>
  <si>
    <t>Stichting Living Lab</t>
  </si>
  <si>
    <t>Anywi Technology B.V.</t>
  </si>
  <si>
    <t>Jalaco B.V.</t>
  </si>
  <si>
    <t>Artificial Industry B.V.</t>
  </si>
  <si>
    <t>Electrotechnisch Installatieburo Hoogspoor B.V.</t>
  </si>
  <si>
    <t>Nooter Technische Installaties B.V.</t>
  </si>
  <si>
    <t>Toppak Holding BV</t>
  </si>
  <si>
    <t>LifetecZONe</t>
  </si>
  <si>
    <t>2M Engineering Limited</t>
  </si>
  <si>
    <t>Budé Innovative Solutions B.V.</t>
  </si>
  <si>
    <t>Sense It Innovations B.V.</t>
  </si>
  <si>
    <t>Heliox B.V.</t>
  </si>
  <si>
    <t>Keytec Netherlands B.V.</t>
  </si>
  <si>
    <t>Nemo Healthcare BV</t>
  </si>
  <si>
    <t>Plato System Development B.V.</t>
  </si>
  <si>
    <t>Sac Nederland B.V.</t>
  </si>
  <si>
    <t>Thissen &amp; Stecher B.V.</t>
  </si>
  <si>
    <t>UTC Imaging B.V.</t>
  </si>
  <si>
    <t>Mikrocentrum Aktiviteiten B.V.</t>
  </si>
  <si>
    <t>Avantes B.V.</t>
  </si>
  <si>
    <t>BioTransfer B.V.</t>
  </si>
  <si>
    <t>Focal 2.0 B.V.</t>
  </si>
  <si>
    <t>Formax Data Connections B.V.</t>
  </si>
  <si>
    <t>LFT Beheer B.V.</t>
  </si>
  <si>
    <t>Leddriven BV</t>
  </si>
  <si>
    <t>Mimnagh Holdings B.V.</t>
  </si>
  <si>
    <t>Ogs Systems B.V.</t>
  </si>
  <si>
    <t>Perduijn International B.V.</t>
  </si>
  <si>
    <t>Photonx Networks B.V.</t>
  </si>
  <si>
    <t>Pliant Holding B.V.</t>
  </si>
  <si>
    <t>QPI Electronic Design Automation B.V.</t>
  </si>
  <si>
    <t>Rubitech Luctron BV</t>
  </si>
  <si>
    <t>Salland Engineering (Europe) B.V.</t>
  </si>
  <si>
    <t>Single Quantum BV</t>
  </si>
  <si>
    <t>A. van Slooten en Co Holding B.V.</t>
  </si>
  <si>
    <t>Stichting Metaal- en Electro Opleidingen Twente</t>
  </si>
  <si>
    <t>ScalaMedia B.V.</t>
  </si>
  <si>
    <t>LearningOnline Consultancy B.V.</t>
  </si>
  <si>
    <t>Leap Development B.V.</t>
  </si>
  <si>
    <t>Steggink Metaal B.V.</t>
  </si>
  <si>
    <t>Huka B.V.</t>
  </si>
  <si>
    <t>SKN Machinebouw B.V.</t>
  </si>
  <si>
    <t>Cheval Holding B.V.</t>
  </si>
  <si>
    <t>Kuipers Management B.V.</t>
  </si>
  <si>
    <t>G.J.A. Lentelink Holding B.V.</t>
  </si>
  <si>
    <t>Marotechniek B.V.</t>
  </si>
  <si>
    <t>Jowitherm Nederland B.V.</t>
  </si>
  <si>
    <t>Compositive Works B.V.</t>
  </si>
  <si>
    <t>Verenfabriek de Spiraal B.V.</t>
  </si>
  <si>
    <t>GML Instruments B.V.</t>
  </si>
  <si>
    <t>Baat Medical Engineering B.V.</t>
  </si>
  <si>
    <t>Beckmann Kamphuis B.V.</t>
  </si>
  <si>
    <t>P.M.I. Proost Mechanical Installations B.V.</t>
  </si>
  <si>
    <t>Tect Contracting B.V.</t>
  </si>
  <si>
    <t>Zelziuz  B.V.</t>
  </si>
  <si>
    <t>Technisch Installatiebedrijf Schulte Denekamp B.V.</t>
  </si>
  <si>
    <t>Ordelmans Intern Transport &amp; Handling Systemen B.V.</t>
  </si>
  <si>
    <t>Leds4You B.V.</t>
  </si>
  <si>
    <t>PBF Group B.V.</t>
  </si>
  <si>
    <t>Koninklijke Metaalunie</t>
  </si>
  <si>
    <t>Bever Andelst B.V.</t>
  </si>
  <si>
    <t>Gebaplast B.V.</t>
  </si>
  <si>
    <t>H.B.N. Nijverdal B.V.</t>
  </si>
  <si>
    <t>Hebaco Bakovenbouw B.V.</t>
  </si>
  <si>
    <t>Meditop B.V.</t>
  </si>
  <si>
    <t>Metal Machinebouwers B.V.</t>
  </si>
  <si>
    <t>Metazet Zwethove B.V.</t>
  </si>
  <si>
    <t>Riwo Engineering B.V.</t>
  </si>
  <si>
    <t>SDF Tuinbouwautomatisering B.V.</t>
  </si>
  <si>
    <t>Silicon Theatre Scenery</t>
  </si>
  <si>
    <t>Translift B.V.</t>
  </si>
  <si>
    <t>Trioliet Mullos B.V.</t>
  </si>
  <si>
    <t>WPS Horti Systems B.V.</t>
  </si>
  <si>
    <t>Inprotech B.V.</t>
  </si>
  <si>
    <t>DELMIC BV</t>
  </si>
  <si>
    <t>Surfix BV</t>
  </si>
  <si>
    <t>Pepscan Presto B.V.</t>
  </si>
  <si>
    <t>Mimetas B.V.</t>
  </si>
  <si>
    <t>Aquamarijn Micro Filtration B.V.</t>
  </si>
  <si>
    <t>Pepscope B.V.</t>
  </si>
  <si>
    <t>Biosparq BV</t>
  </si>
  <si>
    <t>Da Vinci Europe Laboratory Solutions B.V.</t>
  </si>
  <si>
    <t>Medimate B.V.</t>
  </si>
  <si>
    <t>Leiden Probe Microscopy B.V.</t>
  </si>
  <si>
    <t>Abundnz B.V.</t>
  </si>
  <si>
    <t>Dotdotfactory B.V.</t>
  </si>
  <si>
    <t>Federatie Nederlandse Rubber- en Kunststofindustrie (NRK)</t>
  </si>
  <si>
    <t>Corten Holding B.V.</t>
  </si>
  <si>
    <t>Innosell B.V.</t>
  </si>
  <si>
    <t>Matel Metaal B.V.</t>
  </si>
  <si>
    <t>Natural Plastics B.V.</t>
  </si>
  <si>
    <t>Permacol B.V.</t>
  </si>
  <si>
    <t>Poly Products B.V.</t>
  </si>
  <si>
    <t>Smit Projects</t>
  </si>
  <si>
    <t>Wassenburg Medical Devices B.V.</t>
  </si>
  <si>
    <t>Stichting Innovatie Project Nuenen</t>
  </si>
  <si>
    <t>Arbin Care  Products BV</t>
  </si>
  <si>
    <t>Beemaster ICT B.V.</t>
  </si>
  <si>
    <t>Buscomas Holding B.V.</t>
  </si>
  <si>
    <t>College Groep Nederland B.V.</t>
  </si>
  <si>
    <t>Co-metronic B.V.</t>
  </si>
  <si>
    <t>ESRO Vlees B.V.</t>
  </si>
  <si>
    <t>Heblo B.V.</t>
  </si>
  <si>
    <t>GLC Groep B.V.</t>
  </si>
  <si>
    <t>Graviabell Holding B.V.</t>
  </si>
  <si>
    <t>High Quality Products B.V.</t>
  </si>
  <si>
    <t>Inotive Solutions B.V.</t>
  </si>
  <si>
    <t>Metech Metalworks</t>
  </si>
  <si>
    <t>Pam B.V.</t>
  </si>
  <si>
    <t>Tripod Mobility B.V.</t>
  </si>
  <si>
    <t>Van Wijk Tcc B.V.</t>
  </si>
  <si>
    <t>Watermanagement Brabant B.V. in oprichting</t>
  </si>
  <si>
    <t>Zweegers TCS B.V.</t>
  </si>
  <si>
    <t>Nederlandse Vereniging voor Fytotherapie (NVF)</t>
  </si>
  <si>
    <t>Meluna Research BV</t>
  </si>
  <si>
    <t>Integrative Diagnostics BV</t>
  </si>
  <si>
    <t>Su Biomedicine B.V.</t>
  </si>
  <si>
    <t>Health Benefits 08</t>
  </si>
  <si>
    <t>Corn Bak B.V.</t>
  </si>
  <si>
    <t>La Pura Vida</t>
  </si>
  <si>
    <t>Anateam BV</t>
  </si>
  <si>
    <t>Springfield Nutraceuticals BV</t>
  </si>
  <si>
    <t>Perfect-Plant Holding B.V.</t>
  </si>
  <si>
    <t>Kiwi Farm B.V.</t>
  </si>
  <si>
    <t>H&amp;E United Holding BV</t>
  </si>
  <si>
    <t>Vitados Care Products BV</t>
  </si>
  <si>
    <t>Vewi Techniek B.V.</t>
  </si>
  <si>
    <t>De Koninklijke Nederlandse Vereniging voor Koude</t>
  </si>
  <si>
    <t>Energy Outsourcing Solutions B.V.</t>
  </si>
  <si>
    <t>Boonstoppel Engineering BV</t>
  </si>
  <si>
    <t>StatiqCooling B.V.</t>
  </si>
  <si>
    <t>R.v/d  Wal B.V.</t>
  </si>
  <si>
    <t>Nedcool B.V.</t>
  </si>
  <si>
    <t>Dijksma Koudetechniek B.V.</t>
  </si>
  <si>
    <t>Cool Green Solutions B.V.</t>
  </si>
  <si>
    <t>Gebr. Peters Holding B.V.</t>
  </si>
  <si>
    <t>Installatiebedrijf Van Leeuwen BV</t>
  </si>
  <si>
    <t>Bort de Graaf Koel-en Klimaattechniek</t>
  </si>
  <si>
    <t>Storex B.V.</t>
  </si>
  <si>
    <t>IBK Koudetechniek BV</t>
  </si>
  <si>
    <t>Swedice Benelux B.V.</t>
  </si>
  <si>
    <t>Koeltechnisch Buro De Laat B.V.</t>
  </si>
  <si>
    <t>P.S. Koeltechniek Deventer B.V.</t>
  </si>
  <si>
    <t>Stichting Innovatieprojecten OIZ</t>
  </si>
  <si>
    <t>All4Fashion B.V.</t>
  </si>
  <si>
    <t>Bizon Software B.V.</t>
  </si>
  <si>
    <t>Careeffective B.V.</t>
  </si>
  <si>
    <t>GMT Systems B.V.</t>
  </si>
  <si>
    <t>Dunaflex Business Solutions B.V.</t>
  </si>
  <si>
    <t>J. Langendam Exploitatie B.V.</t>
  </si>
  <si>
    <t>Smile Software B.V.</t>
  </si>
  <si>
    <t>Boeyink Beheer B.V.</t>
  </si>
  <si>
    <t>Euroned B.V.</t>
  </si>
  <si>
    <t>Ondernemerskring Schouwen-Duiveland</t>
  </si>
  <si>
    <t>Mol Agrocom B.V.</t>
  </si>
  <si>
    <t>W. v. Iperen B.V.</t>
  </si>
  <si>
    <t>Ten Brinke B.V.</t>
  </si>
  <si>
    <t>E.M. Agriton B.V.</t>
  </si>
  <si>
    <t>Vitro Plus B.V.</t>
  </si>
  <si>
    <t>Visser Horti Systems B.V.</t>
  </si>
  <si>
    <t>Traduco B.V.</t>
  </si>
  <si>
    <t>DRM Network Training &amp; Services B.V.</t>
  </si>
  <si>
    <t>O'Moda Schoenen B.V.</t>
  </si>
  <si>
    <t>Yoursurprise.Com</t>
  </si>
  <si>
    <t>Gazpack B.V.</t>
  </si>
  <si>
    <t>Bever Innovations B.V.</t>
  </si>
  <si>
    <t>Stichting Platform Geothermie</t>
  </si>
  <si>
    <t>Twan Wijnen Egchel B.V.</t>
  </si>
  <si>
    <t>Pieter Wijnen Egchel B.V.</t>
  </si>
  <si>
    <t>ECW Geoholding BV</t>
  </si>
  <si>
    <t>Green Well Westland B.V.</t>
  </si>
  <si>
    <t>Fachjan B.V.</t>
  </si>
  <si>
    <t>Zuidgeest Growers B.V.</t>
  </si>
  <si>
    <t>Nature's Heat</t>
  </si>
  <si>
    <t>Geothermie De Lier B.V.</t>
  </si>
  <si>
    <t>P.N.A..van Dijk Beheer B.V.</t>
  </si>
  <si>
    <t>AKKP II Beheer B.V.</t>
  </si>
  <si>
    <t>A.C. Hartman B.V.</t>
  </si>
  <si>
    <t>IF Technology B.V.</t>
  </si>
  <si>
    <t>Stichting Pioneering</t>
  </si>
  <si>
    <t>Van Dijk Bouw B.V.</t>
  </si>
  <si>
    <t>Triple Solar B.V.</t>
  </si>
  <si>
    <t>Kersten Retailtechniek B.V.</t>
  </si>
  <si>
    <t>Dynteq Products B.V.</t>
  </si>
  <si>
    <t>Kultuurtechnisch Hoveniersbedrijf Du Pré B.V.</t>
  </si>
  <si>
    <t>Interwand B.V.</t>
  </si>
  <si>
    <t>M. Panhuijzen Outdoor Care &amp; Cleaning B.V.</t>
  </si>
  <si>
    <t>Signo Distribution Holland B.V.</t>
  </si>
  <si>
    <t>Signo Real Estate B.V.</t>
  </si>
  <si>
    <t>Wagenbouw Bolle B.V.</t>
  </si>
  <si>
    <t>Jos Olde Hanter Bouwconstructies B.V.</t>
  </si>
  <si>
    <t>Vega Projects International BV</t>
  </si>
  <si>
    <t>Argos Packaging Systems BV</t>
  </si>
  <si>
    <t>BFE Benelux B.V.</t>
  </si>
  <si>
    <t>Branding Office Furniture BV</t>
  </si>
  <si>
    <t>CustoMax B.V.</t>
  </si>
  <si>
    <t>Dreumex B.V.</t>
  </si>
  <si>
    <t>Dry Works Verkoop B.V.</t>
  </si>
  <si>
    <t>Eltag Electric B.V.</t>
  </si>
  <si>
    <t>Energyhouse BV</t>
  </si>
  <si>
    <t>Fire Solutions Benelux BV</t>
  </si>
  <si>
    <t>Mimic Media</t>
  </si>
  <si>
    <t>Selira B.V.</t>
  </si>
  <si>
    <t>Poly-Nederland Handelsmaatschappij B.V.</t>
  </si>
  <si>
    <t>Rekenko BV</t>
  </si>
  <si>
    <t>Sownet Technologies B.V.</t>
  </si>
  <si>
    <t>Supervisie Sports B.V.</t>
  </si>
  <si>
    <t>Van de Vin BV</t>
  </si>
  <si>
    <t>Verkade Beton B.V.</t>
  </si>
  <si>
    <t>Olsthoorn B.V.</t>
  </si>
  <si>
    <t>Stichting Archimove</t>
  </si>
  <si>
    <t>Architectenbureau Marlies Rohmer</t>
  </si>
  <si>
    <t>Atelier Dutch</t>
  </si>
  <si>
    <t>Dana Ponec Architecten</t>
  </si>
  <si>
    <t>Geluktreurniet Architecten BV</t>
  </si>
  <si>
    <t>Greiner Van Goor Huijten Architecten B.V.</t>
  </si>
  <si>
    <t>Han Hameeteman architectuur b.v.</t>
  </si>
  <si>
    <t>HM Architecten</t>
  </si>
  <si>
    <t>I.A.A. Architecten B.V.</t>
  </si>
  <si>
    <t>Intex Architecten BV</t>
  </si>
  <si>
    <t>Bedaux De Brouwer Architecten B.V.</t>
  </si>
  <si>
    <t>Klous + Brandjes Architecten BV</t>
  </si>
  <si>
    <t>Mulderblauw Architecten</t>
  </si>
  <si>
    <t>Spring Architecten</t>
  </si>
  <si>
    <t>Topos Architecten BV</t>
  </si>
  <si>
    <t>Vera Yanovshtchinsky Architecten BV</t>
  </si>
  <si>
    <t>Arccon De Jong B.V.</t>
  </si>
  <si>
    <t>BNA Architectenburo Roeleveld-Sikkes BV</t>
  </si>
  <si>
    <t>RPHS Architecten</t>
  </si>
  <si>
    <t>Onix B.V.</t>
  </si>
  <si>
    <t>BFAS architectuur stedebouw</t>
  </si>
  <si>
    <t>ODOA B.V.</t>
  </si>
  <si>
    <t>Stichting SBR</t>
  </si>
  <si>
    <t>Nordined Technische Automatisering B.V.</t>
  </si>
  <si>
    <t>Rau B.V.</t>
  </si>
  <si>
    <t>De Twee Snoeken Automatisering B.V.</t>
  </si>
  <si>
    <t>VABI Software B.V.</t>
  </si>
  <si>
    <t>Bink Software B.V.</t>
  </si>
  <si>
    <t>3D BluePrint Technologies B.V.</t>
  </si>
  <si>
    <t>Allplan Nederland B.V.</t>
  </si>
  <si>
    <t>ODL Mapro B.V.</t>
  </si>
  <si>
    <t>Tectotroop B.V.</t>
  </si>
  <si>
    <t>Cosmic Group B.V.</t>
  </si>
  <si>
    <t>StrateGis Groep B.V.</t>
  </si>
  <si>
    <t>2M4 Development International B.V.</t>
  </si>
  <si>
    <t>Ags Architecten &amp; Planners B.V.</t>
  </si>
  <si>
    <t>Bouwbedrijf Leenstra Gaastmeer B.V.</t>
  </si>
  <si>
    <t>Bouwbedrijf v.d. Bosch B.V.</t>
  </si>
  <si>
    <t>Bouwbedrijf Bootsma B.V.</t>
  </si>
  <si>
    <t>Bouwbedrijf P. Allema B.V.</t>
  </si>
  <si>
    <t>Bouw- en Aannemersbedrijf Van der Voort B.V.</t>
  </si>
  <si>
    <t>A.B.J. Hoogendoorn &amp; Zn. B.V.</t>
  </si>
  <si>
    <t>Akerboom Bouw B.V.</t>
  </si>
  <si>
    <t>Van Ieperen Groep B.V.</t>
  </si>
  <si>
    <t>Bloemendal Bouw B.V.</t>
  </si>
  <si>
    <t>Bouwbedrijf J.H. van Heur B.V.</t>
  </si>
  <si>
    <t>Elektrotechnisch Installatie Bureau J. de Groot B.V.</t>
  </si>
  <si>
    <t>Aannemersbedrijf Schasfoort B.V.</t>
  </si>
  <si>
    <t>SKN Bouw B.V.</t>
  </si>
  <si>
    <t>Bouwbedrijf Postma B.V.</t>
  </si>
  <si>
    <t>Bouwbedrijf Lont BV</t>
  </si>
  <si>
    <t>Bouwbedrijf J.H. van Boxmeer B.V.</t>
  </si>
  <si>
    <t>Limburgs Steigerbouw en Bouwbedrijf BV.</t>
  </si>
  <si>
    <t>B.V. Nederlandse Dakdekkers Associatie (N.D.A.)</t>
  </si>
  <si>
    <t>Cazdak B.V.</t>
  </si>
  <si>
    <t>Van Venrooij Oost B.V.</t>
  </si>
  <si>
    <t>Verkoelen Bitumineus en Folietechniek Weert BV</t>
  </si>
  <si>
    <t>Aspekt Bouwkundig Onderhoud B.V.</t>
  </si>
  <si>
    <t>Timmerfabriek De Baanakker B.V.</t>
  </si>
  <si>
    <t>SVK Tegelwerken BV</t>
  </si>
  <si>
    <t>Etro B.V.</t>
  </si>
  <si>
    <t>Prevent Beheer B.V.</t>
  </si>
  <si>
    <t>HE Energie</t>
  </si>
  <si>
    <t>Stichting Kenniscentrum Papier en Karton</t>
  </si>
  <si>
    <t>Bergman Druk B.V.</t>
  </si>
  <si>
    <t>De Budelse B.V.</t>
  </si>
  <si>
    <t>De Kraker Beheer</t>
  </si>
  <si>
    <t>Drukkerij Hazenberg</t>
  </si>
  <si>
    <t>People &amp; Print Group BV</t>
  </si>
  <si>
    <t>Dutch Pet Products B.V.</t>
  </si>
  <si>
    <t>Firm2Find B.V.</t>
  </si>
  <si>
    <t>Green Inspiration B.V.</t>
  </si>
  <si>
    <t>Management Media BV</t>
  </si>
  <si>
    <t>Metafas BV</t>
  </si>
  <si>
    <t>Natural Flower Cards</t>
  </si>
  <si>
    <t>Prindustry B.V.</t>
  </si>
  <si>
    <t>Questocart BV</t>
  </si>
  <si>
    <t>Switsser B.V.</t>
  </si>
  <si>
    <t>Wesly Printing &amp; Packaging</t>
  </si>
  <si>
    <t>Stichting Ondernemend Venlo</t>
  </si>
  <si>
    <t>Kurvers &amp; Rues Beheer BV</t>
  </si>
  <si>
    <t>Concept4Result Beheer BV</t>
  </si>
  <si>
    <t>Van den Bos Holding BV</t>
  </si>
  <si>
    <t>Beech Applications B.V.</t>
  </si>
  <si>
    <t>Pro Active Advies BV</t>
  </si>
  <si>
    <t>Promedas BV</t>
  </si>
  <si>
    <t>RJ2A B.V.</t>
  </si>
  <si>
    <t>Delta Zuid BV</t>
  </si>
  <si>
    <t>André Winkel Sloopwerken B.V.</t>
  </si>
  <si>
    <t>Bohebitat Building Products</t>
  </si>
  <si>
    <t>Bluedec BV</t>
  </si>
  <si>
    <t>Bouwplanplus BV</t>
  </si>
  <si>
    <t>DKC Installatiegroep B.V.</t>
  </si>
  <si>
    <t>Architectenbureau Duijsens &amp; Meyer Viol B.V.</t>
  </si>
  <si>
    <t>Dornex B.V.</t>
  </si>
  <si>
    <t>Driessens B.V.</t>
  </si>
  <si>
    <t>Ecoplay Nederland B.V.</t>
  </si>
  <si>
    <t>RiZZ B.V.</t>
  </si>
  <si>
    <t>Marco Henssen Architecten B.V.</t>
  </si>
  <si>
    <t>Installect Advies B.V.</t>
  </si>
  <si>
    <t>Its-Vermeer Timmerfabriek B.V.</t>
  </si>
  <si>
    <t>KBP Sittard B.V.</t>
  </si>
  <si>
    <t>K+ Adviesgroep B.V.</t>
  </si>
  <si>
    <t>LVX Management BV</t>
  </si>
  <si>
    <t>Bouwbedrijf Nieuwe Maten BV</t>
  </si>
  <si>
    <t>Olthaar Ontwerpen</t>
  </si>
  <si>
    <t>Quintess B.V.</t>
  </si>
  <si>
    <t>Reusken Bouw</t>
  </si>
  <si>
    <t>Surtec</t>
  </si>
  <si>
    <t>Thermoflor Structures B.V.</t>
  </si>
  <si>
    <t>Stichting Zelforganisatie</t>
  </si>
  <si>
    <t>A Square</t>
  </si>
  <si>
    <t>Between-Us Media Marketing Consultants B.V.</t>
  </si>
  <si>
    <t>Fysio Direct BV</t>
  </si>
  <si>
    <t>Geoscape Europe B.V.</t>
  </si>
  <si>
    <t>GridLine B.V.</t>
  </si>
  <si>
    <t>Hys Enterprise</t>
  </si>
  <si>
    <t>Info.nl Holding B.V.</t>
  </si>
  <si>
    <t>Noldus Information Technology B.V.</t>
  </si>
  <si>
    <t>Geninno B. V.</t>
  </si>
  <si>
    <t>ParaBot Services B.V.</t>
  </si>
  <si>
    <t>Raatwerk BV</t>
  </si>
  <si>
    <t>Smartposition B.V.</t>
  </si>
  <si>
    <t>Technocentrum Flevoland</t>
  </si>
  <si>
    <t>Verbruggen Emmeloord BV</t>
  </si>
  <si>
    <t>Prince Fibre Tech B.V.</t>
  </si>
  <si>
    <t>Zandstra Management- en Organisatieontwikkeling BV</t>
  </si>
  <si>
    <t>Machinefabriek Grisnich BV</t>
  </si>
  <si>
    <t>Aquamar International BV</t>
  </si>
  <si>
    <t>Architektenburo Geytenbeek B.V.</t>
  </si>
  <si>
    <t>R. Kerckhoffs Holding B.V.</t>
  </si>
  <si>
    <t>Arvaa B.V.</t>
  </si>
  <si>
    <t>Machinefabriek en Handelmij. Winel B.V.</t>
  </si>
  <si>
    <t>B-Style &amp; BUSiness B.V.</t>
  </si>
  <si>
    <t>Smartbox Nederland B.V.</t>
  </si>
  <si>
    <t>STRATAGEM Innovation B.V.</t>
  </si>
  <si>
    <t>4 Repair B.V.</t>
  </si>
  <si>
    <t>VGR Equipment BV</t>
  </si>
  <si>
    <t>A&amp;M Consultancy and Investments B.V.</t>
  </si>
  <si>
    <t>Asint Sound Benelux B.V.</t>
  </si>
  <si>
    <t>Dry Works Nederland B.V.</t>
  </si>
  <si>
    <t>Branch Solutions Holding  B.V.</t>
  </si>
  <si>
    <t>Gove BV</t>
  </si>
  <si>
    <t>Engarde B.V.</t>
  </si>
  <si>
    <t>Melis Lighting B.V.</t>
  </si>
  <si>
    <t>Paccus Interfaces BV</t>
  </si>
  <si>
    <t>Protector Rolluiken Fabriek BV</t>
  </si>
  <si>
    <t>Robusta B.V.</t>
  </si>
  <si>
    <t>Rotec Composite Group B.V.</t>
  </si>
  <si>
    <t>Sohns &amp; Partners BV</t>
  </si>
  <si>
    <t>Air Quality Improvement B.V.</t>
  </si>
  <si>
    <t>Voogt Graaftechniek BV</t>
  </si>
  <si>
    <t>Writemediaconcultance BV</t>
  </si>
  <si>
    <t>Installatiebureau Gebr. van Hout B.V.</t>
  </si>
  <si>
    <t>PREVENT-IT B.V.</t>
  </si>
  <si>
    <t>Veccins 3D</t>
  </si>
  <si>
    <t>TomBas B.V.</t>
  </si>
  <si>
    <t>Van Vliet Sloopwerken B.V.</t>
  </si>
  <si>
    <t>Aluvisions B.V.</t>
  </si>
  <si>
    <t>The Fiber House (T.F.H.) Europe BV</t>
  </si>
  <si>
    <t>Innax Gebouw &amp; Omgeving B.V.</t>
  </si>
  <si>
    <t>E-man Software B.V.</t>
  </si>
  <si>
    <t>Mansveld Elektrotechniek B.V.</t>
  </si>
  <si>
    <t>Van der Weegen Bouwmaatschappij B.V.</t>
  </si>
  <si>
    <t>Hegeman Bouwgroep Beheer BV</t>
  </si>
  <si>
    <t>Lucassen Bouwconstructies BV</t>
  </si>
  <si>
    <t>Timmerfabriek Groothuis &amp; Zn. B.V.</t>
  </si>
  <si>
    <t>Broeze Nijverdal B.V.</t>
  </si>
  <si>
    <t>Houtindustrie E. Krepel B.V.</t>
  </si>
  <si>
    <t>Prefunko BV</t>
  </si>
  <si>
    <t>Algra &amp; Marechal Architecten BV</t>
  </si>
  <si>
    <t>Vereniging van Logistieke Adviseurs</t>
  </si>
  <si>
    <t>BleuStorage BV</t>
  </si>
  <si>
    <t>De Jong Engineering B.V.</t>
  </si>
  <si>
    <t>P.A. van Rooyen B.V.</t>
  </si>
  <si>
    <t>Telder Bouw en Industrie B.V.</t>
  </si>
  <si>
    <t>Van Raam Aalten B.V.</t>
  </si>
  <si>
    <t>A.B.S. All Brake Systems B.V.</t>
  </si>
  <si>
    <t>Inofec B.V.</t>
  </si>
  <si>
    <t>Buisman Warehousing</t>
  </si>
  <si>
    <t>Cotap BV</t>
  </si>
  <si>
    <t>Kaashandel van Dreumel B.V. HODN Baas in Kaas</t>
  </si>
  <si>
    <t>Slim Advies</t>
  </si>
  <si>
    <t>Jeroen van den Berg Consulting</t>
  </si>
  <si>
    <t>Bode Scholten B.V.</t>
  </si>
  <si>
    <t>Internationaal Transportbedrijf Van Opijnen III B.V.</t>
  </si>
  <si>
    <t>Eurol B.V.</t>
  </si>
  <si>
    <t>Interfer B.V.</t>
  </si>
  <si>
    <t>Micromedia BV</t>
  </si>
  <si>
    <t>G. Vermes B.V.</t>
  </si>
  <si>
    <t>Transportbedrijf Henk v.d. Scheur B.V.</t>
  </si>
  <si>
    <t>Distributiecentrum Nic. Oud B.V.</t>
  </si>
  <si>
    <t>Transport- en Opslagbedrijf G. van de Scheur B.V.</t>
  </si>
  <si>
    <t>Binnenlandse Container Terminals Nederland B.V.</t>
  </si>
  <si>
    <t>Top Group International BV</t>
  </si>
  <si>
    <t>Enerpac Integrated Solutions B.V.</t>
  </si>
  <si>
    <t>Kors Kunststoffen B.V.</t>
  </si>
  <si>
    <t>Alkondor B.V.</t>
  </si>
  <si>
    <t>Installatiebedrijf Draaijer B.V.</t>
  </si>
  <si>
    <t>Installatietechniek Paul van Vilsteren BV</t>
  </si>
  <si>
    <t>ROC voor Bedrijven in het Land van Cuyk en Noord Limburg</t>
  </si>
  <si>
    <t>v.d. Akker Metaal B.V.</t>
  </si>
  <si>
    <t>Beelen Katwijk B.V.</t>
  </si>
  <si>
    <t>Metaalbedrijf Bernts B.V.</t>
  </si>
  <si>
    <t>Bever Car Products B.V.</t>
  </si>
  <si>
    <t>Technische Industrie- en Handelsonderneming Bijlard B.V.</t>
  </si>
  <si>
    <t>Brands Metaaltechniek B.V.</t>
  </si>
  <si>
    <t>Cumulus Nederland B.V.</t>
  </si>
  <si>
    <t>Elpress B.V.</t>
  </si>
  <si>
    <t>Equflow B.V.</t>
  </si>
  <si>
    <t>Henstek Wijchen B.V.</t>
  </si>
  <si>
    <t>Electrotechnisch Installatiebureau Megens B.V.</t>
  </si>
  <si>
    <t>Moors Mill B.V.</t>
  </si>
  <si>
    <t>Elektro Technisch Buro Nabuurs B.V.</t>
  </si>
  <si>
    <t>Ox-Id B.V.</t>
  </si>
  <si>
    <t>Machinefabriek Van Wamel B.V.</t>
  </si>
  <si>
    <t>Smicon B.V.</t>
  </si>
  <si>
    <t>Smits Gemert B.V.</t>
  </si>
  <si>
    <t>Total Support B.V.</t>
  </si>
  <si>
    <t>Van den Broek Techniek Oss B.V.</t>
  </si>
  <si>
    <t>Van Dinther B.V.</t>
  </si>
  <si>
    <t>Van Eijk Transmissie B.V.</t>
  </si>
  <si>
    <t>Van Haren Installaties B.V.</t>
  </si>
  <si>
    <t>Vergeest Metaalbewerking B.V.</t>
  </si>
  <si>
    <t>Metaalbouw Vloet Mill B.V.</t>
  </si>
  <si>
    <t>Theo Walk Aandrijftechniek B.V.</t>
  </si>
  <si>
    <t>Willems Anker B.V.</t>
  </si>
  <si>
    <t>Stichting Versspecialisten Nederland</t>
  </si>
  <si>
    <t>4th Company B.V.</t>
  </si>
  <si>
    <t>Aannemersbedrijf Van Kleef B.V.</t>
  </si>
  <si>
    <t>Arendsnest Beheer B.V.</t>
  </si>
  <si>
    <t>Brood &amp; Banket Service B.V.</t>
  </si>
  <si>
    <t>BT B.V.</t>
  </si>
  <si>
    <t>Daris Food Ingredients B.V.</t>
  </si>
  <si>
    <t>De Treeswijkhoeve</t>
  </si>
  <si>
    <t>De Weerd Specerijen B.V.</t>
  </si>
  <si>
    <t>Drops B.V.</t>
  </si>
  <si>
    <t>Egro World Wide BV</t>
  </si>
  <si>
    <t>Fleuren Fruit BV</t>
  </si>
  <si>
    <t>Fresh Retail BV</t>
  </si>
  <si>
    <t>Green Taste</t>
  </si>
  <si>
    <t>Ide2 B.V.</t>
  </si>
  <si>
    <t>Landgoed Kraaybeekerhof BV</t>
  </si>
  <si>
    <t>Orchis B.V.</t>
  </si>
  <si>
    <t>P.A. Schat's Bakkerijen BV</t>
  </si>
  <si>
    <t>PB Techniek B.V.</t>
  </si>
  <si>
    <t>Sweet Point Sales International BV</t>
  </si>
  <si>
    <t>Teboza B.V.</t>
  </si>
  <si>
    <t>VB Greenhouses B V</t>
  </si>
  <si>
    <t>Versafood</t>
  </si>
  <si>
    <t>Willem &amp; Drees BV</t>
  </si>
  <si>
    <t>Coop. Ver. Folkwoods U.A.</t>
  </si>
  <si>
    <t>Act-in B.V.</t>
  </si>
  <si>
    <t>Allpaper B.V.</t>
  </si>
  <si>
    <t>Athena Graphics B.V.</t>
  </si>
  <si>
    <t>Drukkerij Hazenberg B.V.</t>
  </si>
  <si>
    <t>Ecodrukkers</t>
  </si>
  <si>
    <t>Esveco Products B.V.</t>
  </si>
  <si>
    <t>Felco B.V.</t>
  </si>
  <si>
    <t>Florex B.V.</t>
  </si>
  <si>
    <t>GB4U B.V.</t>
  </si>
  <si>
    <t>Hapece B.V.</t>
  </si>
  <si>
    <t>Meerssen Papier BV</t>
  </si>
  <si>
    <t>PulsedHeat B.V.</t>
  </si>
  <si>
    <t>Sefe Earth B.V.</t>
  </si>
  <si>
    <t>Solfopac B.V.</t>
  </si>
  <si>
    <t>Sotec Machinefabriek B.V</t>
  </si>
  <si>
    <t>Drukkerij Uitgeverij Sono,h.o.d.n. Sonodruk</t>
  </si>
  <si>
    <t>Trion Partners B.V.</t>
  </si>
  <si>
    <t>Colijn BV</t>
  </si>
  <si>
    <t>Uni-Program B.V.</t>
  </si>
  <si>
    <t>Koninklijk Nederlands Vervoer (KNV)</t>
  </si>
  <si>
    <t>Stichting Economic Board Utrecht</t>
  </si>
  <si>
    <t>Geïndustrialiseerde landen (Eureka/GL)</t>
  </si>
  <si>
    <t>Peak International Products B.V.</t>
  </si>
  <si>
    <t>Esaote Europe B.V.</t>
  </si>
  <si>
    <t>IRX Innovations B.V.</t>
  </si>
  <si>
    <t>Compound Handling B.V.</t>
  </si>
  <si>
    <t>Almende B.V.</t>
  </si>
  <si>
    <t>Ipcos B.V.</t>
  </si>
  <si>
    <t>Elana B.V.</t>
  </si>
  <si>
    <t>Kiestra Lab-Automation B.V.</t>
  </si>
  <si>
    <t>Progression Industry B.V.</t>
  </si>
  <si>
    <t>Mosch Thermische Installaties B.V.</t>
  </si>
  <si>
    <t>Merus B.V.</t>
  </si>
  <si>
    <t>Dionex Benelux B.V</t>
  </si>
  <si>
    <t>MAGNETO special anodes B.V.</t>
  </si>
  <si>
    <t>A-Skin Nederland B.V.</t>
  </si>
  <si>
    <t>Nuplex Resins B.V.</t>
  </si>
  <si>
    <t>AMO Groningen B.V.</t>
  </si>
  <si>
    <t>Opra Turbines B.V.</t>
  </si>
  <si>
    <t>OM&amp;T B.V.</t>
  </si>
  <si>
    <t>uniQure</t>
  </si>
  <si>
    <t>Netherlands Translational Research Center B.V.</t>
  </si>
  <si>
    <t>Procede Holding B.V.</t>
  </si>
  <si>
    <t>Stork Food &amp; Dairy Systems B.V.</t>
  </si>
  <si>
    <t>Voltea B.V.</t>
  </si>
  <si>
    <t>U12.10 II Eureka/GL AgNL</t>
  </si>
  <si>
    <t>Dynomics B.V.</t>
  </si>
  <si>
    <t>Viroclinics Biosciences B.V.</t>
  </si>
  <si>
    <t>DCPrime B.V.,  BioPartner Leiden</t>
  </si>
  <si>
    <t>Drug Discovery Factory B.V.</t>
  </si>
  <si>
    <t>Opkomende markten</t>
  </si>
  <si>
    <t>Samengevoegd met eerder artikel</t>
  </si>
  <si>
    <t>Nutreco Nederland B.V.</t>
  </si>
  <si>
    <t>U12.10 II Opkomende Markten HGIS</t>
  </si>
  <si>
    <t>Subsidies</t>
  </si>
  <si>
    <t>Teesing B.V.</t>
  </si>
  <si>
    <t>MasterShip Software B.V.</t>
  </si>
  <si>
    <t>Xpand Biotechnology B.V.</t>
  </si>
  <si>
    <t>Pamgene International B.V.</t>
  </si>
  <si>
    <t>Koninklijke DSM N.V.</t>
  </si>
  <si>
    <t>Skyline Diagnostics B.V.</t>
  </si>
  <si>
    <t>Percuros B.V.</t>
  </si>
  <si>
    <t>Solidgroup BV</t>
  </si>
  <si>
    <t>Bejo Zaden B.V.</t>
  </si>
  <si>
    <t>Oldelft Benelux B.V.</t>
  </si>
  <si>
    <t>Pintail International B.V.</t>
  </si>
  <si>
    <t>Resin (Technology &amp; Products) B.V.</t>
  </si>
  <si>
    <t>Dufor Resins BV</t>
  </si>
  <si>
    <t>Mylife Technologies BV</t>
  </si>
  <si>
    <t>Tempress Systems BV</t>
  </si>
  <si>
    <t>Frieslandcampina Nederland Holding B.V.</t>
  </si>
  <si>
    <t>Integrated Mechanization Solutions B.V.</t>
  </si>
  <si>
    <t>Ellips B.V.</t>
  </si>
  <si>
    <t>Aeon Astron Europe BV</t>
  </si>
  <si>
    <t>Ft Innovations B.V.</t>
  </si>
  <si>
    <t>Eurostars</t>
  </si>
  <si>
    <t>Microflown Technologies B.V.</t>
  </si>
  <si>
    <t>U12.20 Eurostars</t>
  </si>
  <si>
    <t>DC4U B.V.</t>
  </si>
  <si>
    <t>Hygear B.V.</t>
  </si>
  <si>
    <t>Vrije Universiteit Medisch Centrum</t>
  </si>
  <si>
    <t>Immunaffect B.V.</t>
  </si>
  <si>
    <t>ZooRobotics B.V.</t>
  </si>
  <si>
    <t>Bioceros B.V.</t>
  </si>
  <si>
    <t>Erasmus MC</t>
  </si>
  <si>
    <t>TIE Nederland B.V.</t>
  </si>
  <si>
    <t>Emultech B.V.</t>
  </si>
  <si>
    <t>Dialog Semiconductor B.V.</t>
  </si>
  <si>
    <t>Vascular Connect B.V.</t>
  </si>
  <si>
    <t>Geva Sol B.V.</t>
  </si>
  <si>
    <t>Pepscan Holding N.V.</t>
  </si>
  <si>
    <t>Nederlands Instituut voor Beeld en Geluid</t>
  </si>
  <si>
    <t>CellCoTec B.V.</t>
  </si>
  <si>
    <t>Bierens Machinefabrieken B.V.</t>
  </si>
  <si>
    <t>Recycling Consult B.V.</t>
  </si>
  <si>
    <t>Cavendish Kinetics B.V.</t>
  </si>
  <si>
    <t>Technische Universiteit Delft</t>
  </si>
  <si>
    <t>Forcare Holding B.V.</t>
  </si>
  <si>
    <t>Energieonderzoek Centrum Nederland</t>
  </si>
  <si>
    <t>Khondrion B.V.</t>
  </si>
  <si>
    <t>Hellebrekers Installatietechniek Nunspeet B.V.</t>
  </si>
  <si>
    <t>Vabrema B.V.</t>
  </si>
  <si>
    <t>Micro Turbine Technology B.V.</t>
  </si>
  <si>
    <t>Lanthio Pharma BV</t>
  </si>
  <si>
    <t>RnA B.V.</t>
  </si>
  <si>
    <t>IBR Consult B.V.</t>
  </si>
  <si>
    <t>Innovalens B.V.</t>
  </si>
  <si>
    <t>Prodrive B.V.</t>
  </si>
  <si>
    <t>FeyeCon Carbon Dioxide Technologies B.V.</t>
  </si>
  <si>
    <t>Prothix BV</t>
  </si>
  <si>
    <t>Hybrid Catalysis B.V.</t>
  </si>
  <si>
    <t>Genetwister Technologies B.V.</t>
  </si>
  <si>
    <t>Stichting Antonie van Leeuwenhoek Ziekenhuis</t>
  </si>
  <si>
    <t>Cuckoo Company B.V.</t>
  </si>
  <si>
    <t>AXXICON Moulds Eindhoven B.V.</t>
  </si>
  <si>
    <t>Vrije Universiteit Amsterdam</t>
  </si>
  <si>
    <t>Leids Universitair Medisch Centrum</t>
  </si>
  <si>
    <t>Eurotron B.V.</t>
  </si>
  <si>
    <t>Bioactor B.V.</t>
  </si>
  <si>
    <t>LioniX B.V.</t>
  </si>
  <si>
    <t>Pluriomics BV</t>
  </si>
  <si>
    <t>MercaChem Holding B.V.</t>
  </si>
  <si>
    <t>Entech Scientific B.V.</t>
  </si>
  <si>
    <t>Mucosis B.V.</t>
  </si>
  <si>
    <t>Photonics Healthcare B.V.</t>
  </si>
  <si>
    <t>Innocore Technologies B.V.</t>
  </si>
  <si>
    <t>Nsure B.V.</t>
  </si>
  <si>
    <t>Stichting Maastricht Radiation Oncology "Maastro Clinic"</t>
  </si>
  <si>
    <t>Cardiogenx B.V.</t>
  </si>
  <si>
    <t>Focal Meditech B.V.</t>
  </si>
  <si>
    <t>Busschers Staalwerken B.V.</t>
  </si>
  <si>
    <t>Synaptologics BV</t>
  </si>
  <si>
    <t>Feyecon Development &amp; Implementation B.V.</t>
  </si>
  <si>
    <t>Semiconductor Ideas to the Market (ItoM) B.V.</t>
  </si>
  <si>
    <t>Vostermans Ventilation B.V.</t>
  </si>
  <si>
    <t>uniQure biopharma B.V.</t>
  </si>
  <si>
    <t>Griffin Discoveries BV</t>
  </si>
  <si>
    <t>ALE Heavylift B.V.</t>
  </si>
  <si>
    <t>Flexmers BV</t>
  </si>
  <si>
    <t>Dyadic Nederland B.V.</t>
  </si>
  <si>
    <t>B.T.G. Biomass Technology Group B.V.</t>
  </si>
  <si>
    <t>Bronkhorst High-Tech B.V.</t>
  </si>
  <si>
    <t>Thrombodx</t>
  </si>
  <si>
    <t>WIL Research Europe B.V.</t>
  </si>
  <si>
    <t>Prins Autogassystemen B.V.</t>
  </si>
  <si>
    <t>Novochem Packaging Coatings B.V.</t>
  </si>
  <si>
    <t>Stichting Nationaal Lucht- &amp; Ruimtevaartlaboratorium</t>
  </si>
  <si>
    <t>Universiteit Maastricht</t>
  </si>
  <si>
    <t>NIZO Food Research B.V.</t>
  </si>
  <si>
    <t>RVO, PeP en Esa apart</t>
  </si>
  <si>
    <t>Prekwalificatie ESA/programma’s</t>
  </si>
  <si>
    <t>Prekwalificatie ESA-Programma's</t>
  </si>
  <si>
    <t>Dutch Space B.V.</t>
  </si>
  <si>
    <t>U12.10 Ruimtevaart Subsidieregelingen</t>
  </si>
  <si>
    <t>ISIS-Innovative Solutions in Space B.V.</t>
  </si>
  <si>
    <t>Thales Cryogenics B.V.</t>
  </si>
  <si>
    <t>SSBV Space and Ground Systems B.V.</t>
  </si>
  <si>
    <t>Science and Technology Holding B.V.</t>
  </si>
  <si>
    <t>Aerospace Propulsion Products (APP) B.V.</t>
  </si>
  <si>
    <t>SRON</t>
  </si>
  <si>
    <t>Airborne Technology Centre</t>
  </si>
  <si>
    <t>MECON Projects B.V.</t>
  </si>
  <si>
    <t>Toeslag Topconsortia Kennis en Innovatie</t>
  </si>
  <si>
    <t>Stichting TKI Agri&amp;Food</t>
  </si>
  <si>
    <t>U12.10 TKI Toeslag</t>
  </si>
  <si>
    <t>Stichting TKI Biobased Economy</t>
  </si>
  <si>
    <t>Stichting TKI-ISPT</t>
  </si>
  <si>
    <t>Stichting TKI Smart Polymeric Materials</t>
  </si>
  <si>
    <t>Stichting TKI Nieuwe Chemische Innovati</t>
  </si>
  <si>
    <t>Stichting TKI-EnerGO</t>
  </si>
  <si>
    <t>Stichting Topconsortium Kennis en Innovatie Solar Energy</t>
  </si>
  <si>
    <t>Stichting TKI Gas</t>
  </si>
  <si>
    <t>Stichting TKI High Tech Systemen en Mat</t>
  </si>
  <si>
    <t>Stichting Life Sciences &amp; Health - TKI</t>
  </si>
  <si>
    <t>Stichting TKI Logistiek</t>
  </si>
  <si>
    <t>Stichting TKI Uitgangsmaterialen</t>
  </si>
  <si>
    <t>Stichting TKI Tuinbouw</t>
  </si>
  <si>
    <t>Stichting TKI Maritiem</t>
  </si>
  <si>
    <t>Stichting TKI Deltatechnologie / Vereniging van Waterbouwers</t>
  </si>
  <si>
    <t>Stichting TKI Watertechnology</t>
  </si>
  <si>
    <t>Civiele vliegtuigontwikkeling</t>
  </si>
  <si>
    <t>Aeronamic B.V.</t>
  </si>
  <si>
    <t>U12.10 Luchtvaartkredietregeling Niet Relevant</t>
  </si>
  <si>
    <t>Fokker Elmo B.V.</t>
  </si>
  <si>
    <t>Fokker Aerostructures B.V.</t>
  </si>
  <si>
    <t>Topsectoren/Innovatieprogramma’s (excl. TI’s)</t>
  </si>
  <si>
    <t>Hier valt Innovatieprogramma Water onder + Kennisimpuls actielijn</t>
  </si>
  <si>
    <t>Kennisimpuls actielijn</t>
  </si>
  <si>
    <t>Valt in subsidiebijlage onder Topsectoren/Innovatieprogramma's (excl TI's)</t>
  </si>
  <si>
    <t>Innovatieprogramma Diensten</t>
  </si>
  <si>
    <t>Embedded Systems Institute</t>
  </si>
  <si>
    <t>U12.10 KENNISIMPULS ACTIELIJN 1</t>
  </si>
  <si>
    <t>IOP</t>
  </si>
  <si>
    <t>NWO ACTS</t>
  </si>
  <si>
    <t>Innovatieprogramma Water</t>
  </si>
  <si>
    <t>Innowator</t>
  </si>
  <si>
    <t>Netherlands Water Partnership (NWP)</t>
  </si>
  <si>
    <t>U12.10 Innovatieprogramma Water algemeen</t>
  </si>
  <si>
    <t>Sustec Consulting &amp; Contracting BV</t>
  </si>
  <si>
    <t>Pool Water Treatment B.V.</t>
  </si>
  <si>
    <t>U12.10 InnoWATOR</t>
  </si>
  <si>
    <t>Paques B.V.</t>
  </si>
  <si>
    <t>Pentair Water Process Technology B.V.</t>
  </si>
  <si>
    <t>Landustrie Sneek B.V.</t>
  </si>
  <si>
    <t>Vitens N.V.</t>
  </si>
  <si>
    <t>N.V. PWN Waterleidingbedrijf Noord-Holland</t>
  </si>
  <si>
    <t>Waterstromen B.V.</t>
  </si>
  <si>
    <t>KWR Water B.V.</t>
  </si>
  <si>
    <t>Grontmij Nederland B.V.</t>
  </si>
  <si>
    <t>Visser &amp; Smit Hanab B.V.</t>
  </si>
  <si>
    <t>FUJIFILM Manufacturing Europe B.V.</t>
  </si>
  <si>
    <t>Plantum NL</t>
  </si>
  <si>
    <t>Dr. Ten B.V.</t>
  </si>
  <si>
    <t>BLGG AgroXpertus</t>
  </si>
  <si>
    <t>Oasen N.V.</t>
  </si>
  <si>
    <t>HTAS</t>
  </si>
  <si>
    <t>Stichting High Tech Automotive Systems</t>
  </si>
  <si>
    <t>U12.10 Innovatieprogramma Automotive</t>
  </si>
  <si>
    <t>AutomotiveNL B.V.</t>
  </si>
  <si>
    <t>DAF Trucks N.V.</t>
  </si>
  <si>
    <t>KEMA Nederland B.V.</t>
  </si>
  <si>
    <t>U12.10 Project Elektrische Auto IP Automotive</t>
  </si>
  <si>
    <t>Styron Netherlands B.V.</t>
  </si>
  <si>
    <t>AL-S Technology B.V.</t>
  </si>
  <si>
    <t>Beijer Automotive B.V.</t>
  </si>
  <si>
    <t>TNO Automotive</t>
  </si>
  <si>
    <t>Donkervoort Automobielen B.V.</t>
  </si>
  <si>
    <t>Technische Universiteit Eindhoven</t>
  </si>
  <si>
    <t>Food and Nutrition Delta</t>
  </si>
  <si>
    <t>FND</t>
  </si>
  <si>
    <t>Winclove Bio Industries B.V.</t>
  </si>
  <si>
    <t>U12.10 Food and Nutrition Delta</t>
  </si>
  <si>
    <t>Coöperatie Koninklijke Fruitmasters Groep U.A.</t>
  </si>
  <si>
    <t>Unilever Nederland Holdings B.V.</t>
  </si>
  <si>
    <t>Micreos B.V.</t>
  </si>
  <si>
    <t>Bio Detection Systems B.V.</t>
  </si>
  <si>
    <t>Unilever Research &amp; Development Vlaardingen B.V.</t>
  </si>
  <si>
    <t>Bel Leerdammer B.V.</t>
  </si>
  <si>
    <t>Koppert Cress B.V.</t>
  </si>
  <si>
    <t>D.O.C. Kaas B.V.</t>
  </si>
  <si>
    <t>A. van de Groep en Zonen B.V.</t>
  </si>
  <si>
    <t>VION Food Nederland B.V.</t>
  </si>
  <si>
    <t>Ampere Biosciences B.V.</t>
  </si>
  <si>
    <t>Nutricia Research B.V.</t>
  </si>
  <si>
    <t>Purac Biochem B.V.</t>
  </si>
  <si>
    <t>Piext BV</t>
  </si>
  <si>
    <t>Living Foods B.V.</t>
  </si>
  <si>
    <t>NutraVit Technology B.V.</t>
  </si>
  <si>
    <t>Ovotrack B.V.</t>
  </si>
  <si>
    <t>Zeno B.V.</t>
  </si>
  <si>
    <t>Schulte Technologies B.V.</t>
  </si>
  <si>
    <t>Van den Akker Electric Engineering B.V.</t>
  </si>
  <si>
    <t>D.V.C. Machinevision B.V.</t>
  </si>
  <si>
    <t>Innosieve Diagnostics B.V.</t>
  </si>
  <si>
    <t>Duplaco B.V.</t>
  </si>
  <si>
    <t>Chez Pascal BV</t>
  </si>
  <si>
    <t>Top B.V.</t>
  </si>
  <si>
    <t>Pharming Technologies B.V.</t>
  </si>
  <si>
    <t>Fresh Food Equipment B.V.</t>
  </si>
  <si>
    <t>Juicy Line B.V.</t>
  </si>
  <si>
    <t>Institute OnMyWay B.V.</t>
  </si>
  <si>
    <t>JEBDAN B.V.</t>
  </si>
  <si>
    <t>Bakkerij Fuite B.V.</t>
  </si>
  <si>
    <t>Prisna BV</t>
  </si>
  <si>
    <t>Coenraadts Machinefabriek B.V.</t>
  </si>
  <si>
    <t>IXL Netherlands B.V.</t>
  </si>
  <si>
    <t>(TDI) Tournois Dynamic Innovations</t>
  </si>
  <si>
    <t>ezCol B.V.</t>
  </si>
  <si>
    <t>Dacom B.V.</t>
  </si>
  <si>
    <t>Technische OntwikkelingsPartners BV</t>
  </si>
  <si>
    <t>OJAH B.V.</t>
  </si>
  <si>
    <t>Aquapro B.V.</t>
  </si>
  <si>
    <t>Schuitemaker Machines B.V.</t>
  </si>
  <si>
    <t>Meatless B.V.</t>
  </si>
  <si>
    <t>Rometron B.V.</t>
  </si>
  <si>
    <t>Glymur B.V.</t>
  </si>
  <si>
    <t>Organext Life Science B.V.</t>
  </si>
  <si>
    <t>Cool Wave Processing B.V.</t>
  </si>
  <si>
    <t>Tournois Dynamic Innovations B.V.</t>
  </si>
  <si>
    <t>De Leye Agrotrade B.V.</t>
  </si>
  <si>
    <t>Maritiem</t>
  </si>
  <si>
    <t>B.V.  Scheepswerf Damen Gorinchem</t>
  </si>
  <si>
    <t>U12.10 Innovatieprogramma Maritiem</t>
  </si>
  <si>
    <t>Fugro Intersite B.V.</t>
  </si>
  <si>
    <t>IHC Parts &amp; Services B.V.</t>
  </si>
  <si>
    <t>B.V. Scheepswerf Damen Gorinchem</t>
  </si>
  <si>
    <t>Damen Schelde Naval Shipbuilding B.V.</t>
  </si>
  <si>
    <t>Stichting Maritiem Innovatie Programma</t>
  </si>
  <si>
    <t>Groot Ship Design B.V.</t>
  </si>
  <si>
    <t>Numeriek Centrum Groningen B.V.</t>
  </si>
  <si>
    <t>BigLift Holding B.V.</t>
  </si>
  <si>
    <t>GustoMSC Resources B.V.</t>
  </si>
  <si>
    <t>Vuyk Engineering Rotterdam B.V.</t>
  </si>
  <si>
    <t>Damen Shipyards Gorinchem B.V.</t>
  </si>
  <si>
    <t>Linssen Yachts B.V.</t>
  </si>
  <si>
    <t>Life Sciences &amp; Health</t>
  </si>
  <si>
    <t>Innovatieprogramma Life sciences en Health</t>
  </si>
  <si>
    <t>U12.10 Innovatieprogramma Life sciences en Health algemeen</t>
  </si>
  <si>
    <t>Vaxinostics B.V.</t>
  </si>
  <si>
    <t>ProteoNic B.V.</t>
  </si>
  <si>
    <t>Medspray Xmems B.V.</t>
  </si>
  <si>
    <t>Tubascan Ltd.</t>
  </si>
  <si>
    <t>SomantiX B.V.</t>
  </si>
  <si>
    <t>ServiceXS B.V.</t>
  </si>
  <si>
    <t>Stichting PPS Mibiton</t>
  </si>
  <si>
    <t>Chemie</t>
  </si>
  <si>
    <t>Stichting Regiegroep Chemie</t>
  </si>
  <si>
    <t>U12.10 Chemie</t>
  </si>
  <si>
    <t>DPI Value Centre</t>
  </si>
  <si>
    <t>Duvaro Consultancy B.V.</t>
  </si>
  <si>
    <t>Bender Analytical Holding B.V.</t>
  </si>
  <si>
    <t>Dutch Polymer Institute</t>
  </si>
  <si>
    <t>Point One</t>
  </si>
  <si>
    <t>Ambient Systems B.V.</t>
  </si>
  <si>
    <t>U12.10 Point One (boegbeeld)</t>
  </si>
  <si>
    <t>Demcon Advanced Mechatronics B.V.</t>
  </si>
  <si>
    <t>ASM International N.V.</t>
  </si>
  <si>
    <t>Phase 2</t>
  </si>
  <si>
    <t>Philips Medical Systems Nederland B.V.</t>
  </si>
  <si>
    <t>U12.10 Phase2</t>
  </si>
  <si>
    <t>PS-Tech B.V.</t>
  </si>
  <si>
    <t>Coöperatie Devlab, Development Laboratories U.A.</t>
  </si>
  <si>
    <t>NXP Semiconductors</t>
  </si>
  <si>
    <t>Philips Electronics Nederland B.V.</t>
  </si>
  <si>
    <t>Innophysics B.V.</t>
  </si>
  <si>
    <t>Bruco Integrated Circuits B.V.</t>
  </si>
  <si>
    <t>ASML Netherlands B.V.</t>
  </si>
  <si>
    <t>Vector Fabrics B.V.</t>
  </si>
  <si>
    <t>Advanced Laser Separation International (ALSI) N.V.</t>
  </si>
  <si>
    <t>Agis Automatisering B.V.</t>
  </si>
  <si>
    <t>PHILIPS ELECTRONICS BV</t>
  </si>
  <si>
    <t>Philips Lighting B.V.</t>
  </si>
  <si>
    <t>TP Vision Netherlands B.V</t>
  </si>
  <si>
    <t>Philips Consumer Lifestyle B.V.</t>
  </si>
  <si>
    <t>FEI Electron Optics B.V.</t>
  </si>
  <si>
    <t>Twente Institute for Wireless and Mobile Communications</t>
  </si>
  <si>
    <t>luminis Technologies B.V.</t>
  </si>
  <si>
    <t>Philips Electronics Nederland (3D Solution)</t>
  </si>
  <si>
    <t>Virage Logic</t>
  </si>
  <si>
    <t>NXP Semiconductors Netherlands B.V.</t>
  </si>
  <si>
    <t>@-Portunity B.V.</t>
  </si>
  <si>
    <t>Boschman Technologies B.V.</t>
  </si>
  <si>
    <t>Intel Benelux B.V.</t>
  </si>
  <si>
    <t>ACE Associated Compiler Experts B.V.</t>
  </si>
  <si>
    <t>ST-Ericsson B.V.</t>
  </si>
  <si>
    <t>EPCOS Netherlands B.V.</t>
  </si>
  <si>
    <t>Adimec Advanced Image Systems B.V.</t>
  </si>
  <si>
    <t>ASM Europe B.V.</t>
  </si>
  <si>
    <t>Synopsys Netherlands B.V.</t>
  </si>
  <si>
    <t>TNO Bouw en Ondergrond</t>
  </si>
  <si>
    <t>FITMO B.V.</t>
  </si>
  <si>
    <t>Ovis B.V.</t>
  </si>
  <si>
    <t>XiO Photonics B.V.</t>
  </si>
  <si>
    <t>Dutch separation Technology Institute (DSTI) Stichting Public Private Partnership Institute for Sustainable Process Technology</t>
  </si>
  <si>
    <t>DSTI</t>
  </si>
  <si>
    <t>Stichting DSTI</t>
  </si>
  <si>
    <t>U12.10 Innovatieprogramma Scheidingstechnologie</t>
  </si>
  <si>
    <t>Holst</t>
  </si>
  <si>
    <t>Stichting Holst Centre</t>
  </si>
  <si>
    <t>U12.10 HOLST CENTRUM</t>
  </si>
  <si>
    <t>TNO</t>
  </si>
  <si>
    <t>Nationaal Lucht en Ruimtevaartlaboratorium</t>
  </si>
  <si>
    <t>NLR</t>
  </si>
  <si>
    <t>NLR bijdrage huisvesting</t>
  </si>
  <si>
    <t>MARIN</t>
  </si>
  <si>
    <t>Deltares</t>
  </si>
  <si>
    <t>Nederland Maritiem Land</t>
  </si>
  <si>
    <t>Stichting Toekomstbeeld der Techniek</t>
  </si>
  <si>
    <t>Stichting Technische Wetenschappen</t>
  </si>
  <si>
    <t>STW</t>
  </si>
  <si>
    <t>Syntens</t>
  </si>
  <si>
    <t>Innovatie voor maatschappelijke veiligheid</t>
  </si>
  <si>
    <t>Thales Nederland B.V.</t>
  </si>
  <si>
    <t>U12.10 Innovatieprogramma veiligheid</t>
  </si>
  <si>
    <t>Repoint B.V.</t>
  </si>
  <si>
    <t>Microflown AVISA B.V.</t>
  </si>
  <si>
    <t>Proteq Armour Group BV</t>
  </si>
  <si>
    <t>Allplast B.V.</t>
  </si>
  <si>
    <t>NETpresenter B.V.</t>
  </si>
  <si>
    <t>Yourrequest BV</t>
  </si>
  <si>
    <t>Lentenaer B.V.</t>
  </si>
  <si>
    <t>Instituut Fysieke Veiligheid (IFV)</t>
  </si>
  <si>
    <t>Stichting Studio Veiligheid</t>
  </si>
  <si>
    <t>Delft Dynamics B.V.</t>
  </si>
  <si>
    <t>Spectator Video Technology Holding B.V.</t>
  </si>
  <si>
    <t>Af-X Systems B.V.</t>
  </si>
  <si>
    <t>Stichting Menzis Beheer</t>
  </si>
  <si>
    <t>Taskforce Europe</t>
  </si>
  <si>
    <t>Connexxion Openbaar Vervoer N.V.</t>
  </si>
  <si>
    <t>VFA Virus Free Air</t>
  </si>
  <si>
    <t>E.D.C. (European Design Centre) B.V.</t>
  </si>
  <si>
    <t>Re-Lion Group B.V.</t>
  </si>
  <si>
    <t>BMT ARGOSS B.V.</t>
  </si>
  <si>
    <t>Vicarious Perception Technologies B.V.</t>
  </si>
  <si>
    <t>Teijin Aramid B.V.</t>
  </si>
  <si>
    <t>CGI Nederland B.V.</t>
  </si>
  <si>
    <t>U12.10 Innovatieprogramma Diensten</t>
  </si>
  <si>
    <t>Stichting Mediagilde</t>
  </si>
  <si>
    <t>Controlpay B.V.</t>
  </si>
  <si>
    <t>Virtual Affairs Holding B.V.</t>
  </si>
  <si>
    <t>Euclid Vision Technologies B.V.</t>
  </si>
  <si>
    <t>CreAim B.V.</t>
  </si>
  <si>
    <t>Paylogic Nederland B.V.</t>
  </si>
  <si>
    <t>Dialogs Unlimited B.V.</t>
  </si>
  <si>
    <t>Katalyse</t>
  </si>
  <si>
    <t>U12.10 KATALYSE</t>
  </si>
  <si>
    <t>Innovatieprogramma’s (IOP’s)</t>
  </si>
  <si>
    <t>Liander N.V.</t>
  </si>
  <si>
    <t>U12.10 Innovatieve onderzoeksprogramma's</t>
  </si>
  <si>
    <t>Imtech Industry International B.V.</t>
  </si>
  <si>
    <t>Phase to Phase B.V.</t>
  </si>
  <si>
    <t>Stichting ISSO</t>
  </si>
  <si>
    <t>Stichting Centrum voor Wiskunde en Informatica</t>
  </si>
  <si>
    <t>Universiteit Twente</t>
  </si>
  <si>
    <t>Hobo Heeze B.V.</t>
  </si>
  <si>
    <t>TNO Informatie- en Communicatietechnologie</t>
  </si>
  <si>
    <t>IBM Nederland B.V.</t>
  </si>
  <si>
    <t>Mobile Service Factory Holding B.V.</t>
  </si>
  <si>
    <t>UMC St Radboud</t>
  </si>
  <si>
    <t>Universiteit Utrecht</t>
  </si>
  <si>
    <t>UMC Groningen</t>
  </si>
  <si>
    <t>Radboud Universiteit Nijmegen</t>
  </si>
  <si>
    <t>Universiteit Leiden</t>
  </si>
  <si>
    <t>TU Delft, Faculteit der Werktuigbouwkunde en Maritieme</t>
  </si>
  <si>
    <t>TNO Science and Industry</t>
  </si>
  <si>
    <t>Rijksuniversiteit Groningen</t>
  </si>
  <si>
    <t>Delft University of Technology</t>
  </si>
  <si>
    <t>Erasmus University Rotterdam</t>
  </si>
  <si>
    <t>Radboud universiteit Nijmegen</t>
  </si>
  <si>
    <t>Teledyne Dalsa BV</t>
  </si>
  <si>
    <t>UMC Utrecht</t>
  </si>
  <si>
    <t>Milabs B.V.</t>
  </si>
  <si>
    <t>Erasmus Universiteit Rotterdam</t>
  </si>
  <si>
    <t>Panthera Group B.V.</t>
  </si>
  <si>
    <t>National Research Council Canada</t>
  </si>
  <si>
    <t>Luminostix B.V.</t>
  </si>
  <si>
    <t>Vrije Universiteit, FEW</t>
  </si>
  <si>
    <t>Toptica Photonics AG</t>
  </si>
  <si>
    <t>Oldelft B.V.</t>
  </si>
  <si>
    <t>Academisch Medisch Centrum</t>
  </si>
  <si>
    <t>TNO Industrie en Techniek</t>
  </si>
  <si>
    <t>Xpress Precision Engineering BV</t>
  </si>
  <si>
    <t>Intespring B.V.</t>
  </si>
  <si>
    <t>Intrinsic-Id B.V.</t>
  </si>
  <si>
    <t>Axon Digital Design B.V.</t>
  </si>
  <si>
    <t>Pie Medical Imaging</t>
  </si>
  <si>
    <t>Technische Universiteit  Delft</t>
  </si>
  <si>
    <t>RVO als TTI</t>
  </si>
  <si>
    <t>Materials to innovate (M2i)</t>
  </si>
  <si>
    <t>Stichting Materials Innovation Institute (M2I)</t>
  </si>
  <si>
    <t>U12.10 Innovatieprogramma Materialen (M2i)</t>
  </si>
  <si>
    <t>Technologisch Topinstituut Water</t>
  </si>
  <si>
    <t>Geen betaling</t>
  </si>
  <si>
    <t>Center for Translational Molecular Medicine</t>
  </si>
  <si>
    <t>Stichting Center for Translational Molecular Medicine</t>
  </si>
  <si>
    <t>U12.10 CTMM</t>
  </si>
  <si>
    <t>BioMedical Materials</t>
  </si>
  <si>
    <t>Stichting Biomedical Materials Foundation</t>
  </si>
  <si>
    <t>U12.10 BMM</t>
  </si>
  <si>
    <t>Technologisch Topinstituut Logistiek (DINALOG)</t>
  </si>
  <si>
    <t>DINALOG</t>
  </si>
  <si>
    <t>U12.10 Innovatieprogramma Logistiek</t>
  </si>
  <si>
    <t>Dinalog</t>
  </si>
  <si>
    <t>TI Food and Nutrition (TIFN2)</t>
  </si>
  <si>
    <t>Stichting Top Institute Food and Nutrition</t>
  </si>
  <si>
    <t>U12.10 TIFN</t>
  </si>
  <si>
    <t>Smartmix</t>
  </si>
  <si>
    <t>U12.10 SMARTMIX</t>
  </si>
  <si>
    <t>Netherlands Institute for Catalysis Research (NIOK)</t>
  </si>
  <si>
    <t>Ruimtevaart (ESA)</t>
  </si>
  <si>
    <t>Het instrument ESA is 82686, in subsidiebijlage zijn meerdere instrumenten onder Ruimtevaart ESA geschaard en dat totaal is 92895</t>
  </si>
  <si>
    <t>Eurpean Space Agency (ESA)</t>
  </si>
  <si>
    <t>U12.10 ESA programma NSO</t>
  </si>
  <si>
    <t>zie instrumenten hieronder</t>
  </si>
  <si>
    <t>Tropomi</t>
  </si>
  <si>
    <t>Valt in subsidiebijlage onder Ruimtevaart</t>
  </si>
  <si>
    <t>U12.10 Nationaal Programma Ruimtevaart</t>
  </si>
  <si>
    <t>Stichting Wetenschappelijk Onderzoek KNMI</t>
  </si>
  <si>
    <t>Ozon Meet Instrument (OMI)</t>
  </si>
  <si>
    <t>Facility Responsible Centre</t>
  </si>
  <si>
    <t>Esa-Estec</t>
  </si>
  <si>
    <t xml:space="preserve"> U12.10 Nationaal Programma Ruimtevaart </t>
  </si>
  <si>
    <t>DutchMars</t>
  </si>
  <si>
    <t>Nationaal Programma Luchtvaart</t>
  </si>
  <si>
    <t>TAPAS</t>
  </si>
  <si>
    <t>Valt onder Nationaal programma Luchtvaart</t>
  </si>
  <si>
    <t>U12.10 Nationaal Programma Luchtvaart</t>
  </si>
  <si>
    <t>Strategisch Research Programma</t>
  </si>
  <si>
    <t>Valt onder nat progr lucghtvaart</t>
  </si>
  <si>
    <t>Strategisch Onderzoekprogramma Vliegtuigontwikkeli</t>
  </si>
  <si>
    <t>Valt onder nat progr luchtvaart</t>
  </si>
  <si>
    <t>GTM-Advanced Structures B.V.</t>
  </si>
  <si>
    <t>FMLC, Fibre Metal Laminates Centre of Competence</t>
  </si>
  <si>
    <t>MKB-Innovatiestimulering Topsectoren(MIT)</t>
  </si>
  <si>
    <t>(in post overig)</t>
  </si>
  <si>
    <t>Modified Materials BV</t>
  </si>
  <si>
    <t>U12.10 MKB-Innovatiestimulering Topsectoren(MIT)</t>
  </si>
  <si>
    <t>Millvision B.V.</t>
  </si>
  <si>
    <t>Biobtx B.V.</t>
  </si>
  <si>
    <t>Vogelaar Ge B.V.</t>
  </si>
  <si>
    <t>Biomassa Beeks BV</t>
  </si>
  <si>
    <t>Drywood Coatings B.V.</t>
  </si>
  <si>
    <t>Photanol B.V.</t>
  </si>
  <si>
    <t>Cornelissen Consulting Services B.V.</t>
  </si>
  <si>
    <t>C2Circle B.V.</t>
  </si>
  <si>
    <t>Nettenergy BV</t>
  </si>
  <si>
    <t>Heveskes Energy B.V.</t>
  </si>
  <si>
    <t>D.F. Industrial B.V.</t>
  </si>
  <si>
    <t>Host B.V.</t>
  </si>
  <si>
    <t>Algae-Tech (Netherlands) B.V.</t>
  </si>
  <si>
    <t>Imperial Ventures BV</t>
  </si>
  <si>
    <t>Bioclear B.V.</t>
  </si>
  <si>
    <t>Regge Hout B.V.</t>
  </si>
  <si>
    <t>Encycle B.V.</t>
  </si>
  <si>
    <t>Am Coatings B.V.</t>
  </si>
  <si>
    <t>Kobato B.V.</t>
  </si>
  <si>
    <t>Cristal Delivery B.V.</t>
  </si>
  <si>
    <t>Holland Composites BV</t>
  </si>
  <si>
    <t>Avantium Chemicals BV</t>
  </si>
  <si>
    <t>Avantium Support BV</t>
  </si>
  <si>
    <t>Steur Industrial Coating B.V.</t>
  </si>
  <si>
    <t>Futurechemistry Holding B.V.</t>
  </si>
  <si>
    <t>Capi Europe B.V.</t>
  </si>
  <si>
    <t>SolSep B.V.</t>
  </si>
  <si>
    <t>Van Vliet Separations B.V.</t>
  </si>
  <si>
    <t>Euro Support Advanced Materials B.V.</t>
  </si>
  <si>
    <t>Innovation Concepts B.V.</t>
  </si>
  <si>
    <t>Adilanti B.V.</t>
  </si>
  <si>
    <t>Hydrogen Efficiency Technologies HYET B.V.</t>
  </si>
  <si>
    <t>Knowfort Technologies BV</t>
  </si>
  <si>
    <t>SDi technology Ventures B.V.</t>
  </si>
  <si>
    <t>Wakoopa B.V.</t>
  </si>
  <si>
    <t>Architectuurbureau Sluijmer en van Leeuwen</t>
  </si>
  <si>
    <t>I.T.S. Computers B.V.</t>
  </si>
  <si>
    <t>Metrological Media Innovations B.V.</t>
  </si>
  <si>
    <t>Gamious BV</t>
  </si>
  <si>
    <t>Nuformer Projection B.V.</t>
  </si>
  <si>
    <t>Submarine B.V.</t>
  </si>
  <si>
    <t>THNK</t>
  </si>
  <si>
    <t>Dutch Media and Innovation Group B.V.</t>
  </si>
  <si>
    <t>Boom-Consultancy BV</t>
  </si>
  <si>
    <t>Hiro</t>
  </si>
  <si>
    <t>Stichting TKI CLICKNL</t>
  </si>
  <si>
    <t>Creàpolis Media B.V.</t>
  </si>
  <si>
    <t>Civolution B.V.</t>
  </si>
  <si>
    <t>Beyond Reality</t>
  </si>
  <si>
    <t>Pit Group Intech B.V.</t>
  </si>
  <si>
    <t>Wederic B.V.</t>
  </si>
  <si>
    <t>C4S B.V.</t>
  </si>
  <si>
    <t>Augmentum Holding BV</t>
  </si>
  <si>
    <t>Fiwihex B.V.</t>
  </si>
  <si>
    <t>Lens BV</t>
  </si>
  <si>
    <t>Boersema Installatie-Adviseurs B.V.</t>
  </si>
  <si>
    <t>TCPM West BV</t>
  </si>
  <si>
    <t>Water Energy Solutions</t>
  </si>
  <si>
    <t>Innecs Power Systems BV</t>
  </si>
  <si>
    <t>ArenaRed B.V.</t>
  </si>
  <si>
    <t>Temporary Works Design B.V.</t>
  </si>
  <si>
    <t>Conoship International B.V.</t>
  </si>
  <si>
    <t>Cooll Sustainable Energy Solutions B.V.</t>
  </si>
  <si>
    <t>De Kleijn Energy Consulting B.V.</t>
  </si>
  <si>
    <t>Mii+u solar B.V.</t>
  </si>
  <si>
    <t>Stichting TKI Wind op Zee</t>
  </si>
  <si>
    <t>Stichting TKI Switch2SmartGrids</t>
  </si>
  <si>
    <t>Van Riemsdijk Rotterdam B.V.</t>
  </si>
  <si>
    <t>Zzapper B.V</t>
  </si>
  <si>
    <t>Brink &amp; Campman B.V.</t>
  </si>
  <si>
    <t>Gebr. van Riemsdijk Rotterdam B.V.</t>
  </si>
  <si>
    <t>Smesh Motorcycles BV</t>
  </si>
  <si>
    <t>Bergh Hybrid Circuits B.V.</t>
  </si>
  <si>
    <t>VB Ecoflight B.V.</t>
  </si>
  <si>
    <t>Advancing Technologies B.V.</t>
  </si>
  <si>
    <t>CAVD Beheer Limited</t>
  </si>
  <si>
    <t>Applied Nanolayers B.V.</t>
  </si>
  <si>
    <t>CGG - Technologies BV</t>
  </si>
  <si>
    <t>Stichting Studie Geluk</t>
  </si>
  <si>
    <t>Logimedical B.V.</t>
  </si>
  <si>
    <t>AGE GOLD BV</t>
  </si>
  <si>
    <t>Ziuz Forensics B.V.</t>
  </si>
  <si>
    <t>Figo BV</t>
  </si>
  <si>
    <t>Visity B.V.</t>
  </si>
  <si>
    <t>Intiuss B.V.</t>
  </si>
  <si>
    <t>Resource Recovery Company B.V.</t>
  </si>
  <si>
    <t>Dutch Thermoplastic Components</t>
  </si>
  <si>
    <t>Mobuy BV</t>
  </si>
  <si>
    <t>Media Alliantie Coöperatie UA</t>
  </si>
  <si>
    <t>Hamiplant B.V.</t>
  </si>
  <si>
    <t>Argusl BV</t>
  </si>
  <si>
    <t>12Return</t>
  </si>
  <si>
    <t>INAD Industrie Software B.V.</t>
  </si>
  <si>
    <t>Eyeon B.V.</t>
  </si>
  <si>
    <t>D.A. Scholte Beheer B.V.</t>
  </si>
  <si>
    <t>Aqua Navis B.V.</t>
  </si>
  <si>
    <t>Green City Distribution B.V.</t>
  </si>
  <si>
    <t>Vereniging Metalenramen &amp; Gevelbranche (VMRG)</t>
  </si>
  <si>
    <t>Districon B.V.</t>
  </si>
  <si>
    <t>THARSIS CONSULTANCY BV</t>
  </si>
  <si>
    <t>I.D.B. Holland B.V.</t>
  </si>
  <si>
    <t>Chardon Pharma B.V.</t>
  </si>
  <si>
    <t>Dea Logic B.V.</t>
  </si>
  <si>
    <t>Scint BV</t>
  </si>
  <si>
    <t>ForceLink B.V.</t>
  </si>
  <si>
    <t>Micreos Human Health B.V.</t>
  </si>
  <si>
    <t>Maastricht Instruments B.V.</t>
  </si>
  <si>
    <t>Alloksys Life Sciences B.V.</t>
  </si>
  <si>
    <t>PharmaCytics B.V.</t>
  </si>
  <si>
    <t>Hertog Hendrik Beheer B.V.</t>
  </si>
  <si>
    <t>Analytisch Biochemisch Laboratorium B.V.</t>
  </si>
  <si>
    <t>Sense Observation Systems B.V.</t>
  </si>
  <si>
    <t>Veritas Global BV</t>
  </si>
  <si>
    <t>Oscar W.R. van Dijk Consultancy &amp; Beheer B.V.</t>
  </si>
  <si>
    <t>DELFT Imaging Systems BV</t>
  </si>
  <si>
    <t>Ubiq Bio B.V.</t>
  </si>
  <si>
    <t>Salusion B.V.</t>
  </si>
  <si>
    <t>Itoh Peony Plus B.V.</t>
  </si>
  <si>
    <t>Jans-Vangemeren Mechanisatie B.V.</t>
  </si>
  <si>
    <t>Altena Dak- en Gevelmaterialen B.V.</t>
  </si>
  <si>
    <t>Mechanisatie &amp; Machinebouw Hans van der Poel B.V.</t>
  </si>
  <si>
    <t>Climeco Engineering B.V.</t>
  </si>
  <si>
    <t>LTO Groeiservice B.V.</t>
  </si>
  <si>
    <t>Van Nifterik Holland B.V.</t>
  </si>
  <si>
    <t>Thatchtec B.V.</t>
  </si>
  <si>
    <t>Flier Systems BV</t>
  </si>
  <si>
    <t>Zirk Technology BV</t>
  </si>
  <si>
    <t>Roparu Rozen B.V.</t>
  </si>
  <si>
    <t>Botman Hydroponics BV</t>
  </si>
  <si>
    <t>CropEye</t>
  </si>
  <si>
    <t>Fruittree Rootstocks Holland B.V.</t>
  </si>
  <si>
    <t>Mieloo &amp; Alexander B.V.</t>
  </si>
  <si>
    <t>De Kruidenaer BV</t>
  </si>
  <si>
    <t>Homburg Machinehandel B.V.</t>
  </si>
  <si>
    <t>Van Aaken Automatisering B.V.</t>
  </si>
  <si>
    <t>DVV Holding B.V.</t>
  </si>
  <si>
    <t>Technisch Bureau W.M. Bruine de Bruin B.V.</t>
  </si>
  <si>
    <t>Dutch Growers</t>
  </si>
  <si>
    <t>Phytonext BV</t>
  </si>
  <si>
    <t>Next Generation Energy Solutions B.V.</t>
  </si>
  <si>
    <t>SCW Systems BV</t>
  </si>
  <si>
    <t>Expeditiebedrijf Gebroeders Van der Luyt B.V.</t>
  </si>
  <si>
    <t>Abs Infradvies B.V.</t>
  </si>
  <si>
    <t>Materials Innovation Centre</t>
  </si>
  <si>
    <t>Laarakker Groenteverwerking B.V.</t>
  </si>
  <si>
    <t>Hatenboer-Water B.V.</t>
  </si>
  <si>
    <t>IPStar B.V.</t>
  </si>
  <si>
    <t>Snijtechniek Brabant B.V.</t>
  </si>
  <si>
    <t>Corrosion &amp; Water-Control Shared Services BV</t>
  </si>
  <si>
    <t>I-Real B.V.</t>
  </si>
  <si>
    <t>Marjoland B.V.</t>
  </si>
  <si>
    <t>R.R. Maritime Engineering BV</t>
  </si>
  <si>
    <t>Bluerise</t>
  </si>
  <si>
    <t>Artesia B.V.</t>
  </si>
  <si>
    <t>Floattech B.V.</t>
  </si>
  <si>
    <t>Scheepswerf Peters B.V.</t>
  </si>
  <si>
    <t>Oscillating Foil Development B.V</t>
  </si>
  <si>
    <t>HKV Lijn in Water</t>
  </si>
  <si>
    <t>State of the Art Engineering B.V.</t>
  </si>
  <si>
    <t>Miramap B.V. i.o.</t>
  </si>
  <si>
    <t>Innovative Input B.V.</t>
  </si>
  <si>
    <t>Nelen &amp; Schuurmans B.V.</t>
  </si>
  <si>
    <t>Origin Business Engineering B.V.</t>
  </si>
  <si>
    <t>Afvalwatertechniek NB Milieu B.V.</t>
  </si>
  <si>
    <t>Green Soil Bag B.V.</t>
  </si>
  <si>
    <t>Oliveira Hydro Marine &amp; Shipping B.V.</t>
  </si>
  <si>
    <t>HFX Research B.V.</t>
  </si>
  <si>
    <t>Advanced Waste Water Solutions BV</t>
  </si>
  <si>
    <t>Klapwise BV</t>
  </si>
  <si>
    <t>MOCS B.V.</t>
  </si>
  <si>
    <t>Barge Master BV</t>
  </si>
  <si>
    <t>Uitdagersregeling</t>
  </si>
  <si>
    <t>Bercomex B.V.</t>
  </si>
  <si>
    <t>U12.20 Uitdagersfaciliteit relevant</t>
  </si>
  <si>
    <t>TKICLICK</t>
  </si>
  <si>
    <t>U12.10 TKI CLICK</t>
  </si>
  <si>
    <t>TASC</t>
  </si>
  <si>
    <t>U12.10 TASC</t>
  </si>
  <si>
    <t>FES 2008-2009</t>
  </si>
  <si>
    <t>Zijn aparte instrumenten in subsidiebijlage</t>
  </si>
  <si>
    <t>U12.10 Nanolab</t>
  </si>
  <si>
    <t>Stichting Nanonext NL</t>
  </si>
  <si>
    <t>U12.10 HTSM</t>
  </si>
  <si>
    <t>Stichting BE Basic</t>
  </si>
  <si>
    <t>U12.10 BE-Basic</t>
  </si>
  <si>
    <t>Stichting Commit</t>
  </si>
  <si>
    <t>U12.10 Comict</t>
  </si>
  <si>
    <t>BSIK</t>
  </si>
  <si>
    <t>U12.10 EZ-projecten BSIK</t>
  </si>
  <si>
    <t>Vernieuwingsprogramma's</t>
  </si>
  <si>
    <t>Stichting Projecten MKB-Nederland</t>
  </si>
  <si>
    <t>Stichting Open House</t>
  </si>
  <si>
    <t>Incidentele uitgaven</t>
  </si>
  <si>
    <t>Stg. steun Neth. Acad. Technology/Innovation</t>
  </si>
  <si>
    <t>Stichting A.I.E.S.E.C.-Maastricht</t>
  </si>
  <si>
    <t>Stichting Robotica Promotie</t>
  </si>
  <si>
    <t>Ministerie van Onderwijs, Cultuur en Wetenschap</t>
  </si>
  <si>
    <t>Bijdrage WIPO</t>
  </si>
  <si>
    <t>WIPO World Intellectual Property</t>
  </si>
  <si>
    <t>Valorisatie (incl. Centres of Entrepeneurship)</t>
  </si>
  <si>
    <t>Stichting Starterslift</t>
  </si>
  <si>
    <t>U13.10 Valorisatie</t>
  </si>
  <si>
    <t>Stichting Kennispark Twente</t>
  </si>
  <si>
    <t>Stichting Startlife Holding</t>
  </si>
  <si>
    <t>Universiteit van Amsterdam</t>
  </si>
  <si>
    <t>Stichting Business Generator Groningen</t>
  </si>
  <si>
    <t>Hogeschool van Arnhem en Nijmegen</t>
  </si>
  <si>
    <t>Bright Move B.V.</t>
  </si>
  <si>
    <t>Stichting Agrarische Hogeschool 's Hertogenbosch</t>
  </si>
  <si>
    <t>Business Angels Progamma (BAP)</t>
  </si>
  <si>
    <t>Vereniging Business Angels Netwerken Nederland</t>
  </si>
  <si>
    <t>U13.10 BAP</t>
  </si>
  <si>
    <t>Maxwell Group</t>
  </si>
  <si>
    <t>KplusV organisatieadvies B.V.</t>
  </si>
  <si>
    <t>Hope Entrepreneurship</t>
  </si>
  <si>
    <t>Stichting De Investeerdersclub</t>
  </si>
  <si>
    <t>C365 Business Media B.V.</t>
  </si>
  <si>
    <t>Oost NV</t>
  </si>
  <si>
    <t>Investormatch B.V.</t>
  </si>
  <si>
    <t>Stichting Bid Network</t>
  </si>
  <si>
    <t>Mind Hunter Capital Search B.V.</t>
  </si>
  <si>
    <t>Onderwijs en ondernemerschap</t>
  </si>
  <si>
    <t>Wageningen Universiteit VVP</t>
  </si>
  <si>
    <t>U13.10 Onderwijs &amp; Ondernemerschap</t>
  </si>
  <si>
    <t>Stichting Regionaal Opleidingencentrum van Twente</t>
  </si>
  <si>
    <t>Da Vinci College</t>
  </si>
  <si>
    <t>Oostwende College Meerwegen Scholengroep</t>
  </si>
  <si>
    <t>Summa College</t>
  </si>
  <si>
    <t>ROC Rijn IJssel College</t>
  </si>
  <si>
    <t>ROC Mondriaan</t>
  </si>
  <si>
    <t>De Einder - School voor Praktijkonderwijs</t>
  </si>
  <si>
    <t>Agnietencollege locatie Carolus Clusius</t>
  </si>
  <si>
    <t>Newmancollege</t>
  </si>
  <si>
    <t>Mosalira Stichting voor Leren, Onderwijs en Opvoeding</t>
  </si>
  <si>
    <t>Kenniscentrum Handel Services B.V.</t>
  </si>
  <si>
    <t>Willem van Oranje College</t>
  </si>
  <si>
    <t>Burgemeester Harmsmaschool</t>
  </si>
  <si>
    <t>ROC ID College</t>
  </si>
  <si>
    <t>De Mienskip</t>
  </si>
  <si>
    <t>PCPO Leeuwarden</t>
  </si>
  <si>
    <t>ROC Leiden</t>
  </si>
  <si>
    <t>Stichting BOOR</t>
  </si>
  <si>
    <t>Interconfessionele scholengemeenschap het Westland</t>
  </si>
  <si>
    <t>Vitalis College</t>
  </si>
  <si>
    <t>PCB Het Kompas</t>
  </si>
  <si>
    <t>CNS Ommerkanaal</t>
  </si>
  <si>
    <t>Stichting H3O</t>
  </si>
  <si>
    <t>Noorderpoortcollege Training en Advies B.V.</t>
  </si>
  <si>
    <t>Bernardinus College</t>
  </si>
  <si>
    <t>CBS Het Krijt</t>
  </si>
  <si>
    <t>Hoenderloo College</t>
  </si>
  <si>
    <t>Stichting Kindante</t>
  </si>
  <si>
    <t>Albeda College</t>
  </si>
  <si>
    <t>De Amstelmeerschool</t>
  </si>
  <si>
    <t>Blariacum College</t>
  </si>
  <si>
    <t>Graafschap College</t>
  </si>
  <si>
    <t>MBO Utrecht</t>
  </si>
  <si>
    <t>Team Academie Nederland</t>
  </si>
  <si>
    <t>Roc West-Brabant</t>
  </si>
  <si>
    <t>OBS De Mussenacker</t>
  </si>
  <si>
    <t>PCO Tsjûkemar</t>
  </si>
  <si>
    <t>Scalda Stichting voor middelbaar beroepsonderwijs en volwass</t>
  </si>
  <si>
    <t>CGS Dingstede</t>
  </si>
  <si>
    <t>ROC Flevoland</t>
  </si>
  <si>
    <t>Openbare Basisschool De Tandem/Openbaar Po Noordenveld</t>
  </si>
  <si>
    <t>Openbare Scholengemeenschap De Driemark</t>
  </si>
  <si>
    <t>SKE</t>
  </si>
  <si>
    <t>Stichting Saxion</t>
  </si>
  <si>
    <t>U13.10 Subsidieregeling KennisExploitatie</t>
  </si>
  <si>
    <t>Stichting Incubator3+</t>
  </si>
  <si>
    <t>Stichting Kennis en Innovatie in Energie- en Milieu Technolo</t>
  </si>
  <si>
    <t>N.V. Economische Impuls Zeeland</t>
  </si>
  <si>
    <t>Beroepsonderwijs in bedrijf</t>
  </si>
  <si>
    <t>Herenbos Personeelsdienst BV</t>
  </si>
  <si>
    <t>U13.10 Beroepsonderwijs in bedrijf</t>
  </si>
  <si>
    <t>Stichting Accolade</t>
  </si>
  <si>
    <t>Alliander N.V.</t>
  </si>
  <si>
    <t>ROCmedia</t>
  </si>
  <si>
    <t>Stichting Roelof van Echten</t>
  </si>
  <si>
    <t>Landstede Beroepsopleidingen Salland</t>
  </si>
  <si>
    <t>Carmel College Salland</t>
  </si>
  <si>
    <t>Albeda College Rotterdam</t>
  </si>
  <si>
    <t>Quivive Projectondersteuning B.V.</t>
  </si>
  <si>
    <t>Scheerder B.V.</t>
  </si>
  <si>
    <t>Figi B.V.</t>
  </si>
  <si>
    <t>R.S.G. Stad en Esch</t>
  </si>
  <si>
    <t>Horizon College</t>
  </si>
  <si>
    <t>Nijkamp Energiedistributie B.V.</t>
  </si>
  <si>
    <t>Stichting Opleidingscluster Midden Brabant</t>
  </si>
  <si>
    <t>B&amp;A Groep Beleidsonderzoek &amp; -advies B.V.</t>
  </si>
  <si>
    <t>Zoomvliet College</t>
  </si>
  <si>
    <t>Stichting InstallatieWerk Zuid-Holland</t>
  </si>
  <si>
    <t>De Vrije Teugel Uden B.V.</t>
  </si>
  <si>
    <t>Wellantcollege</t>
  </si>
  <si>
    <t>OBMech BV</t>
  </si>
  <si>
    <t>RTC Hardenberg</t>
  </si>
  <si>
    <t>Dumebo DWS</t>
  </si>
  <si>
    <t>De Haas Maassluis B.V.</t>
  </si>
  <si>
    <t>ROC Nijmegen e.o.</t>
  </si>
  <si>
    <t>Step2Green Peelland</t>
  </si>
  <si>
    <t>Scholingsboulevard Enschede</t>
  </si>
  <si>
    <t>Coöperatie Landelijk Servicebureau Schilder^Scool</t>
  </si>
  <si>
    <t>Innovatieve zeescheepsbouw</t>
  </si>
  <si>
    <t>Koninklijke Niestern-Sander B.V.</t>
  </si>
  <si>
    <t>U13.10 Innovatieregeling Scheepsbouw</t>
  </si>
  <si>
    <t>Koninklijke De Vries Scheepsbouw B.V.</t>
  </si>
  <si>
    <t>IHC Dredgers B.V.</t>
  </si>
  <si>
    <t>Barkmeijer Stroobos B.V.</t>
  </si>
  <si>
    <t>Huisman Equipment B.V.</t>
  </si>
  <si>
    <t>Royal Van Lent Shipyard B.V.</t>
  </si>
  <si>
    <t>Scheepswerf Gebroeders Kooiman B.V.</t>
  </si>
  <si>
    <t>Bodewes Ukraine B.V.</t>
  </si>
  <si>
    <t>Bodewes Products B.V.</t>
  </si>
  <si>
    <t>Shipkits B.V.</t>
  </si>
  <si>
    <t>B.V. Scheepswerf De Kaap</t>
  </si>
  <si>
    <t>Hartman Marine Shipbuilding B.V.</t>
  </si>
  <si>
    <t>Prima</t>
  </si>
  <si>
    <t>RVO Prima</t>
  </si>
  <si>
    <t>Nederlandse Organisatie voor Wetenschappelijk Onderzoek</t>
  </si>
  <si>
    <t>U13.20 PRIMA AgNL</t>
  </si>
  <si>
    <t>Ministerie van Veiligheid &amp; Justitie</t>
  </si>
  <si>
    <t>Ministerie van Infrastructuur en Milieu</t>
  </si>
  <si>
    <t>Regiegroep Regeldruk</t>
  </si>
  <si>
    <t>RVO Regiegroep Regeldruk</t>
  </si>
  <si>
    <t>Waterschap Rijn en IJssel</t>
  </si>
  <si>
    <t>U13.20 Regiegroep regeldruk SN stimuleren ondern.</t>
  </si>
  <si>
    <t>Gemeente Wassenaar</t>
  </si>
  <si>
    <t>Gemeente Voorschoten</t>
  </si>
  <si>
    <t>Waterschap Noorderzijlvest</t>
  </si>
  <si>
    <t>Gemeente Katwijk</t>
  </si>
  <si>
    <t>Waterschap Vallei &amp; Eem</t>
  </si>
  <si>
    <t>Waterschap Veluwe</t>
  </si>
  <si>
    <t>Gemeente Cranendonck</t>
  </si>
  <si>
    <t>Gemeente Westervoort</t>
  </si>
  <si>
    <t>Gemeente Noordoostpolder</t>
  </si>
  <si>
    <t>Gemeente Gouda</t>
  </si>
  <si>
    <t>Gemeente Valkenswaard</t>
  </si>
  <si>
    <t>Gemeente Midden-Delftland</t>
  </si>
  <si>
    <t>Gemeente Meppel</t>
  </si>
  <si>
    <t>Gemeente Eijsden-Margraten</t>
  </si>
  <si>
    <t>Gemeente 's-Hertogenbosch</t>
  </si>
  <si>
    <t>Stichting Waternet</t>
  </si>
  <si>
    <t>Gemeente Nieuwkoop</t>
  </si>
  <si>
    <t>Gemeente Sudwest Fryslân</t>
  </si>
  <si>
    <t>Gemeente Schiedam</t>
  </si>
  <si>
    <t>Gemeente Hof van Twente</t>
  </si>
  <si>
    <t>Gemeente Zaltbommel</t>
  </si>
  <si>
    <t>Gemeente Kampen</t>
  </si>
  <si>
    <t>BSRI</t>
  </si>
  <si>
    <t>Koninklijke Douwe Egberts B.V.</t>
  </si>
  <si>
    <t>Noblesse Proteïns B.V.</t>
  </si>
  <si>
    <t>Coöperatie AVEBE UA</t>
  </si>
  <si>
    <t>VKB</t>
  </si>
  <si>
    <t>Actieplan Veilig Ondernemen</t>
  </si>
  <si>
    <t>U13.10 Actieplan veilig ondernemen AgNL</t>
  </si>
  <si>
    <t>A. Staartjes Holding B.V.</t>
  </si>
  <si>
    <t>A.A. Klaver Holding B.V.</t>
  </si>
  <si>
    <t>Alma Deventer B.V.</t>
  </si>
  <si>
    <t>Artpanels BV</t>
  </si>
  <si>
    <t>Arty B.V.</t>
  </si>
  <si>
    <t>Automobiel- en Garagebedrijf Hensgens B.V.</t>
  </si>
  <si>
    <t>B.V. Copes Snel</t>
  </si>
  <si>
    <t>Barneveldse Begrafenisvereniging</t>
  </si>
  <si>
    <t>Bartels Beheer B.V.</t>
  </si>
  <si>
    <t>Bewico B.V.</t>
  </si>
  <si>
    <t>Bochovo Beheer B.V.</t>
  </si>
  <si>
    <t>Bos Men Shop B.V.</t>
  </si>
  <si>
    <t>Bos Men Shop Middelburg B.V.</t>
  </si>
  <si>
    <t>Bosworx B.V.</t>
  </si>
  <si>
    <t>Bram Ladage Verse Patat</t>
  </si>
  <si>
    <t>Bubble Tea BV</t>
  </si>
  <si>
    <t>Byoux One The Fashion Shop Helmond BV</t>
  </si>
  <si>
    <t>C.A. Grinwis Beheer B.V.</t>
  </si>
  <si>
    <t>C.J.S. van Riet Kaashandel</t>
  </si>
  <si>
    <t>Casman Painting Services</t>
  </si>
  <si>
    <t>Cenlau BV</t>
  </si>
  <si>
    <t>De Amanshoeve Zorgverlening B.V.</t>
  </si>
  <si>
    <t>De Graaf Plafonds en Wanden B.V.</t>
  </si>
  <si>
    <t>De Graaf Varkensmesterij Beheer B.V.</t>
  </si>
  <si>
    <t>De Nijs Zaamslag b.v.</t>
  </si>
  <si>
    <t>De Saenkanter Fashion B.V.</t>
  </si>
  <si>
    <t>De Weert Consultancy BV</t>
  </si>
  <si>
    <t>Digimaxx.NL B.V.</t>
  </si>
  <si>
    <t>Domicilie Nijkerk BV</t>
  </si>
  <si>
    <t>Dotec Vastgoed BV</t>
  </si>
  <si>
    <t>Drinx B.V.</t>
  </si>
  <si>
    <t>DWG Holding B.V.</t>
  </si>
  <si>
    <t>DWG Onroerend Goed B.V.</t>
  </si>
  <si>
    <t>E.P.G. Prent Beheer B.V.</t>
  </si>
  <si>
    <t>Emro Aziatica B.V.</t>
  </si>
  <si>
    <t>Epplejeck</t>
  </si>
  <si>
    <t>Epplejeck Groothandel B.V.</t>
  </si>
  <si>
    <t>Excluparts B.V.</t>
  </si>
  <si>
    <t>F.E. van Maanen Holding B.V.</t>
  </si>
  <si>
    <t>Fleur Mode B.V.</t>
  </si>
  <si>
    <t>Freling en Freling III BV</t>
  </si>
  <si>
    <t>Frijling B.V.</t>
  </si>
  <si>
    <t>Gamesa B.V.</t>
  </si>
  <si>
    <t>Garagebedrijf De Haan B.V.</t>
  </si>
  <si>
    <t>Gipo B.V.</t>
  </si>
  <si>
    <t>Gossimijne Groep</t>
  </si>
  <si>
    <t>H.Moes Beheer B.V.</t>
  </si>
  <si>
    <t>Handelskwekerij Ad Leenders B.V.</t>
  </si>
  <si>
    <t>Handelsmaatschappij Hiddink B.V.</t>
  </si>
  <si>
    <t>Hanenburg Onroerend Goed B.V.</t>
  </si>
  <si>
    <t>Hass Rail B.V.</t>
  </si>
  <si>
    <t>Hovens-Collin Verpakkingen B.V.</t>
  </si>
  <si>
    <t>id Agro B.V.</t>
  </si>
  <si>
    <t>Imparts B.V.</t>
  </si>
  <si>
    <t>J.G. Adrichem Beheer BV</t>
  </si>
  <si>
    <t>Jabostone</t>
  </si>
  <si>
    <t>Jafruit</t>
  </si>
  <si>
    <t>Janssen Bouw bv</t>
  </si>
  <si>
    <t>Janssen Groesbeek Vastgoed B.V.</t>
  </si>
  <si>
    <t>Jaweco Beheer B.V.</t>
  </si>
  <si>
    <t>Jeroen Veenstra Holding B.V.</t>
  </si>
  <si>
    <t>K&amp;W Bedrijfsauto's B.V.</t>
  </si>
  <si>
    <t>K.P.E. Holland B.V.</t>
  </si>
  <si>
    <t>K.P.E. Zeilmakerij B.V.</t>
  </si>
  <si>
    <t>Koenen Ophaaldiensten B.V.</t>
  </si>
  <si>
    <t>L.J.B. Holding B.V.</t>
  </si>
  <si>
    <t>Laka Beheer B.V.</t>
  </si>
  <si>
    <t>LC International B.V.</t>
  </si>
  <si>
    <t>L-Systems B.V.</t>
  </si>
  <si>
    <t>M. van Eldik Management B.V.</t>
  </si>
  <si>
    <t>M. Vos Holding BV</t>
  </si>
  <si>
    <t>MCK Engineering BV</t>
  </si>
  <si>
    <t>Mian Montferland Holding B.V.</t>
  </si>
  <si>
    <t>Milreac B.V.</t>
  </si>
  <si>
    <t>Milreac Holding B.V.</t>
  </si>
  <si>
    <t>Mr. ACJ Huenges Wajer Beheer BV</t>
  </si>
  <si>
    <t>MVD Motorsports B.V.</t>
  </si>
  <si>
    <t>N.J. Zeeman Diervoeders B.V.</t>
  </si>
  <si>
    <t>Nederlandse Boekhoud Centrale B.V.</t>
  </si>
  <si>
    <t>OMC-Machineonderhoud B.V.</t>
  </si>
  <si>
    <t>P.G. KRUIJT BV</t>
  </si>
  <si>
    <t>P.Langeveld Dak-en Timmerwerken B.V.</t>
  </si>
  <si>
    <t>Pastelle Casual B.V.</t>
  </si>
  <si>
    <t>Pastelle Den Haag B.V.</t>
  </si>
  <si>
    <t>Pastelle Nootdorp B.V.</t>
  </si>
  <si>
    <t>Pastelle Pijnacker B.V.</t>
  </si>
  <si>
    <t>Pastelle Wassenaar B.V.</t>
  </si>
  <si>
    <t>Perfect Maintenance B.V.</t>
  </si>
  <si>
    <t>Petstop B.V.</t>
  </si>
  <si>
    <t>PEZ Loco B.V.</t>
  </si>
  <si>
    <t>Phonsawan B.V.</t>
  </si>
  <si>
    <t>Prewest Services B.V.</t>
  </si>
  <si>
    <t>Quest Media</t>
  </si>
  <si>
    <t>RA Magic B.V.</t>
  </si>
  <si>
    <t>RKSV Daw Schaijk</t>
  </si>
  <si>
    <t>Rob Reuters Beheer BV</t>
  </si>
  <si>
    <t>S. van den Broek Beheer BV</t>
  </si>
  <si>
    <t>Schildersbedrijf K.J. Mellink en Zn BV</t>
  </si>
  <si>
    <t>Shainit B.V.</t>
  </si>
  <si>
    <t>Shamrock Modelbouw B.V.</t>
  </si>
  <si>
    <t>Simons Snackcorner B.V.</t>
  </si>
  <si>
    <t>Smartrigging B.V.</t>
  </si>
  <si>
    <t>Solar-Projects B.V.</t>
  </si>
  <si>
    <t>Staartjes Amusement Holding B.V.</t>
  </si>
  <si>
    <t>Steda Technische Groothandel BV</t>
  </si>
  <si>
    <t>Stichting Arlero Thuiszorg Meppel</t>
  </si>
  <si>
    <t>Stichting Behoud Korenmolen van Zeeman</t>
  </si>
  <si>
    <t>Stichting Dorpshuis De Heugte</t>
  </si>
  <si>
    <t>Stichting Exploitatie Tennisaccomodatie Stokhorst</t>
  </si>
  <si>
    <t>Stichting Kyle Matthijssen Racing</t>
  </si>
  <si>
    <t>Stiels B.V.</t>
  </si>
  <si>
    <t>Swager en Wes B.V.</t>
  </si>
  <si>
    <t>Syscon Mill B.V.</t>
  </si>
  <si>
    <t>Talboom Bestratingen B.V.</t>
  </si>
  <si>
    <t>Tandartsenpraktijk Van Voskuijlen en Van Erp B.V.</t>
  </si>
  <si>
    <t>Tankstation A.J. Jongeneel en Zonen B.V.</t>
  </si>
  <si>
    <t>T-en B.V.</t>
  </si>
  <si>
    <t>Tennisclub Bakkum</t>
  </si>
  <si>
    <t>The English Hatter B.V.</t>
  </si>
  <si>
    <t>Theys Oil Nederland BV</t>
  </si>
  <si>
    <t>Thyker B.V.</t>
  </si>
  <si>
    <t>Ton Mulder schildersbedrijf slootdorp bv</t>
  </si>
  <si>
    <t>Van Houttum Vastgoed B.V.</t>
  </si>
  <si>
    <t>Van Strien Beheer</t>
  </si>
  <si>
    <t>Ver. van Eigenaren van het Villapark Kamperfoelie</t>
  </si>
  <si>
    <t>Verhees Loodgietersbedrijf</t>
  </si>
  <si>
    <t>Verstappen Beheer B.V.</t>
  </si>
  <si>
    <t>VSK Bouw</t>
  </si>
  <si>
    <t>W. de Groot Beheer B.V.</t>
  </si>
  <si>
    <t>Wiek de Laat BV</t>
  </si>
  <si>
    <t>Zeeland Logistics B.V.</t>
  </si>
  <si>
    <t>Kunststofhandel Noord BV | Noord Supplies</t>
  </si>
  <si>
    <t>M. Christiaens Holding</t>
  </si>
  <si>
    <t>Prewest</t>
  </si>
  <si>
    <t>Dijktank</t>
  </si>
  <si>
    <t>EXTENSION HEKWERKEN</t>
  </si>
  <si>
    <t>Florante</t>
  </si>
  <si>
    <t>Hertog Diervoeders</t>
  </si>
  <si>
    <t>IphoneWorld</t>
  </si>
  <si>
    <t>Kesch Advies</t>
  </si>
  <si>
    <t>Kleuskens Techniek</t>
  </si>
  <si>
    <t>Oriental Green House</t>
  </si>
  <si>
    <t>Ecoboard Europe</t>
  </si>
  <si>
    <t>Bevorderen ondernemerschap</t>
  </si>
  <si>
    <t>In jaarverslag budget zitten ook opdrachten en bijdragen aan bijv. KvK</t>
  </si>
  <si>
    <t>De werkmaatschap Het Vakcollege bv</t>
  </si>
  <si>
    <t>Koninklijke Vereniging MKB-Nederland</t>
  </si>
  <si>
    <t>Kapitaal Plaza Licentie BV</t>
  </si>
  <si>
    <t>Sympact Project Management BV</t>
  </si>
  <si>
    <t>Stichting Plantform Beta en Techniek</t>
  </si>
  <si>
    <t>Samenwerkende Kredietunies en Kreditcoop</t>
  </si>
  <si>
    <t>Stichting Aanpak Voertuig-Criminaliteit</t>
  </si>
  <si>
    <t>Stichting Aanp Fin-Econ Crimin Ned</t>
  </si>
  <si>
    <t>Stichting VbV</t>
  </si>
  <si>
    <t xml:space="preserve">Info Publishers BV </t>
  </si>
  <si>
    <t>Vereniging van Ned. Chemische Industrie</t>
  </si>
  <si>
    <t>Kon Ned Chemie Vereniging</t>
  </si>
  <si>
    <t>Stichting Dutch Polymer Institute</t>
  </si>
  <si>
    <t>Rotterdamse Studenten Societeit Hermes</t>
  </si>
  <si>
    <t>Impressive Green Apple BV</t>
  </si>
  <si>
    <t>NNI</t>
  </si>
  <si>
    <t>Stichting Dutchbasecamp</t>
  </si>
  <si>
    <t>VNO-NCW</t>
  </si>
  <si>
    <t>Biobased Economy</t>
  </si>
  <si>
    <t>(opgave in Jaarverslag omvat ook opdrachten)</t>
  </si>
  <si>
    <t>U13.10 Term Bioraffinage</t>
  </si>
  <si>
    <t>Coöperatie Koninklijke Cosun UA</t>
  </si>
  <si>
    <t>Gras- en Groenvoeders Hoogland Marrum B.V.</t>
  </si>
  <si>
    <t>Orgaworld B.V.</t>
  </si>
  <si>
    <t>Croda Nederland B.V.</t>
  </si>
  <si>
    <t>Essent New Energy B.V.</t>
  </si>
  <si>
    <t>Stichting BIO-Based Business</t>
  </si>
  <si>
    <t>Stichting Kenniscentrum Plantenstoffen</t>
  </si>
  <si>
    <t>N.V. Greenport Venlo Innovation Center</t>
  </si>
  <si>
    <t>Stichting Nederlands Normalisatie-Instituut</t>
  </si>
  <si>
    <t>Bioprocess Pilot Facility B.V.</t>
  </si>
  <si>
    <t>Netherlands Foreign Investment Agency</t>
  </si>
  <si>
    <t>Vereniging Nederland Distributieland (NDL)</t>
  </si>
  <si>
    <t>U13.10 Acquisitie buitenl.bedr (HGIS)</t>
  </si>
  <si>
    <t>West Holland Foreign investment agency</t>
  </si>
  <si>
    <t>Ontwikkelingsmaatschappij Oost Nederland N.V.</t>
  </si>
  <si>
    <t>Industriebank LIOF N.V.</t>
  </si>
  <si>
    <t>N.V. NOM</t>
  </si>
  <si>
    <t>N.V. Brabantse Ontwikkelings Maatschappij</t>
  </si>
  <si>
    <t>Musim Mas Holdings PTE Ltd</t>
  </si>
  <si>
    <t>LIOF</t>
  </si>
  <si>
    <t>Stichting tot Bevordering van de Uitvoe</t>
  </si>
  <si>
    <t>Microfinanciering</t>
  </si>
  <si>
    <t>Stichting Microfinanciering</t>
  </si>
  <si>
    <t>EIM</t>
  </si>
  <si>
    <t>Panteia</t>
  </si>
  <si>
    <t>A’dam Center for Corporate Finance (ACCF)</t>
  </si>
  <si>
    <t>Stichting ACCF</t>
  </si>
  <si>
    <t>Kenniscentrum Maatschappelijk Verantwoord Ondernemen</t>
  </si>
  <si>
    <t xml:space="preserve">Stichting MVO Nederland </t>
  </si>
  <si>
    <t>Ondernemersklankbord</t>
  </si>
  <si>
    <t>Stichting Ondernemersklankbord</t>
  </si>
  <si>
    <t>Nederlands Centrum voor Sociale Innovatie</t>
  </si>
  <si>
    <t>Stichting Koning Willem I</t>
  </si>
  <si>
    <t>Koning Willem I Stichting</t>
  </si>
  <si>
    <t>Nederlands Bureau voor Toerisme en Congressen</t>
  </si>
  <si>
    <t>Stichting Ned Bureau voor Toerisme en Songressen</t>
  </si>
  <si>
    <t>Programma Digivaardig &amp; Digibewust</t>
  </si>
  <si>
    <t>ECP NL (Stichting Electronic Commerce Platform Nederland)</t>
  </si>
  <si>
    <t>Stichting voor Industriebeleid en Communicatie</t>
  </si>
  <si>
    <t>Stichting Food Valley</t>
  </si>
  <si>
    <t>Huntsman Holland B.V.</t>
  </si>
  <si>
    <t>VDL Nedcar B.V.</t>
  </si>
  <si>
    <t>Provincie Flevoland</t>
  </si>
  <si>
    <t>PAL-V Europe N.V.</t>
  </si>
  <si>
    <t>Bijdrage aan Instituten</t>
  </si>
  <si>
    <t>Stichting Jong Ondernemen</t>
  </si>
  <si>
    <t>Stichting New Venture</t>
  </si>
  <si>
    <t>Stg. Talent naar de Top, Charter voor vrouwen</t>
  </si>
  <si>
    <t>ICT en Flankerend beleid</t>
  </si>
  <si>
    <t>Innopay BV</t>
  </si>
  <si>
    <t>Stichting Stedenlink - het netw.v/d kennisstad</t>
  </si>
  <si>
    <t>Stichting Kennisnet</t>
  </si>
  <si>
    <t>Nedl. Org. V. Wetensch. Onderzoek NWO</t>
  </si>
  <si>
    <t>Stichting SURF</t>
  </si>
  <si>
    <t>x1000</t>
  </si>
  <si>
    <t xml:space="preserve">RVO </t>
  </si>
  <si>
    <t xml:space="preserve">Stimulering Duurzame Energie productie </t>
  </si>
  <si>
    <t>Overgangsregeling MEP</t>
  </si>
  <si>
    <t>PMTG Bergharen B.V.</t>
  </si>
  <si>
    <t>U14.30 Overgangsregeling</t>
  </si>
  <si>
    <t>B.V. Landgoed de Princepeel</t>
  </si>
  <si>
    <t>Biogas Nistelrode B.V.</t>
  </si>
  <si>
    <t>anoniem</t>
  </si>
  <si>
    <t>Landbouwonderneming A. v.d. Knijff B.V.</t>
  </si>
  <si>
    <t>Eclectic Energy BV</t>
  </si>
  <si>
    <t>Groengas Beilen B.V.</t>
  </si>
  <si>
    <t>Wageningen UR Livestock Research Praktijkcentrum Sterksel</t>
  </si>
  <si>
    <t>Dankers Bio Energy B.V.</t>
  </si>
  <si>
    <t>Eco Energy Oirschot B.V.</t>
  </si>
  <si>
    <t>Bio Energy Partner (BEP) B.V.</t>
  </si>
  <si>
    <t>Greenlake Systems B.V.</t>
  </si>
  <si>
    <t>Bouwhuis Biovergisting B.V.</t>
  </si>
  <si>
    <t>Broekland B.V.</t>
  </si>
  <si>
    <t>MEP2</t>
  </si>
  <si>
    <t>Aben Recycling B.V.</t>
  </si>
  <si>
    <t>U14.30 BIJDRAGE MEP AgNL</t>
  </si>
  <si>
    <t>Aeb Exploitatie B.V.</t>
  </si>
  <si>
    <t>AGP-GPC B.V.</t>
  </si>
  <si>
    <t>Agro Giethoorn Energie B.V.</t>
  </si>
  <si>
    <t>Aja B.V.</t>
  </si>
  <si>
    <t>Aktivabedrijf Wind Nederland B.V.</t>
  </si>
  <si>
    <t>Andijkerwind B.V.</t>
  </si>
  <si>
    <t>Attero</t>
  </si>
  <si>
    <t>AVR-Afvalverwerking B.V.</t>
  </si>
  <si>
    <t>AXEL AEOLUS B.V.</t>
  </si>
  <si>
    <t>B.M.C. Moerdijk B.V.</t>
  </si>
  <si>
    <t>B.V. Wynmolepark Nijkerkerpolder</t>
  </si>
  <si>
    <t>Bakker Energy b.v.</t>
  </si>
  <si>
    <t>Bavaria N.V.</t>
  </si>
  <si>
    <t>BELA Biogas B.V.</t>
  </si>
  <si>
    <t>Bergmans Groen B.V.</t>
  </si>
  <si>
    <t>BES Exploitatie B.V.</t>
  </si>
  <si>
    <t>Bio Verwerker Anerveen B.V.</t>
  </si>
  <si>
    <t>BIOENERGIE TWENTE B.V.</t>
  </si>
  <si>
    <t>Bioenergiecentrale  Delfzijl B.V.</t>
  </si>
  <si>
    <t>BioEnergy-Maasland B.V.</t>
  </si>
  <si>
    <t>Biologische Industriële Reststoffenverwerking B.V.</t>
  </si>
  <si>
    <t>BLIJ '94 HOLDING B.V.</t>
  </si>
  <si>
    <t>Bonaire Wind B.V.</t>
  </si>
  <si>
    <t>Bovee Windenergie B.V.</t>
  </si>
  <si>
    <t>Burgervlotbrug Beheer B.V.</t>
  </si>
  <si>
    <t>C. de Wolff Exploitatiemaatschappij B.V.</t>
  </si>
  <si>
    <t>Carbiogas B.V.</t>
  </si>
  <si>
    <t>Clean Minerals Bio Energy B.V.</t>
  </si>
  <si>
    <t>Cleanergy B.V.</t>
  </si>
  <si>
    <t>Cogas Duurzaam B.V.</t>
  </si>
  <si>
    <t>Coöp. Ver. tot Collectief Bezit Windmolens 'De Windvogel' BA</t>
  </si>
  <si>
    <t>Coöp. Win Duurzame Energie</t>
  </si>
  <si>
    <t>Cooperatie De Windvogel</t>
  </si>
  <si>
    <t>Cooperatieve Windenergie Vereniging Zeeuwse U.A.</t>
  </si>
  <si>
    <t>Coöperatieve Windenergievereniging Meerwind U.A.</t>
  </si>
  <si>
    <t>Coöperatiewind Deltawind U.A.</t>
  </si>
  <si>
    <t>De Alliantie Amsterdam</t>
  </si>
  <si>
    <t>DE COMMANDEURSMOLEN SCHYNS B.V.</t>
  </si>
  <si>
    <t>De Dodaars BV</t>
  </si>
  <si>
    <t>De Duinzoom B.V.</t>
  </si>
  <si>
    <t>DE FISKER B.V.</t>
  </si>
  <si>
    <t>De Friese Exportclub</t>
  </si>
  <si>
    <t>De Knar Dairy B.V.</t>
  </si>
  <si>
    <t>De Kubbe B.V.</t>
  </si>
  <si>
    <t>De Lange Exploitatie B.V.</t>
  </si>
  <si>
    <t>De Reigerhof B.V.</t>
  </si>
  <si>
    <t>De Torenhoeve Biogas B.V.</t>
  </si>
  <si>
    <t>De Wilde Wind BV</t>
  </si>
  <si>
    <t>De Windroos BV</t>
  </si>
  <si>
    <t>De Windvogel</t>
  </si>
  <si>
    <t>De Wolff Windprojecten B.V.</t>
  </si>
  <si>
    <t>Deeterink Bio Energie BV</t>
  </si>
  <si>
    <t>Delta Delfzijl B.V.</t>
  </si>
  <si>
    <t>Delta Eemshaven B.V.</t>
  </si>
  <si>
    <t>DELTA Energy B.V.</t>
  </si>
  <si>
    <t>Delta Energy B.V.</t>
  </si>
  <si>
    <t>Den Engelsen Windenergie B.V.</t>
  </si>
  <si>
    <t>DRSH Zuiveringsslib N.V.</t>
  </si>
  <si>
    <t>Duurzaam Landleven Bernheze B.V.</t>
  </si>
  <si>
    <t>E.ON Benelux Energy B.V.</t>
  </si>
  <si>
    <t>Ecofuels B.V.</t>
  </si>
  <si>
    <t>Econvert</t>
  </si>
  <si>
    <t>Ecoson BV</t>
  </si>
  <si>
    <t>Ecowind Kerkrade B.V.</t>
  </si>
  <si>
    <t>Eissen Biogas BV</t>
  </si>
  <si>
    <t>Elkien</t>
  </si>
  <si>
    <t>Eneco New Energy B.V.</t>
  </si>
  <si>
    <t>Eneco Solar,Bio &amp; Hydro</t>
  </si>
  <si>
    <t>Energiepon B.V.</t>
  </si>
  <si>
    <t>ESK Franeker B.V.</t>
  </si>
  <si>
    <t>Essent Energie Productie B.V.</t>
  </si>
  <si>
    <t>Essent Energie Verkoop Nederland B.V.</t>
  </si>
  <si>
    <t>Exploitatiemaatschappij Windmolenparken Lelystad BV</t>
  </si>
  <si>
    <t>Feriening Skuster Doarpsmoune</t>
  </si>
  <si>
    <t>GDF SUEZ Energie Nederland N.V.</t>
  </si>
  <si>
    <t>Gemeente Eindhoven</t>
  </si>
  <si>
    <t>Gemeente Helmond</t>
  </si>
  <si>
    <t>Greenpower B.V.</t>
  </si>
  <si>
    <t>Groengas 't Haantje BV</t>
  </si>
  <si>
    <t>Groenvast Windpark BV</t>
  </si>
  <si>
    <t>Groenveld B.V.</t>
  </si>
  <si>
    <t>GROOT ZEVERT VERGISTING B.V.</t>
  </si>
  <si>
    <t>Growind B.V</t>
  </si>
  <si>
    <t>Growind B.V.</t>
  </si>
  <si>
    <t>H. Rodenburg en Wind Rodenburg B.V.</t>
  </si>
  <si>
    <t>H.P. Intermedia BV</t>
  </si>
  <si>
    <t>Hantum Exploitatie B.V.</t>
  </si>
  <si>
    <t>Havenwind B.V.</t>
  </si>
  <si>
    <t>Heida Natuurstroom BV</t>
  </si>
  <si>
    <t>Hinerg B.V.</t>
  </si>
  <si>
    <t>HINERG B.V.</t>
  </si>
  <si>
    <t>Hobbit II BV</t>
  </si>
  <si>
    <t>Hoog-Terp Marrum B.V.</t>
  </si>
  <si>
    <t>Houbensteijn Milieu B.V.</t>
  </si>
  <si>
    <t>J.A. Pronk Holding B.V.</t>
  </si>
  <si>
    <t>J.J.M. van Steen Holding B.V.</t>
  </si>
  <si>
    <t>Jacoba Rippolder B.V.</t>
  </si>
  <si>
    <t>Jansen Wijhe Energy B.V.</t>
  </si>
  <si>
    <t>Karolus Venlo Holding B.V.</t>
  </si>
  <si>
    <t>Kistwind B.V.</t>
  </si>
  <si>
    <t>Knoppers Exploitatie B.V.</t>
  </si>
  <si>
    <t>Koel-, Vries- en Opslagbedrijf Gosliga B.V.</t>
  </si>
  <si>
    <t>Kola B.V.</t>
  </si>
  <si>
    <t>Krieke Wind B.V.</t>
  </si>
  <si>
    <t>Landbouwbedrijf Kloosterman B.V.</t>
  </si>
  <si>
    <t>LANDBOUWBEDRIJF STEENBEKKERS B.V.</t>
  </si>
  <si>
    <t>Langelaan Windenergie B.V.</t>
  </si>
  <si>
    <t>Larserwind B.V.</t>
  </si>
  <si>
    <t>Levanto Netherlands I B.V.</t>
  </si>
  <si>
    <t>Levanto Netherlands III B.V.</t>
  </si>
  <si>
    <t>Lunia State BV</t>
  </si>
  <si>
    <t>M. Westra Franeker Beheer B.V.</t>
  </si>
  <si>
    <t>McCain Foods Holland B.V.</t>
  </si>
  <si>
    <t>Mennorode B.V.</t>
  </si>
  <si>
    <t>Miehoor B.V. i.o.</t>
  </si>
  <si>
    <t>N.V. Elektriciteits Produktiemaatschappij Zuidnederland EPZ</t>
  </si>
  <si>
    <t>N.V. NUON Duurzame Energie</t>
  </si>
  <si>
    <t>N.V. NUON Energy</t>
  </si>
  <si>
    <t>N.V. Slibverwerking Noord Brabant</t>
  </si>
  <si>
    <t>Nobel Energy b.v.</t>
  </si>
  <si>
    <t>Noord-Noordwest Wind B.V.</t>
  </si>
  <si>
    <t>Norske Skog Parenco B.V.</t>
  </si>
  <si>
    <t>NV Huisvuilcentrale N-H</t>
  </si>
  <si>
    <t>NV Nuon Energy</t>
  </si>
  <si>
    <t>Offshore Windpowercentre Nederland B.V.</t>
  </si>
  <si>
    <t>OMR Moerdijk B.V.</t>
  </si>
  <si>
    <t>P. en D. Jippes Beheer B.V.</t>
  </si>
  <si>
    <t>P. en J. Langedijk Beheer B.V.</t>
  </si>
  <si>
    <t>P.C. van Tuijl Kesteren B.V.</t>
  </si>
  <si>
    <t>Patrimonium Woonstichting</t>
  </si>
  <si>
    <t>Peka Kroef B.V.</t>
  </si>
  <si>
    <t>Pork Watt BV</t>
  </si>
  <si>
    <t>Praktijkcentrum De Marke</t>
  </si>
  <si>
    <t>Project Windturbine Franeker B.V.</t>
  </si>
  <si>
    <t>Provincie Groningen</t>
  </si>
  <si>
    <t>Raedthuys Windparkbeheer 2003 B.V.</t>
  </si>
  <si>
    <t>Raedthuys Windparkbeheer 2006 B.V.</t>
  </si>
  <si>
    <t>Raedthuys Wndparkbeheer 2004 B.V.</t>
  </si>
  <si>
    <t>Rongen en Maliepaard Windenergie B.V.</t>
  </si>
  <si>
    <t>Rousant Vastgoed B.V.</t>
  </si>
  <si>
    <t>RWE Innogy Windpower Netherlands B.V.</t>
  </si>
  <si>
    <t>SAILWIND B.V.</t>
  </si>
  <si>
    <t>Schipper Kozijnen Beheer BV</t>
  </si>
  <si>
    <t>Soet Windturbine</t>
  </si>
  <si>
    <t>Spiraloh B.V.</t>
  </si>
  <si>
    <t>Spoorwind BV</t>
  </si>
  <si>
    <t>ST.MATERNUS B.V.</t>
  </si>
  <si>
    <t>Steijn Wind B.V.</t>
  </si>
  <si>
    <t>Stichting De Nijensteen</t>
  </si>
  <si>
    <t>Stichting Doarpsmune</t>
  </si>
  <si>
    <t>Stichting Dorpsmolens Ternaard</t>
  </si>
  <si>
    <t>Stichting Koopvaardijpastoraat Groningen</t>
  </si>
  <si>
    <t>Stichting Mast</t>
  </si>
  <si>
    <t>Stichting TBV</t>
  </si>
  <si>
    <t>Stichting Trivire</t>
  </si>
  <si>
    <t>Stichting WIEK</t>
  </si>
  <si>
    <t>Stichting Windenergie Kubaard (WIEK)</t>
  </si>
  <si>
    <t>Stichting WonenBreburg</t>
  </si>
  <si>
    <t>Stichting Wynturbine De TWA Doarpen</t>
  </si>
  <si>
    <t>Stortgas B.V.</t>
  </si>
  <si>
    <t>StortStroom B.V.</t>
  </si>
  <si>
    <t>Stramproy Green Electricity B.V</t>
  </si>
  <si>
    <t>Suver &amp; Skjin Wynenerzjy B.V.</t>
  </si>
  <si>
    <t>Tjessinga Windenergie</t>
  </si>
  <si>
    <t>Trouw Catharina Hoeve BV</t>
  </si>
  <si>
    <t>Twence Groene Energie B.V.</t>
  </si>
  <si>
    <t>Twence Holding B.V.</t>
  </si>
  <si>
    <t>Vamill beheer B.V.</t>
  </si>
  <si>
    <t>Van Bavel Wind B.V.</t>
  </si>
  <si>
    <t>Van Beem Windmolen B.V.</t>
  </si>
  <si>
    <t>Van den Belt Beheer B.V.</t>
  </si>
  <si>
    <t>Veehouderij Tacoma B.V.</t>
  </si>
  <si>
    <t>Veenink Wind B.V.</t>
  </si>
  <si>
    <t>Veluwe Windturbine B.V.</t>
  </si>
  <si>
    <t>Vestia Den Haag Zuid-Oost</t>
  </si>
  <si>
    <t>Vink Sion B.V.</t>
  </si>
  <si>
    <t>Visafslag Lauwersoog B.V.</t>
  </si>
  <si>
    <t>Visser Oostrum B.V.</t>
  </si>
  <si>
    <t>Voor de Wind B.V.</t>
  </si>
  <si>
    <t>Wemmers Installatiebedrijf B.V.</t>
  </si>
  <si>
    <t>Westfriese Windmolen Coöperatie U.A.</t>
  </si>
  <si>
    <t>Willemsoord B.V.</t>
  </si>
  <si>
    <t>Wind &amp; Co Projectontwikkeling</t>
  </si>
  <si>
    <t>Wind Power B.V.</t>
  </si>
  <si>
    <t>Windenergie Achtersluispolder</t>
  </si>
  <si>
    <t>Windenergie Boekelermeer BV</t>
  </si>
  <si>
    <t>Windenergie Cornelis Douwesterrein B.V.</t>
  </si>
  <si>
    <t>Windenergie Hemspoortunnel BV</t>
  </si>
  <si>
    <t>Windenergie Invest Noordnederland XXIV B.V.</t>
  </si>
  <si>
    <t>Windenergie Invest Noordnederland XXV B.V.</t>
  </si>
  <si>
    <t>WINDENERGIE LAGE VAART B.V.</t>
  </si>
  <si>
    <t>Windenergie Nauerna BV</t>
  </si>
  <si>
    <t>Windenergie Trompet BV</t>
  </si>
  <si>
    <t>Windmolen Ranke Zwaan B.V.</t>
  </si>
  <si>
    <t>Windmolen Rode Hert B.V.</t>
  </si>
  <si>
    <t>Windmolen Wervershoof B.V.</t>
  </si>
  <si>
    <t>Windmolenpark Mammoethttocht B.V.</t>
  </si>
  <si>
    <t>Windmolenpark Meeuwentocht B.V.</t>
  </si>
  <si>
    <t>Windpark A7 B.V.</t>
  </si>
  <si>
    <t>Windpark Afrikahaven B.V.</t>
  </si>
  <si>
    <t>Windpark Culemborg B.V.</t>
  </si>
  <si>
    <t>Windpark Dintelhaven B.V.</t>
  </si>
  <si>
    <t>Windpark Energy Nederland BV</t>
  </si>
  <si>
    <t>Windpark Enkhuizen B.V.</t>
  </si>
  <si>
    <t>Windpark Haarlem B.V.</t>
  </si>
  <si>
    <t>Windpark Haringvliet BV</t>
  </si>
  <si>
    <t>Windpark Hartel B.V.</t>
  </si>
  <si>
    <t>Windpark Krabbersgat B.V.</t>
  </si>
  <si>
    <t>WINDPARK KUBBEWEG B.V.</t>
  </si>
  <si>
    <t>Windpark Landtong Rozenburg B.V.</t>
  </si>
  <si>
    <t>Windpark Neeltje Jans B.V.</t>
  </si>
  <si>
    <t>Windpark Oudendijk B.V.</t>
  </si>
  <si>
    <t>Windpark Papemeer B.V.</t>
  </si>
  <si>
    <t>Windpark Rijnwoude B.V.</t>
  </si>
  <si>
    <t>Windpark Van Pallandt  B.V.</t>
  </si>
  <si>
    <t>Windpark Westeinde B.V.</t>
  </si>
  <si>
    <t>Windpark Zeeland I B.V.</t>
  </si>
  <si>
    <t>Windpark Zutphen De Mars B.V.</t>
  </si>
  <si>
    <t>Windplan Kornwerderzand B.V.</t>
  </si>
  <si>
    <t>Windstroom BV</t>
  </si>
  <si>
    <t>Windsum B.V.</t>
  </si>
  <si>
    <t>Windturbine Meindertsma</t>
  </si>
  <si>
    <t>Windturbinepark Kats II B.V.</t>
  </si>
  <si>
    <t>Wind-Wijzer B.V.</t>
  </si>
  <si>
    <t>Woagen B.V.</t>
  </si>
  <si>
    <t>WO-ZU-XIX-WIND B.V</t>
  </si>
  <si>
    <t>Wynpark Beabuorren B.V.</t>
  </si>
  <si>
    <t>XANDER ENERGY B.V.</t>
  </si>
  <si>
    <t>Zaanse Energie Koöperatie U.A.</t>
  </si>
  <si>
    <t>Zeebiestocht B.V.</t>
  </si>
  <si>
    <t>Zelden Rust B.V.</t>
  </si>
  <si>
    <t>Zonnehoeve B.V.</t>
  </si>
  <si>
    <t>Duurzame warmte voor bestaande woningen</t>
  </si>
  <si>
    <t>Mars Nederland B.V.</t>
  </si>
  <si>
    <t>U14.30 Duurzame warmte</t>
  </si>
  <si>
    <t>Lans Westland B.V.</t>
  </si>
  <si>
    <t>Bio-Energie De Vallei</t>
  </si>
  <si>
    <t>Emerald Kalama Chemical B.V.</t>
  </si>
  <si>
    <t>Sara Lee Coffee Joure bv</t>
  </si>
  <si>
    <t>Stadsverwarming Purmerend B.V.</t>
  </si>
  <si>
    <t>Kamp Coating Apeldoorn B.V.</t>
  </si>
  <si>
    <t>Woningstichting Patrimonium</t>
  </si>
  <si>
    <t>Stichting Woonvisie</t>
  </si>
  <si>
    <t>Carbon Capture Storage</t>
  </si>
  <si>
    <t>FES2008-2009</t>
  </si>
  <si>
    <t>U14.30 CATO (IA) AgNL</t>
  </si>
  <si>
    <t>Subsidieregeling zonnepanelen</t>
  </si>
  <si>
    <t>Besluit subsidies investering Kennisinfrastructuur</t>
  </si>
  <si>
    <t>Elektrisch rijden</t>
  </si>
  <si>
    <t>Programme Elektrische auto AGNL</t>
  </si>
  <si>
    <t>PostNL Pakketten Benelux B.V.</t>
  </si>
  <si>
    <t>U14.30 Programme Elektrische auto AGNL</t>
  </si>
  <si>
    <t>Boudesteijn Transporten B.V.</t>
  </si>
  <si>
    <t>Stedin B.V.</t>
  </si>
  <si>
    <t>Coöperatieve Combipakt U.A.</t>
  </si>
  <si>
    <t>Van Gansewinkel Groep B.V.</t>
  </si>
  <si>
    <t>Collect Car B.V.</t>
  </si>
  <si>
    <t>Stichting Ontwikkelingsmaatschappij Den Haag</t>
  </si>
  <si>
    <t>Stichting Urgenda</t>
  </si>
  <si>
    <t>Stichting E-Laad.NL</t>
  </si>
  <si>
    <t>Stichting Limburg Elektrisch</t>
  </si>
  <si>
    <t>Stichting Zenith Innovations</t>
  </si>
  <si>
    <t>OKRA Landschapsarchitecten BV</t>
  </si>
  <si>
    <t>Stichting Solar Team Eindhoven</t>
  </si>
  <si>
    <t>Green Deals</t>
  </si>
  <si>
    <t>Uneto-VNI</t>
  </si>
  <si>
    <t>Unie van Waterschappen</t>
  </si>
  <si>
    <t>Stichting Blauwzaam</t>
  </si>
  <si>
    <t>Branchever. Recycling Breken en Sorteren</t>
  </si>
  <si>
    <t>Stichting Energy Academy Europe</t>
  </si>
  <si>
    <t>Federatie Textielbeheer Nederland</t>
  </si>
  <si>
    <t>Pricewaterhousecoopers Advisory N.V.</t>
  </si>
  <si>
    <t>Ecofys Netherlands B.V.</t>
  </si>
  <si>
    <t>Gemeente Amsterdam</t>
  </si>
  <si>
    <t>Gemeente Nijmegen</t>
  </si>
  <si>
    <t>Provincie Noord Holland</t>
  </si>
  <si>
    <t>Gemeente Utrecht</t>
  </si>
  <si>
    <t>Gemeente Utrecht BTW compensatiefonds</t>
  </si>
  <si>
    <t>Gemeente Den Helder</t>
  </si>
  <si>
    <t>Provincie Zuid Holland</t>
  </si>
  <si>
    <t>Provincie Groningen BTW compensatiefonds</t>
  </si>
  <si>
    <t>Energie Centrum Nederland</t>
  </si>
  <si>
    <t>Nuclear Research and consultancy Group (NRG)</t>
  </si>
  <si>
    <t>Programma Hoge Flux Reactor</t>
  </si>
  <si>
    <t>Joint Research Centre (EC)</t>
  </si>
  <si>
    <t>Topsector Energie &amp; Energie-innovatie</t>
  </si>
  <si>
    <t>U14.30 Energie-innovatie AgNL</t>
  </si>
  <si>
    <t>Koers &amp; Vaart</t>
  </si>
  <si>
    <t>Nederlandse Organisatie voor toegepast-natuurwetenschappelij</t>
  </si>
  <si>
    <t>Vopak LNG Holding B.V.</t>
  </si>
  <si>
    <t>Crux Engineering B.V.</t>
  </si>
  <si>
    <t>FOM Institute for Atomic and Molecular Physics (Amolf)</t>
  </si>
  <si>
    <t>Quintel Intelligence B.V.</t>
  </si>
  <si>
    <t>Greenflux Assets BV</t>
  </si>
  <si>
    <t>Adv.- en Ing. Bureau  Daut Milieu B.V.</t>
  </si>
  <si>
    <t>Cogas Diensten</t>
  </si>
  <si>
    <t>Mistergreen Products B.V.</t>
  </si>
  <si>
    <t>Ipsum Holding BV</t>
  </si>
  <si>
    <t>LM Wind Power R&amp;D (Holland) B.V.</t>
  </si>
  <si>
    <t>U14.30 SDE + proj topsectoren</t>
  </si>
  <si>
    <t>Stichting BE-Basic</t>
  </si>
  <si>
    <t>U14.30 Duurzaamheid Energiebesparing UKR</t>
  </si>
  <si>
    <t>Empyro B.V.</t>
  </si>
  <si>
    <t>Food &amp; Biobased Research</t>
  </si>
  <si>
    <t>Deltalinqs</t>
  </si>
  <si>
    <t>Stichting Energy Delta Institute</t>
  </si>
  <si>
    <t>Kema Nederland B.V.</t>
  </si>
  <si>
    <t>Scheepvaatmaatschappij Coral Carbonic B.V.</t>
  </si>
  <si>
    <t>Ned. org. voor toegepast natuurwetenschappelijk ond. TNO</t>
  </si>
  <si>
    <t>VSL B.V.</t>
  </si>
  <si>
    <t>Nederlands Normalisatie-Instituut (NEN)</t>
  </si>
  <si>
    <t>ECN</t>
  </si>
  <si>
    <t>Waterschap de Dommel</t>
  </si>
  <si>
    <t>Synvalor B.V.</t>
  </si>
  <si>
    <t>GENSOS</t>
  </si>
  <si>
    <t>HoSt B.V.</t>
  </si>
  <si>
    <t>Adsentech B.V.</t>
  </si>
  <si>
    <t>HoSt FT B.V.</t>
  </si>
  <si>
    <t>Waterschap Aa en Maas</t>
  </si>
  <si>
    <t>Praktijkonderzoek Plant en Omgeving</t>
  </si>
  <si>
    <t>Rolande LNG BV</t>
  </si>
  <si>
    <t>Groot Zevert Loon- en Grondverzetbedrijf B.V.</t>
  </si>
  <si>
    <t>Technisch Bureau Dahlman B.V.</t>
  </si>
  <si>
    <t>Twence Bioconversie B.V.</t>
  </si>
  <si>
    <t>Stichting Bredase Energie Services</t>
  </si>
  <si>
    <t>Van Holsteijn &amp; Kemna B.V.</t>
  </si>
  <si>
    <t>Priva B.V.</t>
  </si>
  <si>
    <t>Waifer Nederland BV</t>
  </si>
  <si>
    <t>Geodan Holding B.V.</t>
  </si>
  <si>
    <t>Centrum voor Energievraagstukken UvA</t>
  </si>
  <si>
    <t>Kropman Installatietechniek B.V.</t>
  </si>
  <si>
    <t>Stichting Hanzehogeschool Groningen</t>
  </si>
  <si>
    <t>Meppelenergie</t>
  </si>
  <si>
    <t>Nederlandse Organisatie voor Toegepast Natuurwetenschappelij</t>
  </si>
  <si>
    <t>Mastervolt International B.V.</t>
  </si>
  <si>
    <t>Westland Infra Netbeheer B.V.</t>
  </si>
  <si>
    <t>Alfen B.V.</t>
  </si>
  <si>
    <t>Locamation B.V.</t>
  </si>
  <si>
    <t>Enexis B.V.</t>
  </si>
  <si>
    <t>Eneco Warmte &amp; Koude BV</t>
  </si>
  <si>
    <t>Ecofys Netherlands</t>
  </si>
  <si>
    <t>European Network for Cyber Security (ENCS) Coöperatief U.A.</t>
  </si>
  <si>
    <t>Fistuca B.V.</t>
  </si>
  <si>
    <t>Marin</t>
  </si>
  <si>
    <t>Ztechnologies BV</t>
  </si>
  <si>
    <t>Grontmij</t>
  </si>
  <si>
    <t>Siemens Nederland N.V.</t>
  </si>
  <si>
    <t>St. Kenniscentrum Windturbine Materialen &amp; Constructies</t>
  </si>
  <si>
    <t>Solar Energy Application Center (SEAC)</t>
  </si>
  <si>
    <t>TULiPPS SOLAR B.V.</t>
  </si>
  <si>
    <t>Smit Ovens B.V.</t>
  </si>
  <si>
    <t>Soluzon B.V.</t>
  </si>
  <si>
    <t>Seinen Projectontwikkeling BV</t>
  </si>
  <si>
    <t>VDM Wonen B.V.</t>
  </si>
  <si>
    <t>Helianthos BV</t>
  </si>
  <si>
    <t>De Beijer RTB B.V.</t>
  </si>
  <si>
    <t>Rotterdamse Elektrische Tram</t>
  </si>
  <si>
    <t>Verkleij B.V.</t>
  </si>
  <si>
    <t>Stichting Hogeschool Zuyd</t>
  </si>
  <si>
    <t>AMA ONROEREND GOED B.V.</t>
  </si>
  <si>
    <t>Optimair Holding B.V.</t>
  </si>
  <si>
    <t>Hygear Fuel Cell Systems B.V.</t>
  </si>
  <si>
    <t>KWS Infra B.V.</t>
  </si>
  <si>
    <t>Provincie Gelderland</t>
  </si>
  <si>
    <t>Milieu Service Zuid B.V.</t>
  </si>
  <si>
    <t>EWT Project B.V.</t>
  </si>
  <si>
    <t>Peer+ B.V.</t>
  </si>
  <si>
    <t>Bode Project- &amp; Ingenieursbureau B.V.</t>
  </si>
  <si>
    <t>BlackBear Carbon</t>
  </si>
  <si>
    <t>DSM Bio-Based Products &amp; Services B.V.</t>
  </si>
  <si>
    <t>Thin Film Factory B.V.</t>
  </si>
  <si>
    <t>Haagse Hogeschool</t>
  </si>
  <si>
    <t>Gensos B.V.</t>
  </si>
  <si>
    <t>Gebr. Kooy B.V.</t>
  </si>
  <si>
    <t>Lantor B.V.</t>
  </si>
  <si>
    <t>Brightec B.V.</t>
  </si>
  <si>
    <t>AKZO Nobel Industrial Chemicals B.V.</t>
  </si>
  <si>
    <t>Mastervolt B.V.</t>
  </si>
  <si>
    <t>Process Design Center B.V.</t>
  </si>
  <si>
    <t>GOSS CONTIWEB B.V.</t>
  </si>
  <si>
    <t>XEMC Darwind B.V.</t>
  </si>
  <si>
    <t>Roth &amp;   Rau B.V.</t>
  </si>
  <si>
    <t>Smart Dutch B.V.</t>
  </si>
  <si>
    <t>Maltha Groep B.V.</t>
  </si>
  <si>
    <t>Resolution Research Nederland B.V.</t>
  </si>
  <si>
    <t>Bosch Thermotechniek B.V.</t>
  </si>
  <si>
    <t>Actiflow B.V.</t>
  </si>
  <si>
    <t>Autarkis B.V.</t>
  </si>
  <si>
    <t>Ingenia Consultants &amp; Engineers B.V.</t>
  </si>
  <si>
    <t>Green Planet Holding B.V.</t>
  </si>
  <si>
    <t>Essent Warmte B.V.</t>
  </si>
  <si>
    <t>MAN Truck &amp; Bus B.V.</t>
  </si>
  <si>
    <t>ZON Energie Beheer B.V.</t>
  </si>
  <si>
    <t>Nuon Power Generation B.V.</t>
  </si>
  <si>
    <t>Twence B.V. Afvalverwerking</t>
  </si>
  <si>
    <t>Warmtebedrijf Eneco Delft B.V.</t>
  </si>
  <si>
    <t>Aramis Alleewonen</t>
  </si>
  <si>
    <t>Woningstichting De Woonplaats</t>
  </si>
  <si>
    <t>Woningstichting Eigen Haard</t>
  </si>
  <si>
    <t>Zon Energie B.V.</t>
  </si>
  <si>
    <t>Drivetrain Innovations B.V.</t>
  </si>
  <si>
    <t>ATAG Verwarming Nederland B.V.</t>
  </si>
  <si>
    <t>Bareau BV</t>
  </si>
  <si>
    <t>U14.30 IA nieuw gas</t>
  </si>
  <si>
    <t>Haffmans B.V.</t>
  </si>
  <si>
    <t>Cirmac International B.V.</t>
  </si>
  <si>
    <t>2-B Energy Holding B.V.</t>
  </si>
  <si>
    <t>U14.30 IA wind op zee</t>
  </si>
  <si>
    <t>Stichting Flow</t>
  </si>
  <si>
    <t>U14.30 Smart Grids (IA) AgNL</t>
  </si>
  <si>
    <t>Eneco BV</t>
  </si>
  <si>
    <t>Direct Current BV</t>
  </si>
  <si>
    <t>Imtech Nederland B.V.</t>
  </si>
  <si>
    <t>Proxenergy B.V.</t>
  </si>
  <si>
    <t>Cofely Nederland N.V.</t>
  </si>
  <si>
    <t>Coöperatie TexelEnergie U.A.</t>
  </si>
  <si>
    <t>Eska Graphic Board B.V.</t>
  </si>
  <si>
    <t>Torrgas Nederland B.V.</t>
  </si>
  <si>
    <t>Eneco Energy Trade B.V.</t>
  </si>
  <si>
    <t>U14.30 Groene grondstoffen (IA)</t>
  </si>
  <si>
    <t>Stichting DLO</t>
  </si>
  <si>
    <t>Diligent Energy Systems B.V.</t>
  </si>
  <si>
    <t>Solidaridad</t>
  </si>
  <si>
    <t>Stichting Oxfam Novib</t>
  </si>
  <si>
    <t>UKP verduurzaming warmte en koude</t>
  </si>
  <si>
    <t>Stichting Eindhovens Protestants Voortgezet Onderwijs</t>
  </si>
  <si>
    <t>U14.30 TransitieManagement AgNL</t>
  </si>
  <si>
    <t>GasTerra B.V.</t>
  </si>
  <si>
    <t>N.V. HVC</t>
  </si>
  <si>
    <t>Stichting Vestia Groep</t>
  </si>
  <si>
    <t>Zon Energie Ontwikkelingsbedrijf B.V.</t>
  </si>
  <si>
    <t>Itho Daalderop Nederland BV</t>
  </si>
  <si>
    <t>Eteck B.V.</t>
  </si>
  <si>
    <t>Deva B.V.</t>
  </si>
  <si>
    <t>Gemeente Breda</t>
  </si>
  <si>
    <t>BIO Forte B.V.</t>
  </si>
  <si>
    <t>provincie Noord-Holland</t>
  </si>
  <si>
    <t>Gemeente Heerhugowaard</t>
  </si>
  <si>
    <t>Stichting Spaarnesant</t>
  </si>
  <si>
    <t>Gemeente Kollumerland</t>
  </si>
  <si>
    <t>NOP</t>
  </si>
  <si>
    <t>Westermeerwind B.V.</t>
  </si>
  <si>
    <t>U14.30 NOP up front</t>
  </si>
  <si>
    <t>Stimuleringsregeling Duurzame Energieproductie</t>
  </si>
  <si>
    <t>A. en G. van den Bosch B.V.</t>
  </si>
  <si>
    <t>U14.30 El. zon pv groot</t>
  </si>
  <si>
    <t>A.J.Moons BV</t>
  </si>
  <si>
    <t>Aannemersbedrijf Ebbers B.V</t>
  </si>
  <si>
    <t>Aardwarmtecluster I KKP B.V.</t>
  </si>
  <si>
    <t>Accountantskantoor Kuipers Beheer B.V.</t>
  </si>
  <si>
    <t>Accountantspraktijk Houwaart B.V.</t>
  </si>
  <si>
    <t>Aceve Loodgieters en Installateurs B.V.</t>
  </si>
  <si>
    <t>Achtermoat</t>
  </si>
  <si>
    <t>Acoutherm B.V.</t>
  </si>
  <si>
    <t>Actico B.V.</t>
  </si>
  <si>
    <t>Ad Dollevoet B.V.</t>
  </si>
  <si>
    <t>Adema Architecten</t>
  </si>
  <si>
    <t>Admicom Systems Beheer B.V.</t>
  </si>
  <si>
    <t>Administratiekantoor Schoten</t>
  </si>
  <si>
    <t>Adventure Consultancy</t>
  </si>
  <si>
    <t>Advisolar B.V.</t>
  </si>
  <si>
    <t>ADW Beheer BV</t>
  </si>
  <si>
    <t>Afvalsturing Friesland N.V.</t>
  </si>
  <si>
    <t>Agenma B.V.</t>
  </si>
  <si>
    <t>Agro-NRG B.V.</t>
  </si>
  <si>
    <t>AJ Stravers BV</t>
  </si>
  <si>
    <t>Alex van Hootegem BV</t>
  </si>
  <si>
    <t>Alex van Hootegem bv</t>
  </si>
  <si>
    <t>Alfa Ramen en Deuren Zoetermeer B.V.</t>
  </si>
  <si>
    <t>Amelander Energie Cooperatie</t>
  </si>
  <si>
    <t>Ammerlaan Real Estate B.V.</t>
  </si>
  <si>
    <t>ARN B.V.</t>
  </si>
  <si>
    <t>Artica Holding</t>
  </si>
  <si>
    <t>Ashendene-Leeuwenstein BV</t>
  </si>
  <si>
    <t>Ashorst B.V.</t>
  </si>
  <si>
    <t>AUTOBEDRIJF HEISTERKAMP B.V.</t>
  </si>
  <si>
    <t>Autobedrijf Kivano B.V.</t>
  </si>
  <si>
    <t>Autobedrijf Van Laar BV</t>
  </si>
  <si>
    <t>AUTOBEDRIJF ZANDVOORT B.V.</t>
  </si>
  <si>
    <t>Aviko B.V. (Locatie Lomm)</t>
  </si>
  <si>
    <t>B.V. Landgoed De Princepeel</t>
  </si>
  <si>
    <t>Baltussen Wanroij Beheer B.V.</t>
  </si>
  <si>
    <t>BAM Ootmarsum B.V.</t>
  </si>
  <si>
    <t>Beheer- en Beleggingsmaatschappij Van Zuiden B.V.</t>
  </si>
  <si>
    <t>Beheer Maatschappij Noord Limburg</t>
  </si>
  <si>
    <t>Beheermaatschppij Emzet</t>
  </si>
  <si>
    <t>Beheermij Ramachers BV</t>
  </si>
  <si>
    <t>Belvédére Wijkontwikkelingsmaatschappij B.V.</t>
  </si>
  <si>
    <t>Belvédère Wijkontwikkelingsmaatschappij B.V.</t>
  </si>
  <si>
    <t>Bemi Kalf B.V.</t>
  </si>
  <si>
    <t>Beneficium BV</t>
  </si>
  <si>
    <t>Berghuis Windturbine B.V.</t>
  </si>
  <si>
    <t>Beuk Engineering B.V.</t>
  </si>
  <si>
    <t>Beukers Autoschade B.V.</t>
  </si>
  <si>
    <t>Bevordering Windenergie Nederland B.V.</t>
  </si>
  <si>
    <t>Biogast Tirns BV</t>
  </si>
  <si>
    <t>BioMoer Energie B.V.</t>
  </si>
  <si>
    <t>Bloemendal Bouw Holding B.V.</t>
  </si>
  <si>
    <t>Bogaers Consultancy Automatisering BV</t>
  </si>
  <si>
    <t>Boomkwekerij Toon van Aert B.V.</t>
  </si>
  <si>
    <t>Boots Groenvoorzieningen BV</t>
  </si>
  <si>
    <t>Bouwbedrijf A.A. Jongekrijg B.V.</t>
  </si>
  <si>
    <t>Bouwbedrijf Balemans B.V.</t>
  </si>
  <si>
    <t>Bouwbedrijf F.X. Huiberts B.V.</t>
  </si>
  <si>
    <t>Bouwbedrijf Geers B.V.</t>
  </si>
  <si>
    <t>Brabant Water N.V.</t>
  </si>
  <si>
    <t>Bump Beheer B.V.</t>
  </si>
  <si>
    <t>Buro VDP B.V.</t>
  </si>
  <si>
    <t>BV Exploitatie NZ 27</t>
  </si>
  <si>
    <t>Carel v Vastgoed B.V.</t>
  </si>
  <si>
    <t>Carpe Diem Joziasse BV</t>
  </si>
  <si>
    <t>Cedel BV</t>
  </si>
  <si>
    <t>Central Heating B.V.</t>
  </si>
  <si>
    <t>Centrum voor Natuur- en Milieu Educatie</t>
  </si>
  <si>
    <t>Champignonkwekerij Willems BV</t>
  </si>
  <si>
    <t>Coöperatie Windenergie Waterland</t>
  </si>
  <si>
    <t>Coöperatieve Rabobank Groene Hart Noord U.A.</t>
  </si>
  <si>
    <t>Cooperatieve Vereniging SNB-REACT U.A.</t>
  </si>
  <si>
    <t>Coöperatieve Windenergie Vereniging Zeeuwind u.a.</t>
  </si>
  <si>
    <t>Cornelissen Beheer BV</t>
  </si>
  <si>
    <t>Countus Groep BV</t>
  </si>
  <si>
    <t>Creighton Ward B.V.</t>
  </si>
  <si>
    <t>CRT Techniek</t>
  </si>
  <si>
    <t>D. Bakker aannemersbedrijf B.V.</t>
  </si>
  <si>
    <t>D.E. Brak BV</t>
  </si>
  <si>
    <t>Dael BV</t>
  </si>
  <si>
    <t>Dajaac Holding B.V.</t>
  </si>
  <si>
    <t>Dakbedekkingsbedrijf Elro B.V.</t>
  </si>
  <si>
    <t>Dakhuurder B.V.</t>
  </si>
  <si>
    <t>Dakspecialist Naarden</t>
  </si>
  <si>
    <t>Dakspecialist Naarden B.V.</t>
  </si>
  <si>
    <t>De Adelhof Pluimvee B.V.</t>
  </si>
  <si>
    <t>De Beheerfabriek B.V.</t>
  </si>
  <si>
    <t>De Beitel Vastgoed B.V.</t>
  </si>
  <si>
    <t>De Blije Big B.V.</t>
  </si>
  <si>
    <t>De Boerinn</t>
  </si>
  <si>
    <t>De Boerinn B.V.</t>
  </si>
  <si>
    <t>De Dwingelhoeve BV</t>
  </si>
  <si>
    <t>De Forensische Zorgspecialisten</t>
  </si>
  <si>
    <t>De Friese Bierbrouwerij B.V.</t>
  </si>
  <si>
    <t>De Hoof Groepsaccommodaties</t>
  </si>
  <si>
    <t>De Hoof Groepsaccomodatie BV</t>
  </si>
  <si>
    <t>De Hoof Someren  Beheer BV</t>
  </si>
  <si>
    <t>De Lange Heikant B.V.</t>
  </si>
  <si>
    <t>De Meerlanden Holding N.V.</t>
  </si>
  <si>
    <t>De Rooij Beheer B.V.</t>
  </si>
  <si>
    <t>De Sjamaan Wholesale BV</t>
  </si>
  <si>
    <t>De Terp Squashpackers BV</t>
  </si>
  <si>
    <t>De Woldberg BV</t>
  </si>
  <si>
    <t>De Woonplaats Woningcorporatie</t>
  </si>
  <si>
    <t>Digma Holding B.V.</t>
  </si>
  <si>
    <t>Dima B.V.</t>
  </si>
  <si>
    <t>Dipo BV</t>
  </si>
  <si>
    <t>Dolfsma Beheer BV</t>
  </si>
  <si>
    <t>Dolphin Vastgoed B.V.</t>
  </si>
  <si>
    <t>Dorpscentrum De Akkerschans B.V.</t>
  </si>
  <si>
    <t>Dortland en Van Beem BV</t>
  </si>
  <si>
    <t>Drabo Hardenberg B.V.</t>
  </si>
  <si>
    <t>Duo Holding B.V.</t>
  </si>
  <si>
    <t>Dursol</t>
  </si>
  <si>
    <t>E.de Boer &amp; Zn. Aannemersbedrijf BV</t>
  </si>
  <si>
    <t>ECN Wind Energy Facilities B.V.</t>
  </si>
  <si>
    <t>Ecoson</t>
  </si>
  <si>
    <t>Ecoson B.V.</t>
  </si>
  <si>
    <t>Eendrachtbode B.V.</t>
  </si>
  <si>
    <t>Effective World B.V.</t>
  </si>
  <si>
    <t>Elan Energie BV</t>
  </si>
  <si>
    <t>Elders Totaal Installatiebedrijf B.V.</t>
  </si>
  <si>
    <t>Electro Breukers BV</t>
  </si>
  <si>
    <t>Elektropartners B.V.</t>
  </si>
  <si>
    <t>Elektrotechniek v.d. Mortel B.V.</t>
  </si>
  <si>
    <t>Elektrotechniek Van Hattum BV</t>
  </si>
  <si>
    <t>EMAD B.V.</t>
  </si>
  <si>
    <t>Emt II Beheer B.V.</t>
  </si>
  <si>
    <t>Eneco Solar, Bio &amp; Hydro B.V.</t>
  </si>
  <si>
    <t>Eolica Invest B.V.</t>
  </si>
  <si>
    <t>Eolica Progetti B.V.</t>
  </si>
  <si>
    <t>Equirex Holding BV</t>
  </si>
  <si>
    <t>Erk Energy B.V.</t>
  </si>
  <si>
    <t>Esdec BV</t>
  </si>
  <si>
    <t>Essent Newco B.V.</t>
  </si>
  <si>
    <t>ETB Kuyvenhoven bv</t>
  </si>
  <si>
    <t>Everio B.V.</t>
  </si>
  <si>
    <t>EverkinetIQ International B.V.</t>
  </si>
  <si>
    <t>Exploitatiemaatschappij Villa Flora B.V.</t>
  </si>
  <si>
    <t>Exportplus BV</t>
  </si>
  <si>
    <t>Faasse Beheer BV</t>
  </si>
  <si>
    <t>FABITON HOLDING B.V.</t>
  </si>
  <si>
    <t>Feed&amp;Food Beheer BV</t>
  </si>
  <si>
    <t>Fitt Kids Fys B.V.</t>
  </si>
  <si>
    <t>Flanderijn en Van Eck gerechtsdeurwaarders B.V.</t>
  </si>
  <si>
    <t>Flevodruk Harlingen B.V.</t>
  </si>
  <si>
    <t>Fresh Park Venlo B.V.</t>
  </si>
  <si>
    <t>Fresh Valley van den Brand bv</t>
  </si>
  <si>
    <t>FRI-ENERGY B.V.</t>
  </si>
  <si>
    <t>Friese Bierbrouwerij</t>
  </si>
  <si>
    <t>Frima Interim</t>
  </si>
  <si>
    <t>Fruitbedrijf G.H.J. Jongerius B.V.</t>
  </si>
  <si>
    <t>G. Biersteker Holding B.V.</t>
  </si>
  <si>
    <t>G. Hellinga B.V.</t>
  </si>
  <si>
    <t>G. Renema BV</t>
  </si>
  <si>
    <t>Gasned Verenigde B.V.</t>
  </si>
  <si>
    <t>Gebr . Schoorl BV</t>
  </si>
  <si>
    <t>Gebr. Duijvestijn Energie B.V.</t>
  </si>
  <si>
    <t>Gebr. Sikma B.V.</t>
  </si>
  <si>
    <t>Gemeenschap de Weyst</t>
  </si>
  <si>
    <t>Gemeenschap De Weyst</t>
  </si>
  <si>
    <t>Gemeente Amsterdam, Stadsdeel Zuidoost</t>
  </si>
  <si>
    <t>Gemeente Bloemendaal</t>
  </si>
  <si>
    <t>Gemeente Borsele</t>
  </si>
  <si>
    <t>Gemeente Bronckhorst</t>
  </si>
  <si>
    <t>Gemeente Coevorden</t>
  </si>
  <si>
    <t>Gemeente Deventer</t>
  </si>
  <si>
    <t>Gemeente Geldermalsen</t>
  </si>
  <si>
    <t>Gemeente Groningen Dienst DSW</t>
  </si>
  <si>
    <t>Gemeente Groningen Dienst HVD</t>
  </si>
  <si>
    <t>Gemeente Groningen Dienst OCSW</t>
  </si>
  <si>
    <t>Gemeente Groningen Dienst Roez</t>
  </si>
  <si>
    <t>Gemeente Hardenberg</t>
  </si>
  <si>
    <t>Gemeente Harlingen</t>
  </si>
  <si>
    <t>Gemeente Heerenveen</t>
  </si>
  <si>
    <t>Gemeente Heeze-Leende</t>
  </si>
  <si>
    <t>Gemeente Hillegom</t>
  </si>
  <si>
    <t>Gemeente Hoorn</t>
  </si>
  <si>
    <t>Gemeente Leeuwarderadeel</t>
  </si>
  <si>
    <t>Gemeente Leidschendam - Voorburg</t>
  </si>
  <si>
    <t>Gemeente Lingewaal</t>
  </si>
  <si>
    <t>Gemeente Littenseradiel</t>
  </si>
  <si>
    <t>Gemeente Montfoort</t>
  </si>
  <si>
    <t>Gemeente Neder-Betuwe</t>
  </si>
  <si>
    <t>Gemeente Oirschot</t>
  </si>
  <si>
    <t>Gemeente Olst-Wijhe</t>
  </si>
  <si>
    <t>Gemeente Raalte</t>
  </si>
  <si>
    <t>Gemeente Rheden</t>
  </si>
  <si>
    <t>Gemeente Rhenen</t>
  </si>
  <si>
    <t>Gemeente Rijssen-Holten</t>
  </si>
  <si>
    <t>Gemeente Schiermonnikoog</t>
  </si>
  <si>
    <t>Gemeente Waalwijk</t>
  </si>
  <si>
    <t>Gemeente Westvoorne</t>
  </si>
  <si>
    <t>Gemeente Zandvoort</t>
  </si>
  <si>
    <t>Gemeente Zuidhorn</t>
  </si>
  <si>
    <t>Gereformeerde Kerk Hattem</t>
  </si>
  <si>
    <t>Gerto Beheer B.V.</t>
  </si>
  <si>
    <t>GGB Installaties BV</t>
  </si>
  <si>
    <t>Giessenwind B.V.</t>
  </si>
  <si>
    <t>GM Vastgoed</t>
  </si>
  <si>
    <t>GM VASTGOED B.V.</t>
  </si>
  <si>
    <t>GORITZLEHNER VASTGOED B.V.</t>
  </si>
  <si>
    <t>Govast B.V.</t>
  </si>
  <si>
    <t>Green Machine B.V.</t>
  </si>
  <si>
    <t>Greenchoice</t>
  </si>
  <si>
    <t>Grensland Zuivel B.V.</t>
  </si>
  <si>
    <t>Greydanus BV</t>
  </si>
  <si>
    <t>Groenendijk Bedrijfschoenen-Kleding B.V.</t>
  </si>
  <si>
    <t>Grondverzetbedrijf Lokhorst BV</t>
  </si>
  <si>
    <t>Grunerie B.V.</t>
  </si>
  <si>
    <t>Grupstra &amp; Sikkema Installatiebedrijf</t>
  </si>
  <si>
    <t>GSU Eneco Installatie Bedrijf</t>
  </si>
  <si>
    <t>Gun Beheer B.V.</t>
  </si>
  <si>
    <t>Gun Beheer BV</t>
  </si>
  <si>
    <t>H. Boonstra Beheer B.V.</t>
  </si>
  <si>
    <t>H. Koeleman Bouw B.V.</t>
  </si>
  <si>
    <t>H.J. Zonderland Beheer B.V.</t>
  </si>
  <si>
    <t>Haaima Beheer BV</t>
  </si>
  <si>
    <t>HAARHOEVE VERMAAT B.V.</t>
  </si>
  <si>
    <t>Handelmaatschappij van Hootegem Govaert B.V.</t>
  </si>
  <si>
    <t>Hans van de Ven Beheer</t>
  </si>
  <si>
    <t>Harm Weken Holding B.V.</t>
  </si>
  <si>
    <t>Harmes Pluimvee B.V.</t>
  </si>
  <si>
    <t>Henk Kooyman Holding B.V.</t>
  </si>
  <si>
    <t>Hervormde Wijkgemeente van Bijzondere Aard De Fontein Nijker</t>
  </si>
  <si>
    <t>Het Apostolisch Genootschap</t>
  </si>
  <si>
    <t>Het College Vos</t>
  </si>
  <si>
    <t>Het Rode Huis</t>
  </si>
  <si>
    <t>Hiemstra Holland Holding BV</t>
  </si>
  <si>
    <t>Hoekstra Bouw BV</t>
  </si>
  <si>
    <t>Hoeve Kraaiveld B.V.</t>
  </si>
  <si>
    <t>Hoeve Loevestein</t>
  </si>
  <si>
    <t>Hoksbergen Consultancy B.V.</t>
  </si>
  <si>
    <t>Holland Bagging B.V.</t>
  </si>
  <si>
    <t>Holland Haak B.V.</t>
  </si>
  <si>
    <t>Hollenberg Electronics en Security B.V.</t>
  </si>
  <si>
    <t>Hoogheemraadschap Hollands Noorderkwartier</t>
  </si>
  <si>
    <t>Horizon Energy B.V.</t>
  </si>
  <si>
    <t>Horizon Energy BV</t>
  </si>
  <si>
    <t>Horti Vastgoed</t>
  </si>
  <si>
    <t>Houg Koeling Terneuzen B.V.</t>
  </si>
  <si>
    <t>Houtindustrie Schijndel Onroerend Goed B.V.</t>
  </si>
  <si>
    <t>Huisman Warmtetechniek B.V.</t>
  </si>
  <si>
    <t>Huub Sanderink B.V.</t>
  </si>
  <si>
    <t>I.D. Management &amp; Advies BV</t>
  </si>
  <si>
    <t>IAMS Europe B.V.</t>
  </si>
  <si>
    <t>Idefit Beheer B.V.</t>
  </si>
  <si>
    <t>Ikonenmuseum Kampen</t>
  </si>
  <si>
    <t>Installatiebedrijf Dick-Sjabbens BV</t>
  </si>
  <si>
    <t>Installatiebedrijf Eefting Epse</t>
  </si>
  <si>
    <t>Installatiebedrijf F.H. Loohuis Ootmarsum B.V.</t>
  </si>
  <si>
    <t>Installatiebedrijf Hoekstra Heerenveen B.V.</t>
  </si>
  <si>
    <t>Installatiebedrijf P.Th. Vink &amp; Zonen BV</t>
  </si>
  <si>
    <t>Installatiebedrijf Roeterink BV.</t>
  </si>
  <si>
    <t>Installatiebedrijf Smit B.V.</t>
  </si>
  <si>
    <t>Installatiebedrijf Wido Verhees B.V.</t>
  </si>
  <si>
    <t>Installatietechniek Sjef Ubaghs</t>
  </si>
  <si>
    <t>Interfront BV</t>
  </si>
  <si>
    <t>Interra BV</t>
  </si>
  <si>
    <t>ISNL B.V.</t>
  </si>
  <si>
    <t>ISNL Intersolar BV</t>
  </si>
  <si>
    <t>it Fryske Gea</t>
  </si>
  <si>
    <t>ITW Eibergen B.V.</t>
  </si>
  <si>
    <t>Izzy Projects</t>
  </si>
  <si>
    <t>J&amp;L Kruijf Tentenverhuur B.V.</t>
  </si>
  <si>
    <t>J.C. van Kessel Geldermalsen Beheer B.V.</t>
  </si>
  <si>
    <t>J.D. Brinksma B.V.</t>
  </si>
  <si>
    <t>J.L. de Vries Holding B.V.</t>
  </si>
  <si>
    <t>J.N. Jonker &amp; Zn Beheer BV</t>
  </si>
  <si>
    <t>J.R. Koldijk Holding B.V.</t>
  </si>
  <si>
    <t>J.W. van Senten Aalsmeer B.V.</t>
  </si>
  <si>
    <t>Jabro Beheer B.V.</t>
  </si>
  <si>
    <t>Jac Mulders Electro B.V.</t>
  </si>
  <si>
    <t>Jakeba Seeds B.V.</t>
  </si>
  <si>
    <t>Jan Groen Vastgoed BV</t>
  </si>
  <si>
    <t>Jan Sloot Consultancy</t>
  </si>
  <si>
    <t>Janssen De Jong Projectontwikkeling B.V.</t>
  </si>
  <si>
    <t>Jbtech Beheer BV</t>
  </si>
  <si>
    <t>Jehega BV</t>
  </si>
  <si>
    <t>Jesse Buitelaar BV</t>
  </si>
  <si>
    <t>Joh. Bosgra Hardegarijp B.V.</t>
  </si>
  <si>
    <t>Johan Schuitema BV</t>
  </si>
  <si>
    <t>Jorritsma Pluimvee B.V.</t>
  </si>
  <si>
    <t>JPA Beheer B.V.</t>
  </si>
  <si>
    <t>Juice B.V.</t>
  </si>
  <si>
    <t>K.J. Koers Holding B.V.</t>
  </si>
  <si>
    <t>Kabra Ootmarsum B.V.</t>
  </si>
  <si>
    <t>KBC Scharnegoutum BV</t>
  </si>
  <si>
    <t>KBC Scharnegoutum Holding B.V.</t>
  </si>
  <si>
    <t>Kees Greeve B.V.</t>
  </si>
  <si>
    <t>Kees Spijker Services B.V.</t>
  </si>
  <si>
    <t>Kees Verhuur B.V.</t>
  </si>
  <si>
    <t>KEMPFARM BV</t>
  </si>
  <si>
    <t>KH Beheer B.V.</t>
  </si>
  <si>
    <t>Kienergie B.V.</t>
  </si>
  <si>
    <t>Kirsa B.V.</t>
  </si>
  <si>
    <t>KKT Hoving Beheer B.V.</t>
  </si>
  <si>
    <t>Klein Kromhof Houtvezels B.V.</t>
  </si>
  <si>
    <t>Klomp, Amsterdam Beheer, BV</t>
  </si>
  <si>
    <t>Kloosterman Beheer B.V.</t>
  </si>
  <si>
    <t>Koers Aannemingenbedrijf B.V.</t>
  </si>
  <si>
    <t>Koninklijke Nederlandse Springstoffenfabrieken NV</t>
  </si>
  <si>
    <t>KOOIKER INSTALLATIE B.V.</t>
  </si>
  <si>
    <t>Krojiv Investments Holding B.V.</t>
  </si>
  <si>
    <t>KWA Bedrijfsadviseurs B.V.</t>
  </si>
  <si>
    <t>Kwakernaat Bedding B.V.</t>
  </si>
  <si>
    <t>L.B.B. Steenbekkers B.V.</t>
  </si>
  <si>
    <t>Landgoed Heidehof B.V.</t>
  </si>
  <si>
    <t>Leadprovider B.V.</t>
  </si>
  <si>
    <t>Lidl Nederland GmbH</t>
  </si>
  <si>
    <t>Loonbedrijf Tilleman B.V.</t>
  </si>
  <si>
    <t>Lupa Holding BV</t>
  </si>
  <si>
    <t>Lupus Ventus B.V.</t>
  </si>
  <si>
    <t>M. Boon B.V.</t>
  </si>
  <si>
    <t>M.C. Wildschut Dakbedekkingen B.V.</t>
  </si>
  <si>
    <t>M.Westra BV</t>
  </si>
  <si>
    <t>Maartens Marktkraam</t>
  </si>
  <si>
    <t>Maasdam Vastgoed B.V.</t>
  </si>
  <si>
    <t>Maasmond Windenergie BV</t>
  </si>
  <si>
    <t>Machinery Products and Development Holding BV</t>
  </si>
  <si>
    <t>Marclas Beheer B.V.</t>
  </si>
  <si>
    <t>MarEtec B.V.</t>
  </si>
  <si>
    <t>Martens BIO WKK B.V..</t>
  </si>
  <si>
    <t>Mastenbroek Vastgoed BV</t>
  </si>
  <si>
    <t>Mathijs Westra Franeker Beheer B.V.</t>
  </si>
  <si>
    <t>Mensonides Installatie B.V.</t>
  </si>
  <si>
    <t>Mercuria Terminals Flushing B.V.</t>
  </si>
  <si>
    <t>Mestenmaker Vlagtwedde B.V.</t>
  </si>
  <si>
    <t>Mestenmaker Vlagtwedde BV</t>
  </si>
  <si>
    <t>Michelbrink Beheer BV</t>
  </si>
  <si>
    <t>Mijnsbergh BV</t>
  </si>
  <si>
    <t>Milieu Adviesbureau Vollenbroek B.V.</t>
  </si>
  <si>
    <t>Mindfruit BV</t>
  </si>
  <si>
    <t>Mireco B.V.</t>
  </si>
  <si>
    <t>Mitec Advies B.V.</t>
  </si>
  <si>
    <t>Molnopex B.V.</t>
  </si>
  <si>
    <t>Mr. B. Pessers B.V.</t>
  </si>
  <si>
    <t>N.J. ter Mors BV</t>
  </si>
  <si>
    <t>Nassau Beheer Breda B.V.</t>
  </si>
  <si>
    <t>Nassau Beheer Breda BV</t>
  </si>
  <si>
    <t>Nassaufarma</t>
  </si>
  <si>
    <t>Nassaufarma B.V.</t>
  </si>
  <si>
    <t>Nassaufirma B.V.</t>
  </si>
  <si>
    <t>Natudis B.V.</t>
  </si>
  <si>
    <t>New Energy Group BV</t>
  </si>
  <si>
    <t>New Energy Systems B.V.</t>
  </si>
  <si>
    <t>Nitrauw Beheer BV</t>
  </si>
  <si>
    <t>Noblesse Proteins BV</t>
  </si>
  <si>
    <t>Noorder Beton Pompen Centrale B.V.</t>
  </si>
  <si>
    <t>Nooren Boxtel Beheer BV</t>
  </si>
  <si>
    <t>Notarispraktijk M.W.K Vonk BV</t>
  </si>
  <si>
    <t>Nunhems BV</t>
  </si>
  <si>
    <t>NV Afvalzorg Holding</t>
  </si>
  <si>
    <t>NV HVC</t>
  </si>
  <si>
    <t>NV Vastgoed Milieucentrum</t>
  </si>
  <si>
    <t>OFW Vastgoed Beheer B.V.</t>
  </si>
  <si>
    <t>Oldebroekertocht B.V.</t>
  </si>
  <si>
    <t>Onderwijsstichting Arcade</t>
  </si>
  <si>
    <t>Oosterhof Holman Milieutechniek B.V.</t>
  </si>
  <si>
    <t>Op Wis B.V.</t>
  </si>
  <si>
    <t>Orca Voice B.V.</t>
  </si>
  <si>
    <t>Orgaworld WKK II B.V.</t>
  </si>
  <si>
    <t>Orgaworld WKK III B.V.</t>
  </si>
  <si>
    <t>Otto BV</t>
  </si>
  <si>
    <t>Oude Dorp BV</t>
  </si>
  <si>
    <t>P. Hendriks Uden B.V.</t>
  </si>
  <si>
    <t>Parenco B.V.</t>
  </si>
  <si>
    <t>Parlevliet Beheer B.V.</t>
  </si>
  <si>
    <t>Patromonium Energie BV</t>
  </si>
  <si>
    <t>Pecom Handelsonderneming B.V.</t>
  </si>
  <si>
    <t>Peva vastgoed B.V.</t>
  </si>
  <si>
    <t>Phaseshift B.V.</t>
  </si>
  <si>
    <t>Pluym Ict BV</t>
  </si>
  <si>
    <t>Poorterman B.V.</t>
  </si>
  <si>
    <t>PORKWATT B.V.</t>
  </si>
  <si>
    <t>Quality Produce International (Q.P.I.) B.V.</t>
  </si>
  <si>
    <t>Ressort Wonen</t>
  </si>
  <si>
    <t>Reststoffen Energie Centrale B.V.</t>
  </si>
  <si>
    <t>Revon Vastgoed B.V.</t>
  </si>
  <si>
    <t>Re-Z Beheer BV</t>
  </si>
  <si>
    <t>Rientjes Raalte B.V.</t>
  </si>
  <si>
    <t>Rimpeler B.V.</t>
  </si>
  <si>
    <t>Roelof Hoogkamp Beheer BV</t>
  </si>
  <si>
    <t>Rogenti B.V.</t>
  </si>
  <si>
    <t>Rosier Supermarkten BV</t>
  </si>
  <si>
    <t>Rossingh Holding BV</t>
  </si>
  <si>
    <t>Rotra Warehousing BV</t>
  </si>
  <si>
    <t>Roverma BV.</t>
  </si>
  <si>
    <t>Ruigrok - Wubben B.V.</t>
  </si>
  <si>
    <t>S. Veldboer Agrex B.V.</t>
  </si>
  <si>
    <t>SC Johnson Europlant B.V.</t>
  </si>
  <si>
    <t>Scheers Beheer BV</t>
  </si>
  <si>
    <t>Scheldewind B.V.</t>
  </si>
  <si>
    <t>Scheuten Estate BV</t>
  </si>
  <si>
    <t>Schildersbedrijf H. Brugmans B.V.</t>
  </si>
  <si>
    <t>Schiphol Group</t>
  </si>
  <si>
    <t>Schneider Electric The Netherlands BV</t>
  </si>
  <si>
    <t>Shinto B.V.</t>
  </si>
  <si>
    <t>Simon de Feyter B.V.</t>
  </si>
  <si>
    <t>SITA ReEnergy Roosendaal B.V.</t>
  </si>
  <si>
    <t>Sjopperdepop B.V.</t>
  </si>
  <si>
    <t>Sjopperdepop BV</t>
  </si>
  <si>
    <t>Smink Afvalverwerking B.V.</t>
  </si>
  <si>
    <t>Solex Drenthe B.V.</t>
  </si>
  <si>
    <t>Sortiva B.V.</t>
  </si>
  <si>
    <t>St Christelijke Woningcorporatie</t>
  </si>
  <si>
    <t>St. Deventer &amp; Almelose Montesorischole</t>
  </si>
  <si>
    <t>St. Dierenasiel De Kuipershoek</t>
  </si>
  <si>
    <t>St. Doopsgezind Broederschapshuis Schoorl</t>
  </si>
  <si>
    <t>St. Dorpshuis Den Andel</t>
  </si>
  <si>
    <t>St. Openbaar Onderwijs Zwolle</t>
  </si>
  <si>
    <t>St. Openbaar Primair Onderwijs Deventer</t>
  </si>
  <si>
    <t>St. Orthopedagogisch Instituut Deventer</t>
  </si>
  <si>
    <t>St. Quo Vadis</t>
  </si>
  <si>
    <t>St. Recreatiebelangen Vlieland</t>
  </si>
  <si>
    <t>St. Rooms-Katholieke Scholen Schalkhaar</t>
  </si>
  <si>
    <t>St. Samenwerkingsscholen Rivierendijk</t>
  </si>
  <si>
    <t>St. Vo Haaglanden</t>
  </si>
  <si>
    <t>Stadgenoot</t>
  </si>
  <si>
    <t>stadsdeel Nieuw-West</t>
  </si>
  <si>
    <t>Stadsdeel West</t>
  </si>
  <si>
    <t>Stet Holding B.V.</t>
  </si>
  <si>
    <t>Stg. Stadsschouwburg &amp; Concertgebouw Haarlem</t>
  </si>
  <si>
    <t>Stichting Aeres Groep</t>
  </si>
  <si>
    <t>Stichting ARK</t>
  </si>
  <si>
    <t>Stichting Atrium</t>
  </si>
  <si>
    <t>Stichting Baalderborg Groep</t>
  </si>
  <si>
    <t>Stichting Bedrijfspensioenenfonds Metalectro PME</t>
  </si>
  <si>
    <t>Stichting Beheer Goederen Gemeente Raalte</t>
  </si>
  <si>
    <t>Stichting Bo-Ex '91</t>
  </si>
  <si>
    <t>Stichting Boor</t>
  </si>
  <si>
    <t>Stichting Both Ends</t>
  </si>
  <si>
    <t>Stichting Brabant Wonen</t>
  </si>
  <si>
    <t>Stichting Brede School Nassaupark</t>
  </si>
  <si>
    <t>Stichting Buurthuis Elshof</t>
  </si>
  <si>
    <t>Stichting Christelijk Onderwijs Salland</t>
  </si>
  <si>
    <t>Stichting Cleanergy Wanroij</t>
  </si>
  <si>
    <t>Stichting de Alliantie Flevoland</t>
  </si>
  <si>
    <t>Stichting De Blauwe Loper</t>
  </si>
  <si>
    <t>Stichting De Mare</t>
  </si>
  <si>
    <t>Stichting De Onderwijsspecialisten</t>
  </si>
  <si>
    <t>Stichting Delta de Bilt</t>
  </si>
  <si>
    <t>Stichting Delta De Bilt</t>
  </si>
  <si>
    <t>Stichting Diaconaal Centrum van Arbeidsvaardigheden Lichtpun</t>
  </si>
  <si>
    <t>Stichting Dienst Te Velde</t>
  </si>
  <si>
    <t>Stichting Dierenasiel Tiel</t>
  </si>
  <si>
    <t>Stichting Dorpshuis De Bongerd</t>
  </si>
  <si>
    <t>Stichting Dorpsraad voor het Dorp Fleringen</t>
  </si>
  <si>
    <t>Stichting Dorpsverenigingscentrum Pingjum</t>
  </si>
  <si>
    <t>Stichting Dunamare Onderwijsgroep</t>
  </si>
  <si>
    <t>Stichting Elkien</t>
  </si>
  <si>
    <t>Stichting Goed Wonen</t>
  </si>
  <si>
    <t>Stichting H30</t>
  </si>
  <si>
    <t>Stichting Hertog Van Gelre</t>
  </si>
  <si>
    <t>Stichting Het Apostolisch Genootschap</t>
  </si>
  <si>
    <t>Stichting Jachthaven Andijk</t>
  </si>
  <si>
    <t>Stichting Kringloop Zwolle</t>
  </si>
  <si>
    <t>Stichting Natuur- en Vogelwacht Dordrecht</t>
  </si>
  <si>
    <t>Stichting Oost Flevoland Woondiensten</t>
  </si>
  <si>
    <t>Stichting Overal</t>
  </si>
  <si>
    <t>Stichting Portaal</t>
  </si>
  <si>
    <t>Stichting Proloog</t>
  </si>
  <si>
    <t>Stichting R&amp;B Wonen</t>
  </si>
  <si>
    <t>Stichting Schapendrift Ermelo</t>
  </si>
  <si>
    <t>Stichting Stadlander</t>
  </si>
  <si>
    <t>Stichting Stek</t>
  </si>
  <si>
    <t>Stichting Trudo</t>
  </si>
  <si>
    <t>Stichting Volkshuisvestigingsgroep Wooncompagnie</t>
  </si>
  <si>
    <t>Stichting Voortgezet Onderwijs Schiermonnikoog</t>
  </si>
  <si>
    <t>Stichting Vrije School Athena</t>
  </si>
  <si>
    <t>Stichting Wonion</t>
  </si>
  <si>
    <t>Stichting Woonbron</t>
  </si>
  <si>
    <t>Stichting Woonveste</t>
  </si>
  <si>
    <t>Stichting Woonwaard Noord - Kennemerland</t>
  </si>
  <si>
    <t>Stichting Xpositron</t>
  </si>
  <si>
    <t>Stichting Ymere</t>
  </si>
  <si>
    <t>Stichting Zuidwest Friesland Gearhing</t>
  </si>
  <si>
    <t>Stichting Zwembad "De Blauwe Kamp"</t>
  </si>
  <si>
    <t>Stol Energie BV</t>
  </si>
  <si>
    <t>Stuijt AGRO BV</t>
  </si>
  <si>
    <t>Suine Beheer</t>
  </si>
  <si>
    <t>Synt Beheer B.V.</t>
  </si>
  <si>
    <t>Syntrus Achmea Vastgoed B.V.</t>
  </si>
  <si>
    <t>T. van Til Eelde Beheer B.V.</t>
  </si>
  <si>
    <t>Tabak Installatietechniek BV</t>
  </si>
  <si>
    <t>Talis</t>
  </si>
  <si>
    <t>Tandarts Putte B.V.</t>
  </si>
  <si>
    <t>Techniko Ekehaar B.V.</t>
  </si>
  <si>
    <t>Technisch Buro Zonderland B.V.</t>
  </si>
  <si>
    <t>Technisch Centrum Jansen B.V.</t>
  </si>
  <si>
    <t>Technisch Installatiebedrijf Rood B.V.</t>
  </si>
  <si>
    <t>Tekdaflex BV</t>
  </si>
  <si>
    <t>Terra-agribusiness B.V.</t>
  </si>
  <si>
    <t>Terrasana</t>
  </si>
  <si>
    <t>Tes Installatietechniek Utiliteit B.V.</t>
  </si>
  <si>
    <t>Tezon</t>
  </si>
  <si>
    <t>Thecogas Biogastechniek B.V.</t>
  </si>
  <si>
    <t>Timmerhuis Onroerend Goed B.V.</t>
  </si>
  <si>
    <t>Totaal Installateur Brouwer Beheer B.V.</t>
  </si>
  <si>
    <t>Touringcar Dortmans BV</t>
  </si>
  <si>
    <t>Tricode Onroerend Goed B.V.</t>
  </si>
  <si>
    <t>Trinitas College</t>
  </si>
  <si>
    <t>Triton Beheer B.V.</t>
  </si>
  <si>
    <t>Trudo Monumenten BV</t>
  </si>
  <si>
    <t>Unica Groep B.V.</t>
  </si>
  <si>
    <t>Vader Kieft Holding BV</t>
  </si>
  <si>
    <t>Van Acht Materieel B.V.</t>
  </si>
  <si>
    <t>Van Boldrik Agrobusiness BV</t>
  </si>
  <si>
    <t>Van den Berg Installatietechniek</t>
  </si>
  <si>
    <t>Van den Heuvel Zand BV</t>
  </si>
  <si>
    <t>Van der Geest Beheer BV</t>
  </si>
  <si>
    <t>Van der Heijden Holding B.V.</t>
  </si>
  <si>
    <t>Van der Steen Elektrotechniek B.V.</t>
  </si>
  <si>
    <t>Van der Valk Systemen B.V.</t>
  </si>
  <si>
    <t>Van der Wardt Beheer BV</t>
  </si>
  <si>
    <t>Van Dorp Vastgoed Zoetermeer BV</t>
  </si>
  <si>
    <t>Van Geest Beheer Naaldwijk B.V.</t>
  </si>
  <si>
    <t>Van Grinsven Installatie BV</t>
  </si>
  <si>
    <t>Van Helvoirt Groenprojecten B.V.</t>
  </si>
  <si>
    <t>Van Rennes Elektrotechniek B.V.</t>
  </si>
  <si>
    <t>VDS Staal- &amp; Machinebouw B.V.</t>
  </si>
  <si>
    <t>Vedelro B.V.</t>
  </si>
  <si>
    <t>Veehouderij Verstegen BV</t>
  </si>
  <si>
    <t>Vehof Beheer B.V.</t>
  </si>
  <si>
    <t>Veldman Vastgoed B.V.</t>
  </si>
  <si>
    <t>Veluwse Afval Recycling B.V.</t>
  </si>
  <si>
    <t>Verzon BV</t>
  </si>
  <si>
    <t>Vesta Terminal Flushing B.V.</t>
  </si>
  <si>
    <t>Vestia Delft</t>
  </si>
  <si>
    <t>Vidomes</t>
  </si>
  <si>
    <t>VincIT Holding B.V.</t>
  </si>
  <si>
    <t>Viveste</t>
  </si>
  <si>
    <t>Vlinder Vastgoed BV</t>
  </si>
  <si>
    <t>Vlotweg Beheer BV</t>
  </si>
  <si>
    <t>VMI Holland B.V.</t>
  </si>
  <si>
    <t>Vogelasiel "De Fûgelhelling"</t>
  </si>
  <si>
    <t>Voordewind B.V.</t>
  </si>
  <si>
    <t>Vortex Holding</t>
  </si>
  <si>
    <t>Voshol Beheer BV</t>
  </si>
  <si>
    <t>Vredenburg Steenwijk B.V.</t>
  </si>
  <si>
    <t>Vredenburg Vastgoed B.V.</t>
  </si>
  <si>
    <t>W.A.M. Ceelen Beheer B.V.</t>
  </si>
  <si>
    <t>W3 Energie B.V.</t>
  </si>
  <si>
    <t>W3 Energie BV</t>
  </si>
  <si>
    <t>Waterschap De Dommel</t>
  </si>
  <si>
    <t>Waterschap Velt en Vecht</t>
  </si>
  <si>
    <t>Waterschapsbedrijf Limburg</t>
  </si>
  <si>
    <t>Weidenaar Holding BV</t>
  </si>
  <si>
    <t>Weistra &amp; Van der Meer Accountants B.V.</t>
  </si>
  <si>
    <t>Wiefferink Auto's BV</t>
  </si>
  <si>
    <t>Wigchering Beheer B.V.</t>
  </si>
  <si>
    <t>Wijkgemeente Ichtus Noordwijk</t>
  </si>
  <si>
    <t>Windfin B.V.</t>
  </si>
  <si>
    <t>Windmolenpark Sternweg B.V.</t>
  </si>
  <si>
    <t>Windpark De Graaf BV</t>
  </si>
  <si>
    <t>Windpark De Hondtocht B.V.</t>
  </si>
  <si>
    <t>Windpark Kreekraksluis B.V.</t>
  </si>
  <si>
    <t>Windpark Logistiekweg B.V.</t>
  </si>
  <si>
    <t>Windpark Martens B.V.</t>
  </si>
  <si>
    <t>Windpark Martina Cornelia B.V.</t>
  </si>
  <si>
    <t>Windpark Noordpolder BV</t>
  </si>
  <si>
    <t>Windpark Oudenstaart B.V.</t>
  </si>
  <si>
    <t>Windpark Roggeplaat B.V.</t>
  </si>
  <si>
    <t>Windpark Romerswaal B.V.</t>
  </si>
  <si>
    <t>Windpark Roompotsluis BV</t>
  </si>
  <si>
    <t>Windpark van Luna B.V.</t>
  </si>
  <si>
    <t>Windpark Zwartenberg B.V.</t>
  </si>
  <si>
    <t>Wiskerke Onions B.V.</t>
  </si>
  <si>
    <t>Wisse Wind B.V.</t>
  </si>
  <si>
    <t>Wizzbit</t>
  </si>
  <si>
    <t>Wo-Ga-III-Wind B.V.</t>
  </si>
  <si>
    <t>Wolda Tandartsenpraktijk B.V.</t>
  </si>
  <si>
    <t>Wonen Meerssen</t>
  </si>
  <si>
    <t>Wonen Zuidwest Friesland</t>
  </si>
  <si>
    <t>Woningcorporatie De Woonplaats</t>
  </si>
  <si>
    <t>Woningstichting Eigenhaard</t>
  </si>
  <si>
    <t>Woningstichting Hellendoorn</t>
  </si>
  <si>
    <t>Woningstichting Maasvallei Maastricht</t>
  </si>
  <si>
    <t>Woningstichting Noord-West Friesland</t>
  </si>
  <si>
    <t>Woningstichting Openbaar Belang</t>
  </si>
  <si>
    <t>Woningstichting Samenwerking Vlaardingen</t>
  </si>
  <si>
    <t>Woningstichting Volksbelang</t>
  </si>
  <si>
    <t>Wonion</t>
  </si>
  <si>
    <t>Wonion Energie B.V.</t>
  </si>
  <si>
    <t>Woonbron Delfshaven</t>
  </si>
  <si>
    <t>Woonburg</t>
  </si>
  <si>
    <t>Wooncentrum Harlinga</t>
  </si>
  <si>
    <t>Woonconcept Energie B.V.</t>
  </si>
  <si>
    <t>Woonfriesland</t>
  </si>
  <si>
    <t>WoonFriesland</t>
  </si>
  <si>
    <t>Woongoed GO</t>
  </si>
  <si>
    <t>Woongoed Goeree-Overflakkee</t>
  </si>
  <si>
    <t>Woonplus Schiedam</t>
  </si>
  <si>
    <t>Woonstede</t>
  </si>
  <si>
    <t>Woonstichting Singelveste</t>
  </si>
  <si>
    <t>X-Result B.V.</t>
  </si>
  <si>
    <t>Z.E.C. B.V.</t>
  </si>
  <si>
    <t>Zanders Bremhof</t>
  </si>
  <si>
    <t>ZANDERS BREMHOF BV</t>
  </si>
  <si>
    <t>Zeeeend BV</t>
  </si>
  <si>
    <t>Zeeuwind</t>
  </si>
  <si>
    <t>Zeilboerderij Rufus B.V.</t>
  </si>
  <si>
    <t>ZND Dakbedekking</t>
  </si>
  <si>
    <t>Zon Exploitatie Nederland B.V.</t>
  </si>
  <si>
    <t>Zon op Landelijk Noord Coöperatie  U.A</t>
  </si>
  <si>
    <t>Zonnepark Ouddorp aan Zee BV</t>
  </si>
  <si>
    <t>Zorg- en verblijfsboerderij Juutsom</t>
  </si>
  <si>
    <t>Zorgbad III</t>
  </si>
  <si>
    <t>Zuidlob Wind B.V. i.o.</t>
  </si>
  <si>
    <t>Apeldoorn BV</t>
  </si>
  <si>
    <t>B.V. Grondbezit AVI Moerdijk</t>
  </si>
  <si>
    <t>B.V. Handel en Exploitatiemaatschappij Ruijgrok</t>
  </si>
  <si>
    <t>Baanderherencollege</t>
  </si>
  <si>
    <t>Bakker Metaalbewerkingsbedrijf</t>
  </si>
  <si>
    <t>Bamo Holding</t>
  </si>
  <si>
    <t>Baton Beheer</t>
  </si>
  <si>
    <t>BBV</t>
  </si>
  <si>
    <t>Berg Tech De Meern</t>
  </si>
  <si>
    <t>BIOLOGISCHE INDUSTRIELE RESTSTOFFENVERWERKING B.V.</t>
  </si>
  <si>
    <t>Bisschop Möller Stichting</t>
  </si>
  <si>
    <t>Bizzsite Webnetcom</t>
  </si>
  <si>
    <t>Black Box Operations</t>
  </si>
  <si>
    <t>Bloemendaalse Schoolvereniging</t>
  </si>
  <si>
    <t>Bos en Meerzicht -Verzorgd Wonen-</t>
  </si>
  <si>
    <t>Bosse Elektrotechniek</t>
  </si>
  <si>
    <t>Bouhear B.V.</t>
  </si>
  <si>
    <t>BTT Holding</t>
  </si>
  <si>
    <t>Clusius College</t>
  </si>
  <si>
    <t>Cofra BV</t>
  </si>
  <si>
    <t>De Nieuwe Proef</t>
  </si>
  <si>
    <t>Deckers Beheer</t>
  </si>
  <si>
    <t>Didactive BV</t>
  </si>
  <si>
    <t>Dierenopvangcentrum Enschede</t>
  </si>
  <si>
    <t>Dierenopvangcentrum Schagen e.o.</t>
  </si>
  <si>
    <t>Electro 2000 Installatietechniek</t>
  </si>
  <si>
    <t>Envier Invest</t>
  </si>
  <si>
    <t>Greenlake Systems</t>
  </si>
  <si>
    <t>Heuvelrug Financiële Partners</t>
  </si>
  <si>
    <t>HTO Holwerd</t>
  </si>
  <si>
    <t>HTW Installatietechniek</t>
  </si>
  <si>
    <t>Huijbregts Automatisering</t>
  </si>
  <si>
    <t>Konings Transportbandenbouw</t>
  </si>
  <si>
    <t>Koolen Vastgoed</t>
  </si>
  <si>
    <t>L.P.L. Vos Beheer BV</t>
  </si>
  <si>
    <t>Lakerveld Ingenieurs &amp; Architectuur Bureau</t>
  </si>
  <si>
    <t>L'Escaut Woonservice</t>
  </si>
  <si>
    <t>Liber Units</t>
  </si>
  <si>
    <t>Loodswezen</t>
  </si>
  <si>
    <t>Loohuis Installatiegroep Beheer B.V.</t>
  </si>
  <si>
    <t>Maatschappelijk Vastgoed Deventer</t>
  </si>
  <si>
    <t>Maatschappij Exploitatie Alternatieve Energiebronnen</t>
  </si>
  <si>
    <t>Mabenco</t>
  </si>
  <si>
    <t>Megens Elektro</t>
  </si>
  <si>
    <t>Metta Vihara</t>
  </si>
  <si>
    <t>Modecentrum Bas Hollaar</t>
  </si>
  <si>
    <t>Natuurgas Overijssel</t>
  </si>
  <si>
    <t>Noorderbreedte B.V. lokatie De Stilen</t>
  </si>
  <si>
    <t>O.S.G. Singelland</t>
  </si>
  <si>
    <t>Optima Forma</t>
  </si>
  <si>
    <t>PBG Investments 1 B.V.</t>
  </si>
  <si>
    <t>PCBO Tytsjerksteradiel</t>
  </si>
  <si>
    <t>Portaal Utrecht</t>
  </si>
  <si>
    <t>PPM BV</t>
  </si>
  <si>
    <t>PPO Locatie Vredepeel</t>
  </si>
  <si>
    <t>ProRail B.V.</t>
  </si>
  <si>
    <t>Prot. Gemeente te Oost-Souburg</t>
  </si>
  <si>
    <t>Protestantse Gemeente Boxtel College Van Kerkrentmeesters</t>
  </si>
  <si>
    <t>Protestantse Gemeente Eerbeek</t>
  </si>
  <si>
    <t>Protestantse Gemeente Grou-Jirnsum</t>
  </si>
  <si>
    <t>Protestantse Gemeente Haarlem</t>
  </si>
  <si>
    <t>Protestantse Gemeente Houten</t>
  </si>
  <si>
    <t>PSY Pharma BV</t>
  </si>
  <si>
    <t>PSY Pharma Vastgoed BV</t>
  </si>
  <si>
    <t>Quercus Holding BV</t>
  </si>
  <si>
    <t>R. Janssen Beheer B.V.</t>
  </si>
  <si>
    <t>R.K. Basisschool Sint Theresia</t>
  </si>
  <si>
    <t>Rabobank Amerstreek</t>
  </si>
  <si>
    <t>Raedthuys Distripark 4 B.V.</t>
  </si>
  <si>
    <t>Raedthuys Zon B.V. i.o.</t>
  </si>
  <si>
    <t>Regionale Woningbouwvereniging Samenwerking</t>
  </si>
  <si>
    <t>Rensink Vastgoed B.V.</t>
  </si>
  <si>
    <t>RKB de Hoeksteen</t>
  </si>
  <si>
    <t>Roeken &amp; Co installateurs</t>
  </si>
  <si>
    <t>SBO De Stuifheuvel</t>
  </si>
  <si>
    <t>Schadijk B.V.</t>
  </si>
  <si>
    <t>Schateiland Zeumeren</t>
  </si>
  <si>
    <t>Sleegers Farm Equipment Holland B.V.</t>
  </si>
  <si>
    <t>SolarNRG</t>
  </si>
  <si>
    <t>SPB Zaanstreek-Waterland</t>
  </si>
  <si>
    <t>Sportland</t>
  </si>
  <si>
    <t>Stentor Communications</t>
  </si>
  <si>
    <t>Te Grotenhuis Exploitatie B.V.</t>
  </si>
  <si>
    <t>Ten Haken Installatietechniek BV</t>
  </si>
  <si>
    <t>The Growth Factory</t>
  </si>
  <si>
    <t>TKH Holding</t>
  </si>
  <si>
    <t>Uticon Ingenieursgroep B.V.</t>
  </si>
  <si>
    <t>Vagron B.V.</t>
  </si>
  <si>
    <t>Van de Ven Beheer B.V.</t>
  </si>
  <si>
    <t>Van Klink BV</t>
  </si>
  <si>
    <t>VCBO Kollumerland</t>
  </si>
  <si>
    <t>Verkoelen Dak Nederland BV</t>
  </si>
  <si>
    <t>VV de Lauwers</t>
  </si>
  <si>
    <t>W &amp; R Plastics B.V.</t>
  </si>
  <si>
    <t>W. Folkerts Holding B.V.</t>
  </si>
  <si>
    <t>W. Terpstra Holding B.V.</t>
  </si>
  <si>
    <t>Waternet</t>
  </si>
  <si>
    <t xml:space="preserve">Jonge landbouwers (Bedrijfsmodernisering) </t>
  </si>
  <si>
    <t>CO*)</t>
  </si>
  <si>
    <t>Brede weersverzekering art. 68 (3)</t>
  </si>
  <si>
    <t>CO *)</t>
  </si>
  <si>
    <t>U2.111/1152</t>
  </si>
  <si>
    <t>DASO B.V.</t>
  </si>
  <si>
    <t>PARTICIPATIEMAATSCHAPPIJ MU B.V.</t>
  </si>
  <si>
    <t>A. VAN DER EIJK EN ZONEN BENTHUIZEN B.V.</t>
  </si>
  <si>
    <t>FRUITBEDRIJF 'VAN DER NAT B.V.'</t>
  </si>
  <si>
    <t>KUIJPERS FRUITTEELT B.V.</t>
  </si>
  <si>
    <t>ROB JANSSEN KAREKIET B.V.</t>
  </si>
  <si>
    <t>J.J. WINSSEN BEHEER B.V.</t>
  </si>
  <si>
    <t>FARM-WELL B.V.</t>
  </si>
  <si>
    <t>FRISK-FRUKTERGARD</t>
  </si>
  <si>
    <t>COBBEN INTERAGRO OPERATIONS B.V.</t>
  </si>
  <si>
    <t>BORMANS ZACHTFRUIT B.V.</t>
  </si>
  <si>
    <t>VAN WEVERWIJK FRUIT B.V.</t>
  </si>
  <si>
    <t>BLAUWE BESSENCULTUUR HIL &amp; MOER B.V.</t>
  </si>
  <si>
    <t>Fijnstofmaatregelen</t>
  </si>
  <si>
    <t>NATIONAAL</t>
  </si>
  <si>
    <t>Investeringsregeling luchtwassers (Subsidie gecombineerde luchtwassystemen)</t>
  </si>
  <si>
    <t>CO *) + provinciaal budget (afhankelijk van de openstelling)</t>
  </si>
  <si>
    <t>GENUBO B.V.</t>
  </si>
  <si>
    <t>FARMERS TO FARMERS B.V.</t>
  </si>
  <si>
    <t>GEBR. HENDRIKX LOMM B.V.</t>
  </si>
  <si>
    <t>Subsidie Integraal duurzame stallen en houderijsystemen</t>
  </si>
  <si>
    <t>U2112-1239</t>
  </si>
  <si>
    <t>BOERDERIJ CROY B.V.</t>
  </si>
  <si>
    <t>Subsidie marktintroductie energie-innovaties (glastuinbouw)</t>
  </si>
  <si>
    <t>GEBR. DUIJVESTIJN</t>
  </si>
  <si>
    <t>U2113-1392</t>
  </si>
  <si>
    <t>BIOHOF JACOBUS B.V.</t>
  </si>
  <si>
    <t>RIJK ZWAAN BREEDING B.V.</t>
  </si>
  <si>
    <t>KESGRO</t>
  </si>
  <si>
    <t>TUINBOUWBEDRIJF VINK SION B.V.</t>
  </si>
  <si>
    <t>JAMUFLOR B.V.</t>
  </si>
  <si>
    <t>TUINBOUWBEDRIJF AARTSERF B.V.</t>
  </si>
  <si>
    <t>A.C. HARTMAN B.V.</t>
  </si>
  <si>
    <t>KOPPERT CRESS B.V.</t>
  </si>
  <si>
    <t>TEEGROW B.V.</t>
  </si>
  <si>
    <t>GRENSPAAL B.V.</t>
  </si>
  <si>
    <t>R. EN M. HENDRIKS B.V.</t>
  </si>
  <si>
    <t>VITRO PLUS B.V.</t>
  </si>
  <si>
    <t>ANTHURA B.V.</t>
  </si>
  <si>
    <t>TUINBOUWBEDRIJF NOORD ERF B.V.</t>
  </si>
  <si>
    <t>VAN NOORD HOLDING B.V.</t>
  </si>
  <si>
    <t>HOLSTEIN FLOWERS FUTURA</t>
  </si>
  <si>
    <t>KWEKERIJ GUBBELS SIBERIE B.V.</t>
  </si>
  <si>
    <t>ROZENKWEKERIJ PORTA NOVA B.V.</t>
  </si>
  <si>
    <t>Investeringsregeling Energiebesparing</t>
  </si>
  <si>
    <t>GERBERA UNITED B.V.</t>
  </si>
  <si>
    <t>BOUTEN GLASTUINBOUWBEDRIJF B.V.</t>
  </si>
  <si>
    <t>ANTHE B.V.</t>
  </si>
  <si>
    <t>KP HOLLAND IV B.V.</t>
  </si>
  <si>
    <t>VAN WINDEN ERICA PERKGOUD B.V.</t>
  </si>
  <si>
    <t>MENNO VAN DER KNAAP CYMBIDIUMS B.V.</t>
  </si>
  <si>
    <t>MULTIGROW GRASHOEK B.V.</t>
  </si>
  <si>
    <t>Vamilcompensatie</t>
  </si>
  <si>
    <t>BEHEERSMAATSCHAPPIJ J.C. VAN GENNIP B.V.</t>
  </si>
  <si>
    <t>KEIZERSHOF B.V.</t>
  </si>
  <si>
    <t>BEERSENBOS B.V.</t>
  </si>
  <si>
    <t>COPPENS FARM B.V.</t>
  </si>
  <si>
    <t>DONKERS HEIDELUST B.V.</t>
  </si>
  <si>
    <t>ULINGSHOF VASTGOED B.V.</t>
  </si>
  <si>
    <t>JANSSEN-DIRKX B.V.</t>
  </si>
  <si>
    <t>GEBR. BOON ONROEREND GOED B.V.</t>
  </si>
  <si>
    <t>STRIJBOS JENNISKENS ONROEREND GOED B.V.</t>
  </si>
  <si>
    <t>VISSERS PLUIMVEE B.V.</t>
  </si>
  <si>
    <t>PEELFARM HOLDING B.V.</t>
  </si>
  <si>
    <t>MARCEL VAN LEEUWEN TUINPLANTEN B.V.</t>
  </si>
  <si>
    <t>KONINGSHOF PLUIMVEE B.V.</t>
  </si>
  <si>
    <t>CLAESSENS LANGSTRAAT B.V.</t>
  </si>
  <si>
    <t>VABOR BEHEER B.V.</t>
  </si>
  <si>
    <t>DE BIESHORST B.V.</t>
  </si>
  <si>
    <t>Duurzaamheidsinvesteringen (POP-Nieuwe Uitdagingen)</t>
  </si>
  <si>
    <t>ASHORST B.V.</t>
  </si>
  <si>
    <t>VEVAR B.V.</t>
  </si>
  <si>
    <t>GERT VAN ADRICHEM LANDBOUW B.V.</t>
  </si>
  <si>
    <t>LOONWERKBEDRIJF TIMMERMANS B.V.</t>
  </si>
  <si>
    <t>GENUVA B.V.</t>
  </si>
  <si>
    <t>BAKKER LANDBOUW B.V.</t>
  </si>
  <si>
    <t>MELKVEEBEDRIJF VAN SPIJKER</t>
  </si>
  <si>
    <t>LANDBOUWBEDRIJF VELTKAMP B.V.</t>
  </si>
  <si>
    <t>LOONBEDRIJF NOOIJEN DEURNE</t>
  </si>
  <si>
    <t>VAN BEEM AGRO B.V.</t>
  </si>
  <si>
    <t>INGHELS HEIKANT B.V.</t>
  </si>
  <si>
    <t>HOUWING AGRO B.V.</t>
  </si>
  <si>
    <t>Subsidie innovatieprojecten (melkveehouderij, intensieve veehouderij, open teelten, glastuinbouw, biologisch, plant, dier, MIDS, POP-NU)</t>
  </si>
  <si>
    <t>PROTIX BIOSYSTEMS B.V.</t>
  </si>
  <si>
    <t>AVERIS SEEDS B.V.</t>
  </si>
  <si>
    <t xml:space="preserve"> </t>
  </si>
  <si>
    <t>HEIDEVELD BEHEER B.V.</t>
  </si>
  <si>
    <t>SMITS GROENTEKWEKERIJ B.V.</t>
  </si>
  <si>
    <t>LODDERS BOOMKWEKERIJEN B.V.</t>
  </si>
  <si>
    <t>DELISCIOUS PRODUCTION 2 B.V.</t>
  </si>
  <si>
    <t>HORTI HYDRO CULTURES B.V.</t>
  </si>
  <si>
    <t>SIKES CHAMPIGNONS B.V.</t>
  </si>
  <si>
    <t>PROVALOR B.V.</t>
  </si>
  <si>
    <t>CRADLE CROPS B.V.</t>
  </si>
  <si>
    <t>STICHTING 'UIT JE EIGEN STAD'</t>
  </si>
  <si>
    <t>PECUS</t>
  </si>
  <si>
    <t>PECUS B.V.</t>
  </si>
  <si>
    <t>BIOBRASS B.V.</t>
  </si>
  <si>
    <t>Subsidie innovatie in de visketen</t>
  </si>
  <si>
    <t>VCU</t>
  </si>
  <si>
    <t>VAN DER LANS PROJEKT I B.V.</t>
  </si>
  <si>
    <t>ZEEVISSERIJBEDRIJF A. VAN URK B.V.</t>
  </si>
  <si>
    <t>DE ZEEUWSE MOSSEL B.V.</t>
  </si>
  <si>
    <t>VISSERIJBEDRIJF 'ZEEMEEUW II' B.V.</t>
  </si>
  <si>
    <t>GLASAAL VOLENDAM B.V.</t>
  </si>
  <si>
    <t>COMBINATIE ZEELAND-WADDENZEE B.V.</t>
  </si>
  <si>
    <t>VIS VIS B.V.</t>
  </si>
  <si>
    <t>ZEEVISSERIJBEDRIJF JAN KRAMER B.V.</t>
  </si>
  <si>
    <t>Collectieve acties in de visketen</t>
  </si>
  <si>
    <t>COMBINATIE VAN BEROEPSVISSERS</t>
  </si>
  <si>
    <t>MEROMAR SEAFOODS B.V.</t>
  </si>
  <si>
    <t>JACZON B.V.</t>
  </si>
  <si>
    <t>COOPERATIEVE VISAFSLAG DEN HELDER/TEXEL U.A.</t>
  </si>
  <si>
    <t>STICHTING PROSEA MARINE EDUCATION</t>
  </si>
  <si>
    <t>PRODUCTSCHAP VIS</t>
  </si>
  <si>
    <t>STICHTING OASE FOUNDATION</t>
  </si>
  <si>
    <t>COOP. SAMENWERK.VERB. MOSSELKWEEKBEDRIJVEN UA</t>
  </si>
  <si>
    <t>STICHTING VIS &amp; SEIZOEN</t>
  </si>
  <si>
    <t>REDERSVERENIGING VOOR DE ZEEVISSERIJ</t>
  </si>
  <si>
    <t>NEDERLANDSE OESTERVERENIGING</t>
  </si>
  <si>
    <t>UNITED FISH AUCTIONS N.V.</t>
  </si>
  <si>
    <t>URSA MAJOR SERVICES B.V.</t>
  </si>
  <si>
    <t>Investering in vissersvaartuigen</t>
  </si>
  <si>
    <t>U2114-1481</t>
  </si>
  <si>
    <t>HAASNOOT IJMUIDEN B.V.</t>
  </si>
  <si>
    <t>VISS.- EN EXPLOITATIEMIJ. NOORDWIJK B.V.</t>
  </si>
  <si>
    <t>Subsidie kwaliteit, rendement en nieuwe markten in de visserij</t>
  </si>
  <si>
    <t>PEFA B.V.</t>
  </si>
  <si>
    <t>TWENTEVIS VISVERKOOP B.V.</t>
  </si>
  <si>
    <t>PRINS &amp; DINGEMANSE B.V.</t>
  </si>
  <si>
    <t>Investering in aquacultuur</t>
  </si>
  <si>
    <t>NOORDKAPER B.V.</t>
  </si>
  <si>
    <t>BARBE SCHEPEN B.V.</t>
  </si>
  <si>
    <t>Certificering in de visketen</t>
  </si>
  <si>
    <t>NEDERLANDSE VISSERSBOND</t>
  </si>
  <si>
    <t>VERENIGING VAN HANDKOKKELVISSERS 'OP HANDKRACHT VERDER'</t>
  </si>
  <si>
    <t>COOPERATIEVE PRODUCENTENORGANISATIE VAN DE NEDERLANDSE MOSSELCULTUUR U</t>
  </si>
  <si>
    <t>VER. BEROEPSMATIGE (HAND)LIJNVISSERS NEDERL.</t>
  </si>
  <si>
    <t>DE COOPERATIEVE VISSERIJ ORGANISATIE UA</t>
  </si>
  <si>
    <t>Compensatieregeling Aalvisserij</t>
  </si>
  <si>
    <t>Voedselkwaliteitregeling, biologische productiemethode</t>
  </si>
  <si>
    <t>STICHTING HET NOORDBRABANTS LANDSCHAP</t>
  </si>
  <si>
    <t>G. MOESKOPS SINT-OEDENRODE B.V.</t>
  </si>
  <si>
    <t>B.V. LANDGOED HUYS SEVENAER</t>
  </si>
  <si>
    <t>T. EN H. VLAAR B.V.</t>
  </si>
  <si>
    <t>STICHTING OLMENES</t>
  </si>
  <si>
    <t>STICHTING LIEVEGOED</t>
  </si>
  <si>
    <t>TEBOZA ORGANICS B.V.</t>
  </si>
  <si>
    <t>RAPHAELSTICHTING</t>
  </si>
  <si>
    <t>DE GRAAF AGRO B.V.</t>
  </si>
  <si>
    <t>Subsidie demonstratieprojecten (Biologische landbouw, Energie, Intensieve veehouderij, Melkveehouderij, Schoon en Zuinig, proefprojecten GLB)</t>
  </si>
  <si>
    <t>STG. WAARDEVOL CULTUURLANDSCHAP WINTERSWIJK</t>
  </si>
  <si>
    <t>U2111-1162</t>
  </si>
  <si>
    <t>AGRARISCHE NATUURVERENIGING OOST GRONINGEN</t>
  </si>
  <si>
    <t>NOARDLIKE FRYSKE WALDEN</t>
  </si>
  <si>
    <t>VERENIGING AGRARISCH NATUUR- EN LANDSCHAPSBEHEER WATER, LAND EN DIJKEN</t>
  </si>
  <si>
    <t>U2113-1325</t>
  </si>
  <si>
    <t>STG. TER BEV. VAN AGR. BEDR.- &amp; GEB.ONTW.</t>
  </si>
  <si>
    <t>U2113-1316</t>
  </si>
  <si>
    <t>KEMPFARM B.V.</t>
  </si>
  <si>
    <t>STG. TER EXPL. VAN DE PROEFBOERD. 'RUSTHOEVE'</t>
  </si>
  <si>
    <t>U2113-1304</t>
  </si>
  <si>
    <t>GEBR. DUIJVESTIJN B.V.</t>
  </si>
  <si>
    <t>CHAMPIGNONKWEKERIJ 'T VOSKE B.V.</t>
  </si>
  <si>
    <t>KRELING</t>
  </si>
  <si>
    <t>SUBVENTION B.V.</t>
  </si>
  <si>
    <t>VERENIGING ZEEUWSE MILIEUFEDERATIE</t>
  </si>
  <si>
    <t>PEERDEMAN ORCHIDEEEN ANDIJK B.V.</t>
  </si>
  <si>
    <t>LANDGOED QUADENOORD BOSCHBEEK B.V.</t>
  </si>
  <si>
    <t>Functionele agrodiversiteit (POP-Nieuwe uitdagingen)</t>
  </si>
  <si>
    <t xml:space="preserve">Deze regeling is onderdeel van subsidie demonstratieprojecten  </t>
  </si>
  <si>
    <t>SAMENWERKINGSVERBAND BLOEIEND BEDRIJF</t>
  </si>
  <si>
    <t>U2112-1243</t>
  </si>
  <si>
    <t>Subsidie kleine praktijknetwerken veehouderijen</t>
  </si>
  <si>
    <t>U2113-1324</t>
  </si>
  <si>
    <t>KRECA VOEDSELDIEREN</t>
  </si>
  <si>
    <t>BOTDEN B.V.</t>
  </si>
  <si>
    <t>MART VAN DIJK BOOMKWEKERIJEN B.V.</t>
  </si>
  <si>
    <t>NIC. VAN KLINK B.V.</t>
  </si>
  <si>
    <t>VAN WINDEN ONROERENDEZAAK B.V.</t>
  </si>
  <si>
    <t>AVM GASTEL B.V.</t>
  </si>
  <si>
    <t>HOUBENSTEYN YSSELSTEYN B.V.</t>
  </si>
  <si>
    <t>C.H. HUISMAN B.V.</t>
  </si>
  <si>
    <t>BOEREBOOM STEKCULTURES B.V.</t>
  </si>
  <si>
    <t>COMBINATIE MAURITZ B.V.</t>
  </si>
  <si>
    <t>ZUIDGEEST GROWERS B.V</t>
  </si>
  <si>
    <t>DE KRUIDENAER B.V.</t>
  </si>
  <si>
    <t>VERSCHUREN NEERVELD B.V</t>
  </si>
  <si>
    <t>Subsidie kleine en grote praktijknetwerken veehouderijen</t>
  </si>
  <si>
    <t>U2113-1394</t>
  </si>
  <si>
    <t>STICHTING WEIDEGANG</t>
  </si>
  <si>
    <t>DE HOEVE B.V.</t>
  </si>
  <si>
    <t>STICHTING SINT DONATUS</t>
  </si>
  <si>
    <t>FLORA NOVA HANDELSKWEKERIJ B.V.</t>
  </si>
  <si>
    <t>SNEIJERS BOOMKWEKERIJ B.V.</t>
  </si>
  <si>
    <t>ERGON</t>
  </si>
  <si>
    <t>STICHTING STREEKEIGEN PRODUCTEN NEDERLAND</t>
  </si>
  <si>
    <t>LANDZIJDE</t>
  </si>
  <si>
    <t>GOURMET B.V.</t>
  </si>
  <si>
    <t>STICHTING DUURZAAMHEID IN UITVOERING</t>
  </si>
  <si>
    <t>PPO/PRI PRAKTIJKONDERZOEK AGV</t>
  </si>
  <si>
    <t>ZWIN BROTHERS BEHEER B.V.</t>
  </si>
  <si>
    <t>ROELANDS BOOMKWEKERIJEN B.V.</t>
  </si>
  <si>
    <t>Bedrijfsadvies over randvoorwaarden GLB</t>
  </si>
  <si>
    <t>LAVRIJSEN AGRAR. VEREDEL. INDUSTRIE LAVI B.V.</t>
  </si>
  <si>
    <t>U2111-1111</t>
  </si>
  <si>
    <t>HENK MEERDINK &amp; ZONEN B.V.</t>
  </si>
  <si>
    <t>WARNAARTHOEVE B.V.</t>
  </si>
  <si>
    <t>MEVAR MEEDEN EXPLOITATIEMAATSCHAPPIJ B.V.</t>
  </si>
  <si>
    <t>LANDBOUWBEDRIJF VAN DER VELDE B.V.</t>
  </si>
  <si>
    <t>VAN HAL ZEUGEN B.V.</t>
  </si>
  <si>
    <t>VAN HAL MELKVEE B.V.</t>
  </si>
  <si>
    <t>LANDBOUWBEDRIJF L.W. WALL B.V.</t>
  </si>
  <si>
    <t>ELEVELD SMILDE B.V.</t>
  </si>
  <si>
    <t>DE MEERHOEVE B.V.</t>
  </si>
  <si>
    <t>Stichting Zeldzame Huisdierrassen (SZH)</t>
  </si>
  <si>
    <t xml:space="preserve">Stichting Zeldzame Huisdierrassen </t>
  </si>
  <si>
    <t>Set aside regeling</t>
  </si>
  <si>
    <t>U2.113/1350</t>
  </si>
  <si>
    <t>N.V. LANDBOUWMAATSCHAPPIJ SOEKOWONO</t>
  </si>
  <si>
    <t>VAN PUIJENBROEK LANDBOUW B.V.</t>
  </si>
  <si>
    <t>B.V. LANDGOED AMPSEN</t>
  </si>
  <si>
    <t>LANDGOED 'GROOT-EILAND' B.V.</t>
  </si>
  <si>
    <t>GROOTHUIS PROJECTEN I B.V.</t>
  </si>
  <si>
    <t>STICHTING LANDSCHAPEXPLOITATIE</t>
  </si>
  <si>
    <t>VAN LOOIJ B.V.</t>
  </si>
  <si>
    <t>Subsidie honingverbetering (3)</t>
  </si>
  <si>
    <t>Investering in verwerking en afzet</t>
  </si>
  <si>
    <t>MOSSELZAAD BEDRIJF PRINS &amp; DINGEMANSE B.V.</t>
  </si>
  <si>
    <t xml:space="preserve">Beëindings-&amp; saneringsregeling </t>
  </si>
  <si>
    <t>Gaat alleen naar natuurlijke personen</t>
  </si>
  <si>
    <t xml:space="preserve">Ondersteuning Innovatieprogramma veevoer </t>
  </si>
  <si>
    <t>Innovatiesubsidies (Kaderwet LNV-subsidies)</t>
  </si>
  <si>
    <t>Universiteit Utrecht (Biomassa)</t>
  </si>
  <si>
    <t>Gezondheidsdienst Dieren</t>
  </si>
  <si>
    <t>Natura Artis Magistra (innovatieve educatie Biodiversiteit)</t>
  </si>
  <si>
    <t>TTI</t>
  </si>
  <si>
    <t>Stichting Technologisch Topinstituut Groene Genetica</t>
  </si>
  <si>
    <t>U16.40 AGNL Vernieuwen onderzoeksinfrastructuur</t>
  </si>
  <si>
    <t>Emissie-arm veevoeder</t>
  </si>
  <si>
    <t>U16.10 AGNL Emissiearm Veevoer</t>
  </si>
  <si>
    <t>Christian Hansen A/S</t>
  </si>
  <si>
    <t>Orffa Additives B.V.</t>
  </si>
  <si>
    <t>Stichting Dienst Landbouwkundig Onderzoek</t>
  </si>
  <si>
    <t>Structurele Subsidies (1 ontvanger)</t>
  </si>
  <si>
    <t>Ondersteuning biologische sector (m.n. Bionext, voorheen Biologica)</t>
  </si>
  <si>
    <t>Landelijk InformatieCentrum Gezelschapsdieren</t>
  </si>
  <si>
    <t>Universiteit Utrecht/Dutch Wildlife Health Centre</t>
  </si>
  <si>
    <t>Voedingscentrum Nederland instellingssubsidie</t>
  </si>
  <si>
    <t>Voedingscentrum Nederland Communicatieproject</t>
  </si>
  <si>
    <t>Consumentenbond Voedselonderzoek</t>
  </si>
  <si>
    <t>Stichting Diergeneesmiddelen Autoriteit</t>
  </si>
  <si>
    <t>Gezondheidsdienst voor Dieren basismonitoring</t>
  </si>
  <si>
    <t>Landelijke inspectiedienst dierenbescherming (LID)</t>
  </si>
  <si>
    <t>Regeling subsidie Stichting Dienst Landbouwkundig Onderzoek</t>
  </si>
  <si>
    <t>Basisfinanciering (Kaderwet LNV-subsidies, OCW-conform)</t>
  </si>
  <si>
    <t>Wageningen UR</t>
  </si>
  <si>
    <t>Koninklijke Nederlandse Akademie voor Wetenschappen</t>
  </si>
  <si>
    <t>Basisfinanciering (Kaderwet LNV-subsidies, overboeking naar I&amp;M voor Natuur en Milieu planbureau)</t>
  </si>
  <si>
    <t>Uitgaven komen ten laste van I&amp;M, Leidt dus niet tot uitgaven EZ</t>
  </si>
  <si>
    <t>Incidentele Subsidies (1 ontvanger)</t>
  </si>
  <si>
    <t>Stichting Flowers en Food, Winnen aan Waarde</t>
  </si>
  <si>
    <t>ZLTO, project «Grip op klauwen»</t>
  </si>
  <si>
    <t>Productschappen Vee, Vlees en Eieren, programma «Arbeidsmarkt en opleiding»</t>
  </si>
  <si>
    <t>LTO Noord, Innovatieprogramma «Varkansen»</t>
  </si>
  <si>
    <t>Wageningen UR, hoogleraar leerstoel fysiologie van de bloembollen</t>
  </si>
  <si>
    <t>NAJK, Duurzame Dialoog 2011–2013</t>
  </si>
  <si>
    <t>Initiatief Duurzame Handel, ASC-keurmerk</t>
  </si>
  <si>
    <t>LTO Nederland, Projectuitvoering stalbranden</t>
  </si>
  <si>
    <t xml:space="preserve">Kinderboerderij Nederland (SKBN), Projectfinanciering Keurmerk </t>
  </si>
  <si>
    <t>Kinderboerderij Nederland (SKBN), Projectfinanciering Educatie</t>
  </si>
  <si>
    <t>Provincie Overijssel: Project Gooijermars (Koopmansproject)</t>
  </si>
  <si>
    <t>PVE, Vaccinatieproeven vleeskalveren</t>
  </si>
  <si>
    <t>Regeling praktijkleren en groene plus</t>
  </si>
  <si>
    <t>Nationaal</t>
  </si>
  <si>
    <t>STICHTING VAN HALL LARENSTEIN</t>
  </si>
  <si>
    <t>U2616-2545</t>
  </si>
  <si>
    <t>AVK/SGL ECABO-BEROEPSOPLEIDINGEN</t>
  </si>
  <si>
    <t>STICHTING WELLANT</t>
  </si>
  <si>
    <t>STICHTING HAS DEN BOSCH</t>
  </si>
  <si>
    <t>STG. LENTIZ OND.GRP, SWS V. BVE/VO IH WL/NWN</t>
  </si>
  <si>
    <t>WAGENINGEN UNIVERSITEIT WAGENINGEN UNIVERSITY</t>
  </si>
  <si>
    <t>STG. COMMUN.CENTR. VOEDSEL EN LEEFOMGEVING</t>
  </si>
  <si>
    <t>STICHTING NORDWIN COLLEGE</t>
  </si>
  <si>
    <t>STICHTING CITAVERDE COLLEGE/CURSUS &amp; CONTRACT</t>
  </si>
  <si>
    <t>STICHTING EDUDELTA ONDERWIJSGROEP</t>
  </si>
  <si>
    <t>GROENHORST COLLEGE</t>
  </si>
  <si>
    <t>STICHTING HELICON OPLEIDINGEN</t>
  </si>
  <si>
    <t>STICHTING CLUSIUS COLLEGE</t>
  </si>
  <si>
    <t>AGRARISCH OPLEIDINGSCENTRUM TERRA</t>
  </si>
  <si>
    <t>STICHTING PLATFORMS VMBO</t>
  </si>
  <si>
    <t>AOC RAAD, BR. ORG. VAN HET AOCONDERWIJS</t>
  </si>
  <si>
    <t>FREIHOV B.V.</t>
  </si>
  <si>
    <t>STICHTING AOC OOST-NEDERLAND</t>
  </si>
  <si>
    <t>LAND- EN TUINBOUW ORGANISATIE NOORD</t>
  </si>
  <si>
    <t>Groene Kenniscoöperatie</t>
  </si>
  <si>
    <t>Stichting Groene Kenniscoöperatie</t>
  </si>
  <si>
    <t>EZ/DUO/RVO</t>
  </si>
  <si>
    <t>School als Kenniscentrum</t>
  </si>
  <si>
    <t>DUO</t>
  </si>
  <si>
    <t>LANDSTEDE</t>
  </si>
  <si>
    <t>AOC OOST</t>
  </si>
  <si>
    <t>AOC TERRA</t>
  </si>
  <si>
    <t>WELLANTCOLLEGE</t>
  </si>
  <si>
    <t>EDUDELTA ONDERWIJSGROEP</t>
  </si>
  <si>
    <t>NORDWIN COLLEGE</t>
  </si>
  <si>
    <t>AOC DE GROENE WELLE</t>
  </si>
  <si>
    <t>LENTIZ</t>
  </si>
  <si>
    <t>CITAVERDE COLLEGE</t>
  </si>
  <si>
    <t>AOC WEST BRABANT</t>
  </si>
  <si>
    <t>CLUSIUS COLLEGE</t>
  </si>
  <si>
    <t>AOC GROENHORST</t>
  </si>
  <si>
    <t>HELICON OPLEIDINGEN</t>
  </si>
  <si>
    <t>CHR COLL SCHAERSVOORDE</t>
  </si>
  <si>
    <t>CHR. COLLEGE GROEVENBEEK</t>
  </si>
  <si>
    <t>NUBORGH COLLEGE</t>
  </si>
  <si>
    <t>NOORDZEE ONDERWIJS GROEP</t>
  </si>
  <si>
    <t>DE MEERWAARDE</t>
  </si>
  <si>
    <t>PC COLLEGE ULENHOF</t>
  </si>
  <si>
    <t>SGM DE LINGEBORGH</t>
  </si>
  <si>
    <t>VECHTDAL COLLEGE</t>
  </si>
  <si>
    <t>ICHTHUS COLLEGE</t>
  </si>
  <si>
    <t>RK SGM PIUS X</t>
  </si>
  <si>
    <t>VAN LODENSTEINCOLLEGE</t>
  </si>
  <si>
    <t>ELDE COLLEGE SCHIJNDEL</t>
  </si>
  <si>
    <t>CARMEL COLLEGE SALLAND</t>
  </si>
  <si>
    <t>TWENTS CARMEL COLLEGE</t>
  </si>
  <si>
    <t>HET ASSINK LYCEUM</t>
  </si>
  <si>
    <t>RSGM NOORD OOST VELUWE</t>
  </si>
  <si>
    <t>CHR SGM A.M.VAN SCHURMAN</t>
  </si>
  <si>
    <t>VO BEST-OIRSCHOT</t>
  </si>
  <si>
    <t>RK SGM METAMEER</t>
  </si>
  <si>
    <t>RK SGM CANISIUS</t>
  </si>
  <si>
    <t>INSTELLING VO DEURNE</t>
  </si>
  <si>
    <t>MELANCHTHON</t>
  </si>
  <si>
    <t>SGM PHILIPS VAN HORNE</t>
  </si>
  <si>
    <t>HET HOOGHUIS</t>
  </si>
  <si>
    <t>DOLLARD COLLEGE</t>
  </si>
  <si>
    <t>VAKCOLLEGE</t>
  </si>
  <si>
    <t>OMO SCHOLENGROEP HELMOND</t>
  </si>
  <si>
    <t>BOUWENS VD BOIJE COLLEGE</t>
  </si>
  <si>
    <t>LORENTZ GROEP</t>
  </si>
  <si>
    <t>BROECKLAND COLLEGE</t>
  </si>
  <si>
    <t>CHR SGM LIUDGER</t>
  </si>
  <si>
    <t>SCZ - PICASSO LYCEUM</t>
  </si>
  <si>
    <t>DR ALETTA JACOBS COLLEGE</t>
  </si>
  <si>
    <t>COMMANDERIJ COLLEGE</t>
  </si>
  <si>
    <t>AOC GROENHORST ALMERE</t>
  </si>
  <si>
    <t>PORTA MOSANA COLLEGE</t>
  </si>
  <si>
    <t>Stichting PTC+</t>
  </si>
  <si>
    <t>School als kenniscentrum</t>
  </si>
  <si>
    <t>is onderdeel van in het instrument bekostiging WO</t>
  </si>
  <si>
    <t>In het instrument Bekostiging WO</t>
  </si>
  <si>
    <t>is onderdeel van in het instrument bekostigin HBO</t>
  </si>
  <si>
    <t>In het instrument bekostiging HBO</t>
  </si>
  <si>
    <t xml:space="preserve">STICHTING VAN HALL LARENSTEIN </t>
  </si>
  <si>
    <t>HOGESCHOOL INHOLLAND</t>
  </si>
  <si>
    <t>VILENTUM HOGESCHOOL</t>
  </si>
  <si>
    <t>is onderdeel van regeling aanvullende onderwijssubsidies</t>
  </si>
  <si>
    <t>EZ/DUO</t>
  </si>
  <si>
    <t>Aanvullende onderwijssubsidies</t>
  </si>
  <si>
    <t>in jv meerdere instrumenten vallen onder aanvullende onderwijssubsidies zie onder</t>
  </si>
  <si>
    <t>Stichting voor het hoger Landbouwonderwijs (MansholtLeerstoel)</t>
  </si>
  <si>
    <t>Stichting Ontwikkelcentrum</t>
  </si>
  <si>
    <t>Stichting Informatievoorziening Landbouwonderwijs (Vakblad groen onderwijs)</t>
  </si>
  <si>
    <t>Wageningen UR (Internationale cursussen)</t>
  </si>
  <si>
    <t>Stichting Van Hall Larenstein (Internationale cursussen)</t>
  </si>
  <si>
    <t xml:space="preserve">STOAS Hogeschool (Opleidingsschool) </t>
  </si>
  <si>
    <t>Stichting HAS Den Bosch (Greenports)</t>
  </si>
  <si>
    <t>Wageningen UR (Biobased economy)</t>
  </si>
  <si>
    <t>Stichting HAS den Bosch (Center of expertise Food)</t>
  </si>
  <si>
    <t>Stichting van Hall Larenstein (Center of expertise Agrodier)</t>
  </si>
  <si>
    <t>Freihov BV (KBA Loopbaanonderzoek MBO groen)</t>
  </si>
  <si>
    <t>Stichting Communicatiecentrum voedsel en leefomgeving (arbeidsmarktinformatie)</t>
  </si>
  <si>
    <t>Regeling Groene plus lectoraten</t>
  </si>
  <si>
    <t>onderdeel aanvullende onderwijssubsidies in jv</t>
  </si>
  <si>
    <t>U2616-2560</t>
  </si>
  <si>
    <t>STICHTING AERES GROEP</t>
  </si>
  <si>
    <t>Overige onderwijssubsidies (WHW, WEB, WVO, Wet SLOA)</t>
  </si>
  <si>
    <t>Nederlands Vlaamse Accreditatie Organisatie (bureaukosten)</t>
  </si>
  <si>
    <t>Stichting Europees Platform Internationalisering in Onderwijs (internationalisering vmbo-groen)</t>
  </si>
  <si>
    <t>Skills Masters BV (Skills VO en MBO OCW en EZ)</t>
  </si>
  <si>
    <t>Wageningen UR (Academici voor de klas)</t>
  </si>
  <si>
    <t>Stichting Platform Beta en Techniek (Beoordeling CIV's, Ondersteuning CIV's)</t>
  </si>
  <si>
    <t>Stichting Cito Instituut voor Toetsontwikkeling (examens vmbo-groen en mbo-groen))</t>
  </si>
  <si>
    <t>Stichting Lentiz (CIV TenU)</t>
  </si>
  <si>
    <t>Stichting Aeresgroep (CIV A&amp;F)</t>
  </si>
  <si>
    <t>KPC-groep</t>
  </si>
  <si>
    <t>Algemeen Pedagogisch Studiecentrum</t>
  </si>
  <si>
    <t>CPS onderwijsontwikkeling en advies</t>
  </si>
  <si>
    <t>Stichting Leerplanontwikkeling (Harmonisatie examenprogramma's)</t>
  </si>
  <si>
    <t>Overige onderwijssubsidies (Kaderwet LNV-subsidies)</t>
  </si>
  <si>
    <t>Stichting Communicatiecentrum voedsel en leefomgeving (kwaliteitsimpuls, innovatiegelden, Sociaal Plan, prijs groene Urgentie)</t>
  </si>
  <si>
    <t>Instrument U1710.291300</t>
  </si>
  <si>
    <t>Productschap Tuinbouw (coördinatie scholingsconsulent)</t>
  </si>
  <si>
    <t>Nederlandse Vereniging tot Bescherming van Dieren (maatschappelijke stage)</t>
  </si>
  <si>
    <t>Limburgse Land- en tuinbouwbond belangenbehartiging (maatschappelijke stage)</t>
  </si>
  <si>
    <t xml:space="preserve">Stichting Beroepservaring jonge architecten en stedebouwkundigen </t>
  </si>
  <si>
    <t>Stichting Leger des Heils Welzijn en gezondheidszorg</t>
  </si>
  <si>
    <t>T. Bakker (dovegeleidehond)</t>
  </si>
  <si>
    <t>Wageningen UR (Kwaliteitsimpuls, Dairy Campus))</t>
  </si>
  <si>
    <t>Aeres Stichting (Bouwimpuls, kwaliteitsimpuls)</t>
  </si>
  <si>
    <t>Hogeschool Inholland (Bouwimpuls, Foodacademy, Kwaliteitsimpuls, Herroeping intrekking impulsmiddelen))</t>
  </si>
  <si>
    <t>Stichting Has Den Bosch (Kwaliteitsimpuls)</t>
  </si>
  <si>
    <t>Stichting Van Hall Instituut Business Center (Kwaliteitsimpuls)</t>
  </si>
  <si>
    <t>STOAS Hogeschool (Educatief groen Wageningen)</t>
  </si>
  <si>
    <t>Onderzoeksbureau onderzoekend leren (TL-experimenten vmbo groen)</t>
  </si>
  <si>
    <t>Stichting Edudelta Onderwijsgroep (Experiment TL-werving)</t>
  </si>
  <si>
    <t>Europea Nederland (Symposium leren in de regio)</t>
  </si>
  <si>
    <t>Verweij Consultancy (Beleidsdoorlichting groen onderwijs)</t>
  </si>
  <si>
    <t>Twijnstra Gudde NV (Beleidsdoorlichting groen onderwijs)</t>
  </si>
  <si>
    <t>Wellant College (nabetaling)</t>
  </si>
  <si>
    <t>Wageningen UR (WURKS)</t>
  </si>
  <si>
    <t>Instrument U1710.290700</t>
  </si>
  <si>
    <t>geen onderdeel van aanvullende onderwijs</t>
  </si>
  <si>
    <t>Aequor Services BV (Projecten 2010)</t>
  </si>
  <si>
    <t>Instrument U1710.291200</t>
  </si>
  <si>
    <t>Regeling Kennisverspreiding en innovatie Groen Onderwijs</t>
  </si>
  <si>
    <t>Internationale Agrarische Hogeschool Larenstein</t>
  </si>
  <si>
    <t>U2615-2465</t>
  </si>
  <si>
    <t>Landstede Raalte</t>
  </si>
  <si>
    <t>Hogeschool INHolland Delft</t>
  </si>
  <si>
    <t>Citaverde College</t>
  </si>
  <si>
    <t>Stoas Hogeschool</t>
  </si>
  <si>
    <t>HAS Den Bosch</t>
  </si>
  <si>
    <t>Lentiz Onderwijsgroep</t>
  </si>
  <si>
    <t>AOC De Groene Welle</t>
  </si>
  <si>
    <t>CAH Dronten</t>
  </si>
  <si>
    <t>Hogeschool Van Hall Larenstein</t>
  </si>
  <si>
    <t>Helicon Opleidingen</t>
  </si>
  <si>
    <t>Chr Agrarische Hogeschool</t>
  </si>
  <si>
    <t>Agrarisch Opleidingen Centrum Groenhorst College</t>
  </si>
  <si>
    <t>Hogeschool Inholland Delft</t>
  </si>
  <si>
    <t>CITAVERDE College</t>
  </si>
  <si>
    <t>Agrarisch Opleidingen Centrum Oost</t>
  </si>
  <si>
    <t>Wageningen Universiteit</t>
  </si>
  <si>
    <t>Kennisnetwerk ontwikkeling en beheer natuurkwaliteit (Kaderwet LNV-subsidies)</t>
  </si>
  <si>
    <t>Witteveen en Bos ('natuurkansen verbrakking en kleimeren in het laagveen- en zeekleilandschap)</t>
  </si>
  <si>
    <t xml:space="preserve">Universiteit Amsterdam (Onderzoek Natura 2000 Kennislacunes in De Wierden &amp; De Weerribben) </t>
  </si>
  <si>
    <t>Bosschap (Uitvoering OBN)</t>
  </si>
  <si>
    <t>R. Hendriks (Proceskosten Biodiversity Clearing House Mechanism 2013)</t>
  </si>
  <si>
    <t>Duurzaam Door</t>
  </si>
  <si>
    <t>nu bekend als Duurzaam Door, naast subsidies voor € 2,5 mln aan opdrachten verstrekt</t>
  </si>
  <si>
    <t>Natuur- en Milieueducatie (Kaderwet volgens welke AgNL toekent)</t>
  </si>
  <si>
    <t>Hogeschool Rotterdam</t>
  </si>
  <si>
    <t>U17.10 AGNL NME</t>
  </si>
  <si>
    <t>Natuur en Milieu Overijssel</t>
  </si>
  <si>
    <t>Stichting Eduniek in Onderwijs</t>
  </si>
  <si>
    <t>Stichting Enterart</t>
  </si>
  <si>
    <t>Stichting Codename Future</t>
  </si>
  <si>
    <t>IVN Consulentschap Groningen</t>
  </si>
  <si>
    <t>Waterschap Rivierenland</t>
  </si>
  <si>
    <t>Stichting Expertise Centrum Leren voor Duurzame Ontwikkeling</t>
  </si>
  <si>
    <t>Natuur- en Milieueducatie (EZ-subsidies)</t>
  </si>
  <si>
    <t>Stichting veldwerk Nederland (PABO-pakket)</t>
  </si>
  <si>
    <t>Benelux Conferentie</t>
  </si>
  <si>
    <t>RVO/EZ</t>
  </si>
  <si>
    <t>Zuiderzeelijn</t>
  </si>
  <si>
    <t>IBM Nederland</t>
  </si>
  <si>
    <t>Stichting Ijdijk</t>
  </si>
  <si>
    <t>UMC Groningen (Lifelines)</t>
  </si>
  <si>
    <t>UMCGroningen (ERIBA)</t>
  </si>
  <si>
    <t>Cofinanciering EFRO-ETS (INTERREG)</t>
  </si>
  <si>
    <t>Samenwerkingsverband Noord Nederland SNN</t>
  </si>
  <si>
    <t>Gemeente Rotterdam</t>
  </si>
  <si>
    <t>Provincie Antwerpen</t>
  </si>
  <si>
    <t>Provincie Noord-Brabant</t>
  </si>
  <si>
    <t>Provincie Overijssel</t>
  </si>
  <si>
    <t>Provincie Limburg</t>
  </si>
  <si>
    <t>Stichting EUREGIO De Waddeneilanden</t>
  </si>
  <si>
    <t>Stichting EUREGIO</t>
  </si>
  <si>
    <t>Aan EFRO en INTERREG gerelateerde uitvoeringsuitgaven:</t>
  </si>
  <si>
    <t>Bex communicatie</t>
  </si>
  <si>
    <t>Ministerie van Financien</t>
  </si>
  <si>
    <t>Rijksdienst Ondernemend Nederland RVO</t>
  </si>
  <si>
    <t>Sogeti Nederland</t>
  </si>
  <si>
    <t>Technopolis</t>
  </si>
  <si>
    <t>Diverse kleine uitgaven</t>
  </si>
  <si>
    <t>Pieken in de Delta</t>
  </si>
  <si>
    <t>Roessingh Research &amp; Development B.V.</t>
  </si>
  <si>
    <t>U18.10 Pieken in de Delta AGNL</t>
  </si>
  <si>
    <t>Prigrow Tomation B.V.</t>
  </si>
  <si>
    <t>Stichting DLO, Instituut Food &amp; Biobased Research</t>
  </si>
  <si>
    <t>Stichting Europees Centrum voor Conflictpreventie</t>
  </si>
  <si>
    <t>Àcademisch Medisch Centrum</t>
  </si>
  <si>
    <t>Leiden University Research and Innovation Services</t>
  </si>
  <si>
    <t>Scalda</t>
  </si>
  <si>
    <t>Océ-Technologies B.V.</t>
  </si>
  <si>
    <t>Ontwikkelingsbedrijf Noord-Holland Noord N.V.</t>
  </si>
  <si>
    <t>Stichting STC-Group</t>
  </si>
  <si>
    <t>Synthon B.V.</t>
  </si>
  <si>
    <t>ChemtriX B.V.</t>
  </si>
  <si>
    <t>MCB International B.V.</t>
  </si>
  <si>
    <t>Hogeschool Zeeland</t>
  </si>
  <si>
    <t>Berg Product Systems B.V.</t>
  </si>
  <si>
    <t>Trigion Recherche, Consultancy en Training B.V.</t>
  </si>
  <si>
    <t>Stichting Valorisation Bridge</t>
  </si>
  <si>
    <t>Hague Institute for the Internationalisation of Law</t>
  </si>
  <si>
    <t>Centric Tsolve B.V.</t>
  </si>
  <si>
    <t>Krohne Altometer</t>
  </si>
  <si>
    <t>Stichting Leiden Bio Science Park Foundation</t>
  </si>
  <si>
    <t>Lead Pharma Holding B.V.</t>
  </si>
  <si>
    <t>Stadsregio Amsterdam</t>
  </si>
  <si>
    <t>Nationale Hogeschool voor Toerisme en Verkeer (NHTV)</t>
  </si>
  <si>
    <t>Stichting Rijnmondnet</t>
  </si>
  <si>
    <t>Stichting Holland Financial Centre</t>
  </si>
  <si>
    <t>Plant One B.V.</t>
  </si>
  <si>
    <t>Universitair Medisch Centrum (UMC) Utrecht</t>
  </si>
  <si>
    <t>Relitech B.V.</t>
  </si>
  <si>
    <t>Nederlandse Vereniging voor Doelmatig Onderhoud (NVDO)</t>
  </si>
  <si>
    <t>N.V. REWIN West-Brabant</t>
  </si>
  <si>
    <t>De Haagse Hogeschool</t>
  </si>
  <si>
    <t>Cellro B.V.</t>
  </si>
  <si>
    <t>Stichting Dutch Legal Network for Shipping and Transport</t>
  </si>
  <si>
    <t>Stichting Domplein 2013</t>
  </si>
  <si>
    <t>Improvement Centre B.V.</t>
  </si>
  <si>
    <t>Stichting Amsterdamse Innovatie Motor</t>
  </si>
  <si>
    <t>Thrombinoscope B.V.</t>
  </si>
  <si>
    <t>Technocentrum Zuid-Limburg B.V.</t>
  </si>
  <si>
    <t>Duisenberg School of Finance</t>
  </si>
  <si>
    <t>Micronit Microfluidics B.V.</t>
  </si>
  <si>
    <t>Technobis Fibre Technologies B.V.</t>
  </si>
  <si>
    <t>Stiching Living Lab</t>
  </si>
  <si>
    <t>Brainlabs B.V.</t>
  </si>
  <si>
    <t>Stichting Ontwikkeling Themapark Bloomin' Holland</t>
  </si>
  <si>
    <t>Mecon Projects BV</t>
  </si>
  <si>
    <t>Adex B.V.</t>
  </si>
  <si>
    <t>Road Consultants BV</t>
  </si>
  <si>
    <t>Stichting Maintenance Education Consortium</t>
  </si>
  <si>
    <t>Lassche &amp; de Bruijn B.V.</t>
  </si>
  <si>
    <t>Prometech BV</t>
  </si>
  <si>
    <t>Brainport Development N.V.</t>
  </si>
  <si>
    <t>Alrack B.V.</t>
  </si>
  <si>
    <t>Economisch Impuls Zeeland</t>
  </si>
  <si>
    <t>Stichting Kennisinfrastructuur Mainport Rotterdam</t>
  </si>
  <si>
    <t>Gebr. van der Geest B.V.</t>
  </si>
  <si>
    <t>Marel Meat Processing B.V.</t>
  </si>
  <si>
    <t>Hotzone Solutions Benelux B.V.</t>
  </si>
  <si>
    <t>Medical Field Lab BV</t>
  </si>
  <si>
    <t>FloraHolland</t>
  </si>
  <si>
    <t>SunCycle B.V.</t>
  </si>
  <si>
    <t>Indes New Business B.V.</t>
  </si>
  <si>
    <t>Portbase B.V.</t>
  </si>
  <si>
    <t>Stichting Immuno Valley</t>
  </si>
  <si>
    <t>Stg. The Start Up Network Amsterdam</t>
  </si>
  <si>
    <t>Stichting Amsterdam Photo</t>
  </si>
  <si>
    <t>Rimas B.V.</t>
  </si>
  <si>
    <t>Saxion</t>
  </si>
  <si>
    <t>PathoNostics B.V.</t>
  </si>
  <si>
    <t>Cultivation Systems B.V.</t>
  </si>
  <si>
    <t>Valto B.V.</t>
  </si>
  <si>
    <t>Macawi B.V.</t>
  </si>
  <si>
    <t>Cordian BV</t>
  </si>
  <si>
    <t>Delta Infra BV</t>
  </si>
  <si>
    <t>UMC St. Radboud</t>
  </si>
  <si>
    <t>Kamer van Koophandel Den Haag</t>
  </si>
  <si>
    <t>ROC Zadkine</t>
  </si>
  <si>
    <t>Oce Technologies BV</t>
  </si>
  <si>
    <t>Schiphol Nederland B.V.</t>
  </si>
  <si>
    <t>Stichting Greenport Holland International</t>
  </si>
  <si>
    <t>Dutch Institute World Class Maintenance</t>
  </si>
  <si>
    <t>Regio infrastr programma</t>
  </si>
  <si>
    <t xml:space="preserve">Versterking natuur en bosbeheer bij bos- en landgoedeigenaren  </t>
  </si>
  <si>
    <t>Unie van Bosgroepen U.A.</t>
  </si>
  <si>
    <t>U18.20 Subsidieregeling innovatieve projecten biodiversiteit</t>
  </si>
  <si>
    <t>RVO, alleen bekend als opdrachten, niet als subsidie, BEE is regeling ihkv deze Deal</t>
  </si>
  <si>
    <t xml:space="preserve">Subsidieregeling Biodiversiteit &amp; Bedrijfsleven </t>
  </si>
  <si>
    <t>Valt onder subsidie Natuurlijk ondernemen</t>
  </si>
  <si>
    <t>subsidieregeling Biodiversiteit &amp; Bedrijfsleven</t>
  </si>
  <si>
    <t>Klasmann Deilmann Benelux BV</t>
  </si>
  <si>
    <t>Algae Biotech S.A.</t>
  </si>
  <si>
    <t>Havenbedrijf  Amsterdam NV</t>
  </si>
  <si>
    <t>De Korte Weg BV</t>
  </si>
  <si>
    <t>Industriewater Eerbeek B.V.</t>
  </si>
  <si>
    <t>Flowserve B.V.</t>
  </si>
  <si>
    <t>ENCI B.V.</t>
  </si>
  <si>
    <t>Kruidenier Groep B.V.</t>
  </si>
  <si>
    <t>Ecostyle B.V.</t>
  </si>
  <si>
    <t>Oogenlust B.V.</t>
  </si>
  <si>
    <t>VORM Bouw B.V.</t>
  </si>
  <si>
    <t>Sleegers Quality Meat Products B.V.</t>
  </si>
  <si>
    <t>Van Oers United B.V.</t>
  </si>
  <si>
    <t>Centraal Kantoor Suiker Unie</t>
  </si>
  <si>
    <t>C4C Holding B.V.</t>
  </si>
  <si>
    <t>Rendisk B.V.</t>
  </si>
  <si>
    <t>Papierfabriek Schut B.V.</t>
  </si>
  <si>
    <t>Estafette-Odin B.V.</t>
  </si>
  <si>
    <t>Bureau Waardenburg B.V.</t>
  </si>
  <si>
    <t>Nova Lignum B.V.</t>
  </si>
  <si>
    <t>W. Heeren &amp; Zn. B.V.</t>
  </si>
  <si>
    <t>Programmabeheer tijdelijke regeling particulier natuurbeheer</t>
  </si>
  <si>
    <t>(in Regeling Natuur)</t>
  </si>
  <si>
    <t>STICHTING TWICKEL</t>
  </si>
  <si>
    <t>STG. HET LIJNDENSCHE FONDS V.</t>
  </si>
  <si>
    <t>LANDGOED WELNA B.V.</t>
  </si>
  <si>
    <t>Stimulering bosuitbreiding op landbouwgronden</t>
  </si>
  <si>
    <t>LANDGOED SCHOLTENSZATHE</t>
  </si>
  <si>
    <t>EXPLOITATIEMAATSCHAPPIJ 'DE EESE' B.V.</t>
  </si>
  <si>
    <t>B.V. LANDGOED 'HET WESTERSCHE VELD VAN ROLDE'</t>
  </si>
  <si>
    <t>VDMH VASTGOED II B.V.</t>
  </si>
  <si>
    <t>STICHTING IJSSELLANDSCHAP</t>
  </si>
  <si>
    <t>ANDERSTEIN B.V.</t>
  </si>
  <si>
    <t>Regeling draagvlak natuur</t>
  </si>
  <si>
    <t>LANDELIJKE VERENIGING TOT BEHOUD VAN DE WADDENZEE</t>
  </si>
  <si>
    <t>STICHTING HET BEWAARDE LAND</t>
  </si>
  <si>
    <t>STICHTING NATIONAAL JEUGD FONDS JANTJE BETON</t>
  </si>
  <si>
    <t>STICHTING VELDWERK NEDERLAND</t>
  </si>
  <si>
    <t>STICHTING ECOKIDS NEDERLAND</t>
  </si>
  <si>
    <t>STICHTING LANDSCHAPSBEHEER NEDERLAND</t>
  </si>
  <si>
    <t>IVN VERENIGING VOOR NATUUR- EN MILIEUEDUCATIE</t>
  </si>
  <si>
    <t>NCB NATURALIS</t>
  </si>
  <si>
    <t>STICHTING DE NOORDZEE</t>
  </si>
  <si>
    <t>STICHTING VAN LIPPE-BIESTERFELD FOUNDATION</t>
  </si>
  <si>
    <t>STICHTING WAARDE</t>
  </si>
  <si>
    <t>STICHTING OASE PLANTSOENEN</t>
  </si>
  <si>
    <t>STICHTING IUCN NEDERLANDS COMITE</t>
  </si>
  <si>
    <t>STICHTING ANEMOON</t>
  </si>
  <si>
    <t>STICHTING DE NATUUR- EN MILIEUFEDERATIES</t>
  </si>
  <si>
    <t>Besluit ontwikkeling landschappen (BOL)</t>
  </si>
  <si>
    <t>Subsidie voor herstel historische buitenplaatsen</t>
  </si>
  <si>
    <t>Regionale Ontwikkelingsmaatschappijen</t>
  </si>
  <si>
    <t>BOM</t>
  </si>
  <si>
    <t>OOST</t>
  </si>
  <si>
    <t>NOM</t>
  </si>
  <si>
    <t>Zuidvleugel</t>
  </si>
  <si>
    <t>Experimenten</t>
  </si>
  <si>
    <t>Mij.  Tot Exp Landgoed Tongeren</t>
  </si>
  <si>
    <t>Landgoed Meindersveen</t>
  </si>
  <si>
    <t>Overlevingsplan Bos en Natuur</t>
  </si>
  <si>
    <t>Kerndep.</t>
  </si>
  <si>
    <t>Staatsbosbeheer</t>
  </si>
  <si>
    <t>Stichting Gegevensautoriteit Natuur</t>
  </si>
  <si>
    <t>Stichting Gegevensautoriteiten Natuur (GaN)</t>
  </si>
  <si>
    <t>Subsidie Burgereducatie</t>
  </si>
  <si>
    <t>St. Groenfonds/IVN</t>
  </si>
  <si>
    <t>SNP Samenwerkingsv.Nation.Parken</t>
  </si>
  <si>
    <t>Servicenet Nat. Landschappen Coöperatief UA</t>
  </si>
  <si>
    <t xml:space="preserve">Vacatie gelden </t>
  </si>
  <si>
    <t>Groen en doen</t>
  </si>
  <si>
    <t>Stichting Landschapsbeheer Nederland</t>
  </si>
  <si>
    <t xml:space="preserve"> "Vriendenkring De Heimanshof" </t>
  </si>
  <si>
    <t xml:space="preserve"> Vereniging voor Dorp en Natuur Amerongen - Leersum</t>
  </si>
  <si>
    <t>afdeling Posthoek naturistenvereniging zon en leven</t>
  </si>
  <si>
    <t>Agrarische Natuurvereniging Camperland</t>
  </si>
  <si>
    <t>Agrarische Natuurvereniging Horst en Maten</t>
  </si>
  <si>
    <t>Agrarische Natuurvereniging Natuurlijk Walcheren</t>
  </si>
  <si>
    <t>Agrarische natuurvereniging ons belang  Garmerwolde</t>
  </si>
  <si>
    <t>Agrarische Natuurvereniging Oost Groningen</t>
  </si>
  <si>
    <t>Agrarische Natuurvereniging Water, Land &amp; Dijken</t>
  </si>
  <si>
    <t>Agrarsiche Natuurvereniging Natuurlijk Walcheren</t>
  </si>
  <si>
    <t>Amateur Tuinders Vereniging Piccardthof</t>
  </si>
  <si>
    <t>Amateur Wijnmakersgilde het Rijk van Nijmegen</t>
  </si>
  <si>
    <t>Amateurtuindersvereniging De Uithof</t>
  </si>
  <si>
    <t>ANV Drimmelen</t>
  </si>
  <si>
    <t>ANV Groen Boxmeer</t>
  </si>
  <si>
    <t>ANV Land van Cranedonck</t>
  </si>
  <si>
    <t>ANV Meervogel</t>
  </si>
  <si>
    <t>ANV Sint Tunnis</t>
  </si>
  <si>
    <t>ANV t Broek</t>
  </si>
  <si>
    <t>ANV 't Onderholt</t>
  </si>
  <si>
    <t>ANV Weide &amp; Waterpracht</t>
  </si>
  <si>
    <t>ARK Natuurontwikkeling</t>
  </si>
  <si>
    <t>Bewonersorganisatie Terbregge's Belang</t>
  </si>
  <si>
    <t>Bijenhoudersvereniging Sint Ambrosius Peelland</t>
  </si>
  <si>
    <t>Bijenteeltvereniging "de Bommelerwaard en Omstreken</t>
  </si>
  <si>
    <t>Biologische Buurtmoestuin Groenteschuyt</t>
  </si>
  <si>
    <t>British School of Amsterdam</t>
  </si>
  <si>
    <t>Buurtnatuur</t>
  </si>
  <si>
    <t>Buurttuinen Transvaal</t>
  </si>
  <si>
    <t>CNME Maastricht en regio</t>
  </si>
  <si>
    <t>combiwel</t>
  </si>
  <si>
    <t>cooperatie aterlier3D- duurzaam denken en doen</t>
  </si>
  <si>
    <t>De Bijenstichting</t>
  </si>
  <si>
    <t>De Gemeenschap van Zendings-Diaconessen in Nederland</t>
  </si>
  <si>
    <t>De Pinksterbloem</t>
  </si>
  <si>
    <t>Doornik Natuurakkers</t>
  </si>
  <si>
    <t xml:space="preserve">Dorpsraad Zuidzande </t>
  </si>
  <si>
    <t>Dorpstuin Den Ham (stichting in oprichting)</t>
  </si>
  <si>
    <t>Eilean</t>
  </si>
  <si>
    <t>FREE Nature</t>
  </si>
  <si>
    <t>Gemeenschap van Zendings-Diaconessen in Nederland</t>
  </si>
  <si>
    <t>Gezonde Gronden</t>
  </si>
  <si>
    <t>Haags Milieucentrum</t>
  </si>
  <si>
    <t>Heemkundevereniging</t>
  </si>
  <si>
    <t>Het Kunstfort Bijenmuseum, Kunstfort bij Vijfhuizen</t>
  </si>
  <si>
    <t>Historische Vereniging Middelstum</t>
  </si>
  <si>
    <t>Hoogstambrigade Bommelerwaard</t>
  </si>
  <si>
    <t>Hoogstambrigade land van Maas en Waal</t>
  </si>
  <si>
    <t>Hoogstambrigade Maas en Waal</t>
  </si>
  <si>
    <t>Hoogstamfruitbomen vereniging Loorenhof</t>
  </si>
  <si>
    <t>hotspothutspot</t>
  </si>
  <si>
    <t>HSV de Geulforel</t>
  </si>
  <si>
    <t>HSV DE Kruisweel</t>
  </si>
  <si>
    <t>HSV deGeulforel</t>
  </si>
  <si>
    <t>Hunebedcentrum</t>
  </si>
  <si>
    <t>Imkersvereniging Arnhem-Velp eo</t>
  </si>
  <si>
    <t>KNNV</t>
  </si>
  <si>
    <t>KNNV afd Haarlem inzake "Vrienden van het Kennemerstrand"</t>
  </si>
  <si>
    <t>KNNV afd. "Twenthe</t>
  </si>
  <si>
    <t>KNNV afdeling Assen</t>
  </si>
  <si>
    <t>KNNV afdeling Breda</t>
  </si>
  <si>
    <t>KNNV afdeling Delfland</t>
  </si>
  <si>
    <t>KNNV afdeling Den Helder e.o.</t>
  </si>
  <si>
    <t>KNNV afdeling Groningen</t>
  </si>
  <si>
    <t>KNNV afdeling Haarlem e.o.</t>
  </si>
  <si>
    <t>KNNV afdeling Wageningen en omstreken</t>
  </si>
  <si>
    <t>KNNV Amersfoort e.o.</t>
  </si>
  <si>
    <t>KNNV Bollenstreek</t>
  </si>
  <si>
    <t>KNNV Tilburg</t>
  </si>
  <si>
    <t>KNNV Utrecht Plantenwerkgroep</t>
  </si>
  <si>
    <t>KNNV Wageningen en omstreken</t>
  </si>
  <si>
    <t>KNNV Walcheren</t>
  </si>
  <si>
    <t>KNNV, afd. Zwolle (Koninklijke Nederlandse Natuurhistorische Vereniging)</t>
  </si>
  <si>
    <t>KNNV/Roosendaal</t>
  </si>
  <si>
    <t>Knotgroep Woudenberg</t>
  </si>
  <si>
    <t>KON NED NATUURHISTORISCHE VER AFD S-GRAVENHAGE</t>
  </si>
  <si>
    <t>Kon. Ned.Natuurhist.Ver. Afd.Apeldoorn</t>
  </si>
  <si>
    <t>Landschapsbeheer oss</t>
  </si>
  <si>
    <t>LEEV, tbv Klompenpaden regio Arkemheen &amp; Eeemland</t>
  </si>
  <si>
    <t>Madese Natuurvrienden</t>
  </si>
  <si>
    <t>milieuwerkgroep Houten</t>
  </si>
  <si>
    <t>Moestuin Vereniging Groene Vingers</t>
  </si>
  <si>
    <t>Nationaal Ouderen Fonds</t>
  </si>
  <si>
    <t>Natuur- en Landschapsvereniging Gilze en Rijen</t>
  </si>
  <si>
    <t>natuur en milieu overijssel</t>
  </si>
  <si>
    <t>Natuur- en milieuvereniging gemeente Heusden</t>
  </si>
  <si>
    <t>Natuur- en Milieuvereniging Groentje</t>
  </si>
  <si>
    <t>Natuur en vogelwerkgroep de "Krimpenerwaard"</t>
  </si>
  <si>
    <t>Natuur Stichting Kadans</t>
  </si>
  <si>
    <t>Natuurgroep</t>
  </si>
  <si>
    <t>Natuurgroep Gestel</t>
  </si>
  <si>
    <t>Natuurmuseum/centrum Twintighoeven</t>
  </si>
  <si>
    <t>Natuurspeeltuin De Speeldernis</t>
  </si>
  <si>
    <t>Natuurvereniging Mark en Leij</t>
  </si>
  <si>
    <t>Natuurvereniging Zuidwolde</t>
  </si>
  <si>
    <t>natuurwerkgroep De Eerdse Bergen in oprichting als stichting</t>
  </si>
  <si>
    <t>natuurwerkgroep gemeente rucphen</t>
  </si>
  <si>
    <t>Nederlands Hervormde gemeente Woerden</t>
  </si>
  <si>
    <t>Nederlandse Jeugdbond voor Natuurstudie</t>
  </si>
  <si>
    <t>Nemo</t>
  </si>
  <si>
    <t>Nivon Groningen</t>
  </si>
  <si>
    <t>oudervereniging 14e Montessorischool</t>
  </si>
  <si>
    <t>Ouderverening De Pinksterbleom</t>
  </si>
  <si>
    <t>Plantenwerkgroep  van de KNNV afd. Oost-Groningen</t>
  </si>
  <si>
    <t>Plattelandsvereniging Hei, Heg en Hoogeind</t>
  </si>
  <si>
    <t>Poelenwerkgroep Brummen</t>
  </si>
  <si>
    <t>Riddertuin</t>
  </si>
  <si>
    <t>River of Herbs</t>
  </si>
  <si>
    <t xml:space="preserve">Roggebotstaete Landgoed </t>
  </si>
  <si>
    <t>Scoutcentrum Buitenzorg</t>
  </si>
  <si>
    <t>Scouting Satoko Kitahara</t>
  </si>
  <si>
    <t>Sichting Kerkepaden Neede/Lochuizen</t>
  </si>
  <si>
    <t>SOOZ</t>
  </si>
  <si>
    <t>st beheer oudergelden obs de Schatkamer</t>
  </si>
  <si>
    <t>St Experiment Zelfbeheer Hoekwierde</t>
  </si>
  <si>
    <t>St Lingewaard Natuurlijk</t>
  </si>
  <si>
    <t>st ons groene milieu</t>
  </si>
  <si>
    <t>St. Dorpstuin de Heemen</t>
  </si>
  <si>
    <t>St. Experiment Zelfbeheer Hoekwierde</t>
  </si>
  <si>
    <t>St. Hoogstambrigade Krommerijnstreek</t>
  </si>
  <si>
    <t>St. Kinderboerderij De Haagse Beemden</t>
  </si>
  <si>
    <t>ST. Prov. Steunpunt Scouting Overijssel</t>
  </si>
  <si>
    <t>St. SOOZ</t>
  </si>
  <si>
    <t>stchting Hortus Alkmaar</t>
  </si>
  <si>
    <t>Stg De Ulebelt</t>
  </si>
  <si>
    <t>Stg Goed Wonen aan het G.W. Burgerplein</t>
  </si>
  <si>
    <t>stichtign Van Steen en Natuur</t>
  </si>
  <si>
    <t>Stichting A Rocha Nederland</t>
  </si>
  <si>
    <t>Stichting Abela</t>
  </si>
  <si>
    <t>Stichting Akkerbloem</t>
  </si>
  <si>
    <t>Stichting BEI</t>
  </si>
  <si>
    <t>Stichting Bewonersbedrijf Leidsebuurt</t>
  </si>
  <si>
    <t>Stichting Bushcraft</t>
  </si>
  <si>
    <t>Stichting BuurtLAB</t>
  </si>
  <si>
    <t>Stichting de Blinde Schilders</t>
  </si>
  <si>
    <t>Stichting De Gezonde Stad</t>
  </si>
  <si>
    <t>Stichting de Strohalm</t>
  </si>
  <si>
    <t>Stichting de TorenTuin</t>
  </si>
  <si>
    <t>Stichting De Tuinen van Mariahoeve</t>
  </si>
  <si>
    <t>stichting de ulebelt</t>
  </si>
  <si>
    <t>stichting de wending</t>
  </si>
  <si>
    <t>Stichting de Wielenmaker</t>
  </si>
  <si>
    <t>Stichting Domies Toen</t>
  </si>
  <si>
    <t>Stichting doornik Natuurakkers</t>
  </si>
  <si>
    <t>Stichting Dorpstuin Diphoorn</t>
  </si>
  <si>
    <t>Stichting Duik de Noordzee schoon</t>
  </si>
  <si>
    <t>Stichting Eetbaar Park Den Haag</t>
  </si>
  <si>
    <t>Stichting Egelland</t>
  </si>
  <si>
    <t>Stichting elemenTree</t>
  </si>
  <si>
    <t>Stichting Euphrasia</t>
  </si>
  <si>
    <t>Stichting Food4Bees</t>
  </si>
  <si>
    <t>Stichting FREE</t>
  </si>
  <si>
    <t>Stichting FREE Nature</t>
  </si>
  <si>
    <t>Stichting Groen Muiderberg</t>
  </si>
  <si>
    <t>Stichting Groendomein Wasven</t>
  </si>
  <si>
    <t>Stichting Groenkracht</t>
  </si>
  <si>
    <t>Stichting Heg en Landschap</t>
  </si>
  <si>
    <t>Stichting Het Eldens Landschap</t>
  </si>
  <si>
    <t>Stichting Historische Tuin Lent</t>
  </si>
  <si>
    <t>Stichting IJsselhoeven</t>
  </si>
  <si>
    <t>Stichting Kind en Groen</t>
  </si>
  <si>
    <t>Stichting Kinderboerderij Breda Noord</t>
  </si>
  <si>
    <t>Stichting Kinderopvang Oegstgeest</t>
  </si>
  <si>
    <t>Stichting Landschap Ooijpolder-Groesbeek</t>
  </si>
  <si>
    <t>Stichting Landschapsbeheer Rivierenland</t>
  </si>
  <si>
    <t>Stichting Landschapsbeheer Zuid West Veluwe (SLZWV)</t>
  </si>
  <si>
    <t>Stichting Leerschool Permacultuur Friesland</t>
  </si>
  <si>
    <t>Stichting Liniehof</t>
  </si>
  <si>
    <t>Stichting LNMH</t>
  </si>
  <si>
    <t>Stichting M.E.E.R. Groen</t>
  </si>
  <si>
    <t>Stichting MAK Blokweer</t>
  </si>
  <si>
    <t>Stichting Mo'Move</t>
  </si>
  <si>
    <t>Stichting Munira</t>
  </si>
  <si>
    <t>Stichting N.M.E.C. De Ossenbeemd</t>
  </si>
  <si>
    <t>stichting natuur- en milieueducatiecentrum Ossenbeemd</t>
  </si>
  <si>
    <t>Stichting Natuur- en Milieugroep ANIMO</t>
  </si>
  <si>
    <t>Stichting Natuurwerkgroepen</t>
  </si>
  <si>
    <t>Stichting Nautilus</t>
  </si>
  <si>
    <t>Stichting NME-HS</t>
  </si>
  <si>
    <t>Stichting Ons Groene Milieu</t>
  </si>
  <si>
    <t>Stichting Onschatbare Waarde</t>
  </si>
  <si>
    <t>Stichting ontmoetingstuin Servaes</t>
  </si>
  <si>
    <t>Stichting Oud Winschoten</t>
  </si>
  <si>
    <t>Stichting Oude Inheemse Rassen in het Schijndels landschap</t>
  </si>
  <si>
    <t>stichting Overbetuwe Groen Natuurlijk</t>
  </si>
  <si>
    <t>Stichting Plaatselijk Comité voor Heemkunde</t>
  </si>
  <si>
    <t>Stichting Proefhof</t>
  </si>
  <si>
    <t>Stichting Projectbureau Transitie Zutphen</t>
  </si>
  <si>
    <t>Stichting Schiezicht</t>
  </si>
  <si>
    <t>Stichting Sint Eustatius National Park (STENAPA)</t>
  </si>
  <si>
    <t>Stichting SOOZ</t>
  </si>
  <si>
    <t>Stichting Stadsboerderij Osdorp</t>
  </si>
  <si>
    <t>stichting Struinen en Vorsen</t>
  </si>
  <si>
    <t>Stichting The Future</t>
  </si>
  <si>
    <t>Stichting Transition Town Hoeksche Waard</t>
  </si>
  <si>
    <t>Stichting Tussentuin</t>
  </si>
  <si>
    <t>Stichting Urbaniaheove</t>
  </si>
  <si>
    <t>stichting Van Steen en Natuur</t>
  </si>
  <si>
    <t>Stichting Voedseltuin Rotterdam</t>
  </si>
  <si>
    <t>Stichting Vrienden van De Merici</t>
  </si>
  <si>
    <t>Stichting Vrienden van Rusthout</t>
  </si>
  <si>
    <t xml:space="preserve">Stichting Vrouweputje Goes </t>
  </si>
  <si>
    <t>Stichting WBJG</t>
  </si>
  <si>
    <t>Stichting Werkgroep Florakartering Drenthe</t>
  </si>
  <si>
    <t>Stichting Werkmaatschappij van ANV Sint Tunnis</t>
  </si>
  <si>
    <t>Stichting Wijkcentrum Ceintuur</t>
  </si>
  <si>
    <t>Stichting Witte Mus, huismusbescherming</t>
  </si>
  <si>
    <t>Stichting Zorgboerderij De Mikkelhorst</t>
  </si>
  <si>
    <t>Stichting Zorgboerderij Den Hoet</t>
  </si>
  <si>
    <t>stichting Zuid Limburgse stoomtrein maatschappij</t>
  </si>
  <si>
    <t>Team Terra</t>
  </si>
  <si>
    <t>Terbregge's Belang</t>
  </si>
  <si>
    <t>The Hub Eindhoven</t>
  </si>
  <si>
    <t>Uitvaartvereniging DEL</t>
  </si>
  <si>
    <t>Ver. Agr. Natuur- en Landschapsbeheer Tieler en Culemborger Waarden.</t>
  </si>
  <si>
    <t>Vereniging Albrandswaards Landschap</t>
  </si>
  <si>
    <t>Vereniging Bescherming Bloemendaalseweg</t>
  </si>
  <si>
    <t>Vereniging Bos en Kuil</t>
  </si>
  <si>
    <t>Vereniging Buurttuinen Transvaal</t>
  </si>
  <si>
    <t>Vereniging De Kapeltuin Breda</t>
  </si>
  <si>
    <t>Vereniging de Kersentuin</t>
  </si>
  <si>
    <t>vereniging hoogstamfruit groene hart</t>
  </si>
  <si>
    <t>Vereniging Nederlands Cultuurlandschap</t>
  </si>
  <si>
    <t>Vereniging Overleg Mondiale Vorming Heerlen en omstreken</t>
  </si>
  <si>
    <t>Vereniging van Vrienden van de Hoge Veluwe</t>
  </si>
  <si>
    <t>Vereniging voor agrarisch natuurbeheer Ons Belang</t>
  </si>
  <si>
    <t>Vereniging voor Dorp en Natuur Amerongen - Leersum</t>
  </si>
  <si>
    <t>Vereniging voor milieubescherming</t>
  </si>
  <si>
    <t>Vereniging vrienden van het Wibautplantsoen</t>
  </si>
  <si>
    <t>Vereniging Werkgroep Natuurlijk Zeist-West</t>
  </si>
  <si>
    <t>Vlinder- en Libellenwerkgroep Zeeland</t>
  </si>
  <si>
    <t>Vrienden van de Heemtuin</t>
  </si>
  <si>
    <t>Vriendenkring De Heimanshof</t>
  </si>
  <si>
    <t>Vrijwillig Landschapsbeheer Beuningen</t>
  </si>
  <si>
    <t>Vrouw en Vaart</t>
  </si>
  <si>
    <t>Weidevogelgroep Schijndel e.o.</t>
  </si>
  <si>
    <t>Weidevogelvereniging Achterhoek</t>
  </si>
  <si>
    <t>Weidevogelvereniging Reusel-De Mierden</t>
  </si>
  <si>
    <t>wereldtuin Verdeliet Land van Cuijk</t>
  </si>
  <si>
    <t>Werkgroep Milieubeheer Groesbeek</t>
  </si>
  <si>
    <t>werkgroep Nijmeegse schooltuinen, p.a stichting Landwaard</t>
  </si>
  <si>
    <t>Wetering Verbetering</t>
  </si>
  <si>
    <t xml:space="preserve">Wierde en Dijk </t>
  </si>
  <si>
    <t xml:space="preserve">Wollefoppengroen &amp; co </t>
  </si>
  <si>
    <t>ZorgSaam Twenterand projecten</t>
  </si>
  <si>
    <t xml:space="preserve">Subsidieregeling Schaapskuddes </t>
  </si>
  <si>
    <t>(in Regeling natuur)</t>
  </si>
  <si>
    <t>STICHTING HET OVERIJSSELS LANDSCHAP</t>
  </si>
  <si>
    <t>STICHTING HET KEMPISCHE HEIDESCHAAP</t>
  </si>
  <si>
    <t>JA,ZO BEGRAZING 'T NABBEGAT B.V.</t>
  </si>
  <si>
    <t>ST. OUDE INH. RASSEN IH SCHIJNDELS LANDSCHAP</t>
  </si>
  <si>
    <t>STAATSBOSBEHEER DIRECTIE OOST</t>
  </si>
  <si>
    <t>STG. EXPL. &amp; ONDERST. WESTLANDSE SCHAAPSKUDDE</t>
  </si>
  <si>
    <t>DE LACHENDE OOI B.V.</t>
  </si>
  <si>
    <t>STICHTING SCHAAPSKUDDE HOF VAN TWENTE</t>
  </si>
  <si>
    <t xml:space="preserve">In het overzicht worden alle subsidies (subsidieregelingen) opgenomen. Dit onderdeel sluit aan bij de subsidie(regelingen) die in de laatste begroting en jaarverslag zijn opgenomen. De definitie van een subsidie(regeling) wordt in de Rijksbegrotingsvoorschriften aangegeven.    
</t>
  </si>
  <si>
    <t xml:space="preserve">2013 is de eerste keer geweest dat er een subsidiebijlage is opgenomen in de begroting. In de subsidiebijlage van de Ontwerpbegroting 2013 was echter nog geen 1 op 1-aansluiting te maken met de categorie "subsidies" zoals opgenomen in de beleidsartikelen uit het jaarverslag. Met ingang van de Ontwerpbegroting 2014 is, conform toezegging aan Tweede Kamer, gezorgd voor aansluiting tussen de categorie "subsidieregelingen" in de subsidiebijlage en de categorie "subsidies" in de beleidsartikelen. NB: voor de categorie "overige subsidies" is de aansluiting met de beleidsartikelen niet/lastig te maken, omdat dit gaat om meerdere VB-categorieën (bijv. bijdrage aan ZBO's/RWT's en bijdrage aan (inter)nationale organisaties enz.). </t>
  </si>
  <si>
    <t xml:space="preserve">Opdrachten: dit zijn betalingen die op basis van een juridisch correcte aanbesteding zijn verstrekt aan partijen. Dit valt buiten de subsidiedefinitie. </t>
  </si>
  <si>
    <t>·         Er is sprake van afronding naar 1000-tallen. Hierdoor worden bedragen onder de €500 afgerond naar 0.</t>
  </si>
  <si>
    <t>·          Bij artikel 16 (DG Agro) is er sprake van een groot aantal incidentele subsidies en structurele subsidies welke verstrekt worden aan 1 ontvanger. De naam van de subsidieregeling geeft hierbij de ontvangende partij aan.</t>
  </si>
  <si>
    <r>
      <t xml:space="preserve">Hier wordt de naam van de eindontvanger vermeld. Hier zijn </t>
    </r>
    <r>
      <rPr>
        <b/>
        <sz val="9"/>
        <color indexed="8"/>
        <rFont val="Verdana"/>
        <family val="2"/>
      </rPr>
      <t xml:space="preserve">alle </t>
    </r>
    <r>
      <rPr>
        <sz val="9"/>
        <color theme="1"/>
        <rFont val="Verdana"/>
        <family val="2"/>
      </rPr>
      <t xml:space="preserve">subsidieontvangers opgenomen, </t>
    </r>
    <r>
      <rPr>
        <b/>
        <sz val="9"/>
        <color indexed="8"/>
        <rFont val="Verdana"/>
        <family val="2"/>
      </rPr>
      <t>exclusief</t>
    </r>
    <r>
      <rPr>
        <sz val="9"/>
        <color theme="1"/>
        <rFont val="Verdana"/>
        <family val="2"/>
      </rPr>
      <t xml:space="preserve"> natuurlijke personen naar natuurlijke personen herleidbare organisaties zoals v.o.f.; C.V.; maatschap en eenmanszaak.
Particulieren (natuurlijke personen) zijn niet in het overzicht opgenomen. 
De vennootschap onder firma (v.o.f) vormt in dit opzicht een tussenvorm (tussen partuculieren en bedrijven). Omdat een v.o.f. vaak ook een of meer persoonsnamen bevat, zijn de namen van een v.o.f. ook niet in het overzicht opgenomen te worden.
</t>
    </r>
    <r>
      <rPr>
        <i/>
        <sz val="9"/>
        <color indexed="8"/>
        <rFont val="Verdana"/>
        <family val="2"/>
      </rPr>
      <t/>
    </r>
  </si>
</sst>
</file>

<file path=xl/styles.xml><?xml version="1.0" encoding="utf-8"?>
<styleSheet xmlns="http://schemas.openxmlformats.org/spreadsheetml/2006/main">
  <numFmts count="9">
    <numFmt numFmtId="43" formatCode="_ * #,##0.00_ ;_ * \-#,##0.00_ ;_ * &quot;-&quot;??_ ;_ @_ "/>
    <numFmt numFmtId="164" formatCode="&quot;€&quot;\ #,##0.00_-"/>
    <numFmt numFmtId="165" formatCode="&quot;€&quot;\ #,##0_-"/>
    <numFmt numFmtId="166" formatCode="#,##0_-"/>
    <numFmt numFmtId="167" formatCode="#,##0.000"/>
    <numFmt numFmtId="168" formatCode="#,##0_ ;[Red]\-#,##0\ "/>
    <numFmt numFmtId="169" formatCode="#,##0_ ;\-#,##0\ "/>
    <numFmt numFmtId="170" formatCode="_-&quot;€&quot;\ * #,##0.00_-;_-&quot;€&quot;\ * #,##0.00\-;_-&quot;€&quot;\ * &quot;-&quot;??_-;_-@_-"/>
    <numFmt numFmtId="171" formatCode="_-* #,##0_-;_-* #,##0\-;_-* &quot;-&quot;??_-;_-@_-"/>
  </numFmts>
  <fonts count="30">
    <font>
      <sz val="11"/>
      <color theme="1"/>
      <name val="Calibri"/>
      <family val="2"/>
      <scheme val="minor"/>
    </font>
    <font>
      <sz val="9"/>
      <color theme="1"/>
      <name val="Verdana"/>
      <family val="2"/>
    </font>
    <font>
      <sz val="11"/>
      <color theme="1"/>
      <name val="Calibri"/>
      <family val="2"/>
      <scheme val="minor"/>
    </font>
    <font>
      <b/>
      <sz val="9"/>
      <color indexed="8"/>
      <name val="Verdana"/>
      <family val="2"/>
    </font>
    <font>
      <i/>
      <sz val="9"/>
      <color indexed="8"/>
      <name val="Verdana"/>
      <family val="2"/>
    </font>
    <font>
      <sz val="10"/>
      <color indexed="8"/>
      <name val="Verdana"/>
      <family val="2"/>
    </font>
    <font>
      <b/>
      <sz val="10"/>
      <color indexed="8"/>
      <name val="Verdana"/>
      <family val="2"/>
    </font>
    <font>
      <sz val="10"/>
      <name val="Verdana"/>
      <family val="2"/>
    </font>
    <font>
      <sz val="9"/>
      <name val="Verdana"/>
      <family val="2"/>
    </font>
    <font>
      <sz val="10"/>
      <name val="Arial"/>
      <family val="2"/>
    </font>
    <font>
      <b/>
      <sz val="9"/>
      <name val="Verdana"/>
      <family val="2"/>
    </font>
    <font>
      <sz val="9"/>
      <color indexed="8"/>
      <name val="Verdana"/>
      <family val="2"/>
    </font>
    <font>
      <sz val="8"/>
      <name val="Verdana"/>
      <family val="2"/>
    </font>
    <font>
      <b/>
      <sz val="9"/>
      <color indexed="8"/>
      <name val="Arial"/>
      <family val="2"/>
    </font>
    <font>
      <sz val="9"/>
      <color indexed="8"/>
      <name val="Arial"/>
      <family val="2"/>
    </font>
    <font>
      <b/>
      <sz val="8"/>
      <name val="Arial"/>
      <family val="2"/>
    </font>
    <font>
      <sz val="8"/>
      <name val="Arial"/>
      <family val="2"/>
    </font>
    <font>
      <sz val="9"/>
      <color indexed="10"/>
      <name val="Verdana"/>
      <family val="2"/>
    </font>
    <font>
      <sz val="9"/>
      <color indexed="10"/>
      <name val="Arial"/>
      <family val="2"/>
    </font>
    <font>
      <b/>
      <sz val="9"/>
      <color indexed="10"/>
      <name val="Verdana"/>
      <family val="2"/>
    </font>
    <font>
      <b/>
      <sz val="9"/>
      <name val="Arial"/>
      <family val="2"/>
    </font>
    <font>
      <b/>
      <sz val="10"/>
      <name val="Arial"/>
      <family val="2"/>
    </font>
    <font>
      <sz val="10"/>
      <name val="Agrofont"/>
      <family val="2"/>
    </font>
    <font>
      <b/>
      <sz val="11"/>
      <name val="Verdana"/>
      <family val="2"/>
    </font>
    <font>
      <b/>
      <i/>
      <sz val="9"/>
      <color indexed="8"/>
      <name val="Verdana"/>
      <family val="2"/>
    </font>
    <font>
      <b/>
      <i/>
      <sz val="9"/>
      <name val="Verdana"/>
      <family val="2"/>
    </font>
    <font>
      <i/>
      <sz val="9"/>
      <name val="Verdana"/>
      <family val="2"/>
    </font>
    <font>
      <b/>
      <sz val="9"/>
      <color indexed="10"/>
      <name val="Arial"/>
      <family val="2"/>
    </font>
    <font>
      <sz val="10"/>
      <color indexed="63"/>
      <name val="Verdana"/>
      <family val="2"/>
    </font>
    <font>
      <sz val="9"/>
      <color theme="1"/>
      <name val="Verdana"/>
      <family val="2"/>
    </font>
  </fonts>
  <fills count="8">
    <fill>
      <patternFill patternType="none"/>
    </fill>
    <fill>
      <patternFill patternType="gray125"/>
    </fill>
    <fill>
      <patternFill patternType="solid">
        <fgColor theme="0"/>
        <bgColor indexed="64"/>
      </patternFill>
    </fill>
    <fill>
      <patternFill patternType="solid">
        <fgColor indexed="9"/>
        <bgColor indexed="9"/>
      </patternFill>
    </fill>
    <fill>
      <patternFill patternType="solid">
        <fgColor indexed="50"/>
        <bgColor indexed="64"/>
      </patternFill>
    </fill>
    <fill>
      <patternFill patternType="solid">
        <fgColor indexed="10"/>
        <bgColor indexed="64"/>
      </patternFill>
    </fill>
    <fill>
      <patternFill patternType="solid">
        <fgColor rgb="FFFFFF00"/>
        <bgColor indexed="64"/>
      </patternFill>
    </fill>
    <fill>
      <patternFill patternType="solid">
        <fgColor indexed="9"/>
        <bgColor indexed="64"/>
      </patternFill>
    </fill>
  </fills>
  <borders count="7">
    <border>
      <left/>
      <right/>
      <top/>
      <bottom/>
      <diagonal/>
    </border>
    <border>
      <left style="thin">
        <color indexed="31"/>
      </left>
      <right style="thin">
        <color indexed="31"/>
      </right>
      <top style="thin">
        <color indexed="31"/>
      </top>
      <bottom style="thin">
        <color indexed="31"/>
      </bottom>
      <diagonal/>
    </border>
    <border>
      <left style="thin">
        <color indexed="31"/>
      </left>
      <right/>
      <top/>
      <bottom/>
      <diagonal/>
    </border>
    <border>
      <left style="thin">
        <color indexed="31"/>
      </left>
      <right style="thin">
        <color indexed="31"/>
      </right>
      <top/>
      <bottom style="thin">
        <color indexed="31"/>
      </bottom>
      <diagonal/>
    </border>
    <border>
      <left style="thin">
        <color indexed="31"/>
      </left>
      <right style="thin">
        <color indexed="31"/>
      </right>
      <top style="thin">
        <color indexed="31"/>
      </top>
      <bottom/>
      <diagonal/>
    </border>
    <border>
      <left/>
      <right style="thin">
        <color indexed="31"/>
      </right>
      <top/>
      <bottom/>
      <diagonal/>
    </border>
    <border>
      <left style="thin">
        <color indexed="64"/>
      </left>
      <right style="thin">
        <color indexed="64"/>
      </right>
      <top style="thin">
        <color indexed="64"/>
      </top>
      <bottom style="thin">
        <color indexed="64"/>
      </bottom>
      <diagonal/>
    </border>
  </borders>
  <cellStyleXfs count="11">
    <xf numFmtId="0" fontId="0" fillId="0" borderId="0"/>
    <xf numFmtId="43" fontId="2" fillId="0" borderId="0" applyFont="0" applyFill="0" applyBorder="0" applyAlignment="0" applyProtection="0"/>
    <xf numFmtId="0" fontId="9" fillId="0" borderId="0"/>
    <xf numFmtId="0" fontId="9" fillId="0" borderId="0"/>
    <xf numFmtId="170" fontId="11" fillId="0" borderId="0" applyFont="0" applyFill="0" applyBorder="0" applyAlignment="0" applyProtection="0"/>
    <xf numFmtId="0" fontId="8" fillId="0" borderId="0"/>
    <xf numFmtId="0" fontId="11" fillId="0" borderId="0"/>
    <xf numFmtId="0" fontId="9" fillId="0" borderId="0"/>
    <xf numFmtId="0" fontId="11" fillId="0" borderId="0"/>
    <xf numFmtId="0" fontId="22" fillId="0" borderId="0"/>
    <xf numFmtId="170" fontId="9" fillId="0" borderId="0" applyFont="0" applyFill="0" applyBorder="0" applyAlignment="0" applyProtection="0"/>
  </cellStyleXfs>
  <cellXfs count="218">
    <xf numFmtId="0" fontId="0" fillId="0" borderId="0" xfId="0"/>
    <xf numFmtId="0" fontId="3" fillId="0" borderId="0" xfId="0" applyFont="1"/>
    <xf numFmtId="0" fontId="0" fillId="2" borderId="0" xfId="0" applyFill="1"/>
    <xf numFmtId="3" fontId="0" fillId="2" borderId="0" xfId="0" applyNumberFormat="1" applyFill="1"/>
    <xf numFmtId="164" fontId="0" fillId="0" borderId="0" xfId="0" applyNumberFormat="1"/>
    <xf numFmtId="0" fontId="10" fillId="0" borderId="0" xfId="2" applyFont="1" applyFill="1" applyBorder="1" applyAlignment="1">
      <alignment horizontal="left" vertical="center" wrapText="1"/>
    </xf>
    <xf numFmtId="3" fontId="3" fillId="0" borderId="0" xfId="0" applyNumberFormat="1" applyFont="1"/>
    <xf numFmtId="0" fontId="8" fillId="0" borderId="0" xfId="2" applyFont="1" applyFill="1" applyBorder="1" applyAlignment="1">
      <alignment horizontal="left" vertical="center" wrapText="1"/>
    </xf>
    <xf numFmtId="3" fontId="11" fillId="0" borderId="0" xfId="0" applyNumberFormat="1" applyFont="1"/>
    <xf numFmtId="0" fontId="0" fillId="0" borderId="0" xfId="0" applyFill="1"/>
    <xf numFmtId="164" fontId="3" fillId="0" borderId="0" xfId="0" applyNumberFormat="1" applyFont="1"/>
    <xf numFmtId="0" fontId="10" fillId="0" borderId="0" xfId="2" applyFont="1" applyFill="1" applyBorder="1" applyAlignment="1">
      <alignment vertical="top" wrapText="1"/>
    </xf>
    <xf numFmtId="3" fontId="0" fillId="0" borderId="0" xfId="0" applyNumberFormat="1" applyFill="1"/>
    <xf numFmtId="0" fontId="12" fillId="0" borderId="0" xfId="2" applyFont="1" applyBorder="1" applyAlignment="1">
      <alignment vertical="top" wrapText="1"/>
    </xf>
    <xf numFmtId="0" fontId="0" fillId="0" borderId="0" xfId="0" applyBorder="1"/>
    <xf numFmtId="0" fontId="3" fillId="0" borderId="0" xfId="0" applyFont="1" applyBorder="1"/>
    <xf numFmtId="164" fontId="0" fillId="0" borderId="0" xfId="0" applyNumberFormat="1" applyFill="1"/>
    <xf numFmtId="165" fontId="0" fillId="0" borderId="0" xfId="0" applyNumberFormat="1" applyFill="1"/>
    <xf numFmtId="0" fontId="3" fillId="0" borderId="0" xfId="0" applyFont="1" applyFill="1"/>
    <xf numFmtId="166" fontId="3" fillId="0" borderId="0" xfId="0" applyNumberFormat="1" applyFont="1"/>
    <xf numFmtId="166" fontId="0" fillId="0" borderId="0" xfId="0" applyNumberFormat="1"/>
    <xf numFmtId="0" fontId="10" fillId="0" borderId="0" xfId="3" applyNumberFormat="1" applyFont="1" applyFill="1" applyBorder="1" applyAlignment="1">
      <alignment vertical="top" wrapText="1"/>
    </xf>
    <xf numFmtId="4" fontId="13" fillId="3" borderId="1" xfId="0" applyNumberFormat="1" applyFont="1" applyFill="1" applyBorder="1" applyAlignment="1">
      <alignment horizontal="right" vertical="top"/>
    </xf>
    <xf numFmtId="166" fontId="13" fillId="3" borderId="1" xfId="0" applyNumberFormat="1" applyFont="1" applyFill="1" applyBorder="1" applyAlignment="1">
      <alignment horizontal="right" vertical="top"/>
    </xf>
    <xf numFmtId="1" fontId="3" fillId="0" borderId="0" xfId="0" applyNumberFormat="1" applyFont="1"/>
    <xf numFmtId="1" fontId="0" fillId="0" borderId="0" xfId="0" applyNumberFormat="1" applyFill="1"/>
    <xf numFmtId="0" fontId="14" fillId="0" borderId="1" xfId="0" applyFont="1" applyFill="1" applyBorder="1" applyAlignment="1">
      <alignment horizontal="left" vertical="top" wrapText="1"/>
    </xf>
    <xf numFmtId="0" fontId="0" fillId="0" borderId="0" xfId="0" applyAlignment="1">
      <alignment vertical="top" wrapText="1"/>
    </xf>
    <xf numFmtId="4" fontId="14" fillId="3" borderId="1" xfId="0" applyNumberFormat="1" applyFont="1" applyFill="1" applyBorder="1" applyAlignment="1">
      <alignment horizontal="right" vertical="top" wrapText="1"/>
    </xf>
    <xf numFmtId="166" fontId="14" fillId="3" borderId="1" xfId="0" applyNumberFormat="1" applyFont="1" applyFill="1" applyBorder="1" applyAlignment="1">
      <alignment horizontal="right" vertical="top" wrapText="1"/>
    </xf>
    <xf numFmtId="1" fontId="0" fillId="0" borderId="0" xfId="0" applyNumberFormat="1"/>
    <xf numFmtId="0" fontId="8" fillId="0" borderId="0" xfId="3" applyNumberFormat="1" applyFont="1" applyFill="1" applyBorder="1" applyAlignment="1">
      <alignment vertical="top" wrapText="1"/>
    </xf>
    <xf numFmtId="0" fontId="0" fillId="0" borderId="0" xfId="0" applyFont="1"/>
    <xf numFmtId="166" fontId="0" fillId="0" borderId="0" xfId="0" applyNumberFormat="1" applyFont="1"/>
    <xf numFmtId="0" fontId="0" fillId="0" borderId="0" xfId="0" applyFont="1" applyFill="1"/>
    <xf numFmtId="0" fontId="14" fillId="4" borderId="1" xfId="0" applyFont="1" applyFill="1" applyBorder="1" applyAlignment="1">
      <alignment horizontal="left" vertical="top" wrapText="1"/>
    </xf>
    <xf numFmtId="4" fontId="13" fillId="0" borderId="1" xfId="0" applyNumberFormat="1" applyFont="1" applyFill="1" applyBorder="1" applyAlignment="1">
      <alignment horizontal="right" vertical="top"/>
    </xf>
    <xf numFmtId="166" fontId="13" fillId="0" borderId="1" xfId="0" applyNumberFormat="1" applyFont="1" applyFill="1" applyBorder="1" applyAlignment="1">
      <alignment horizontal="right" vertical="top"/>
    </xf>
    <xf numFmtId="1" fontId="3" fillId="0" borderId="0" xfId="0" applyNumberFormat="1" applyFont="1" applyFill="1"/>
    <xf numFmtId="0" fontId="0" fillId="0" borderId="0" xfId="0" applyFill="1" applyAlignment="1">
      <alignment vertical="top" wrapText="1"/>
    </xf>
    <xf numFmtId="4" fontId="14" fillId="0" borderId="1" xfId="0" applyNumberFormat="1" applyFont="1" applyFill="1" applyBorder="1" applyAlignment="1">
      <alignment horizontal="right" vertical="top" wrapText="1"/>
    </xf>
    <xf numFmtId="0" fontId="14" fillId="0" borderId="2" xfId="0" applyFont="1" applyFill="1" applyBorder="1" applyAlignment="1">
      <alignment horizontal="left" vertical="top" wrapText="1"/>
    </xf>
    <xf numFmtId="166" fontId="14" fillId="0" borderId="1" xfId="0" applyNumberFormat="1" applyFont="1" applyFill="1" applyBorder="1" applyAlignment="1">
      <alignment horizontal="right" vertical="top" wrapText="1"/>
    </xf>
    <xf numFmtId="0" fontId="14" fillId="0" borderId="0" xfId="0" applyFont="1" applyFill="1" applyBorder="1" applyAlignment="1">
      <alignment horizontal="left" vertical="top" wrapText="1"/>
    </xf>
    <xf numFmtId="4" fontId="14" fillId="3" borderId="0" xfId="0" applyNumberFormat="1" applyFont="1" applyFill="1" applyBorder="1" applyAlignment="1">
      <alignment horizontal="right" vertical="top" wrapText="1"/>
    </xf>
    <xf numFmtId="166" fontId="14" fillId="3" borderId="0" xfId="0" applyNumberFormat="1" applyFont="1" applyFill="1" applyBorder="1" applyAlignment="1">
      <alignment horizontal="right" vertical="top" wrapText="1"/>
    </xf>
    <xf numFmtId="166" fontId="3" fillId="0" borderId="0" xfId="0" applyNumberFormat="1" applyFont="1" applyFill="1"/>
    <xf numFmtId="0" fontId="0" fillId="0" borderId="0" xfId="0" applyFill="1" applyAlignment="1">
      <alignment vertical="top"/>
    </xf>
    <xf numFmtId="0" fontId="14" fillId="3" borderId="1" xfId="0" applyFont="1" applyFill="1" applyBorder="1" applyAlignment="1">
      <alignment horizontal="left" vertical="top" wrapText="1"/>
    </xf>
    <xf numFmtId="4" fontId="0" fillId="0" borderId="0" xfId="0" applyNumberFormat="1" applyFill="1"/>
    <xf numFmtId="166" fontId="0" fillId="0" borderId="0" xfId="0" applyNumberFormat="1" applyFill="1"/>
    <xf numFmtId="0" fontId="13" fillId="0" borderId="1" xfId="0" applyFont="1" applyFill="1" applyBorder="1" applyAlignment="1">
      <alignment horizontal="left" vertical="top" wrapText="1"/>
    </xf>
    <xf numFmtId="0" fontId="3" fillId="0" borderId="0" xfId="0" applyFont="1" applyFill="1" applyAlignment="1">
      <alignment vertical="top" wrapText="1"/>
    </xf>
    <xf numFmtId="4" fontId="13" fillId="0" borderId="1" xfId="0" applyNumberFormat="1" applyFont="1" applyFill="1" applyBorder="1" applyAlignment="1">
      <alignment horizontal="right" vertical="top" wrapText="1"/>
    </xf>
    <xf numFmtId="166" fontId="13" fillId="0" borderId="1" xfId="0" applyNumberFormat="1" applyFont="1" applyFill="1" applyBorder="1" applyAlignment="1">
      <alignment horizontal="right" vertical="top" wrapText="1"/>
    </xf>
    <xf numFmtId="0" fontId="0" fillId="0" borderId="0" xfId="0" applyAlignment="1">
      <alignment vertical="top"/>
    </xf>
    <xf numFmtId="167" fontId="14" fillId="3" borderId="1" xfId="0" applyNumberFormat="1" applyFont="1" applyFill="1" applyBorder="1" applyAlignment="1">
      <alignment horizontal="left" vertical="top" wrapText="1"/>
    </xf>
    <xf numFmtId="167" fontId="14" fillId="3" borderId="1" xfId="0" applyNumberFormat="1" applyFont="1" applyFill="1" applyBorder="1" applyAlignment="1">
      <alignment horizontal="right" vertical="top" wrapText="1"/>
    </xf>
    <xf numFmtId="4" fontId="13" fillId="3" borderId="1" xfId="0" applyNumberFormat="1" applyFont="1" applyFill="1" applyBorder="1" applyAlignment="1">
      <alignment horizontal="right" vertical="top" wrapText="1"/>
    </xf>
    <xf numFmtId="166" fontId="13" fillId="3" borderId="1" xfId="0" applyNumberFormat="1" applyFont="1" applyFill="1" applyBorder="1" applyAlignment="1">
      <alignment horizontal="right" vertical="top" wrapText="1"/>
    </xf>
    <xf numFmtId="0" fontId="13" fillId="0" borderId="0" xfId="0" applyFont="1" applyFill="1" applyBorder="1" applyAlignment="1">
      <alignment horizontal="left" vertical="top" wrapText="1"/>
    </xf>
    <xf numFmtId="0" fontId="3" fillId="0" borderId="0" xfId="0" applyFont="1" applyFill="1" applyBorder="1"/>
    <xf numFmtId="0" fontId="0" fillId="0" borderId="0" xfId="0" applyFont="1" applyFill="1" applyBorder="1"/>
    <xf numFmtId="0" fontId="11" fillId="0" borderId="0" xfId="0" applyFont="1"/>
    <xf numFmtId="4" fontId="14" fillId="0" borderId="0" xfId="0" applyNumberFormat="1" applyFont="1" applyFill="1" applyBorder="1" applyAlignment="1">
      <alignment horizontal="right" vertical="top" wrapText="1"/>
    </xf>
    <xf numFmtId="166" fontId="14" fillId="0" borderId="0" xfId="0" applyNumberFormat="1" applyFont="1" applyFill="1" applyBorder="1" applyAlignment="1">
      <alignment horizontal="right" vertical="top" wrapText="1"/>
    </xf>
    <xf numFmtId="168" fontId="3" fillId="0" borderId="0" xfId="0" applyNumberFormat="1" applyFont="1" applyFill="1" applyBorder="1" applyAlignment="1">
      <alignment horizontal="right" wrapText="1"/>
    </xf>
    <xf numFmtId="168" fontId="0" fillId="0" borderId="0" xfId="0" applyNumberFormat="1" applyFill="1"/>
    <xf numFmtId="168" fontId="11" fillId="0" borderId="0" xfId="0" applyNumberFormat="1" applyFont="1" applyFill="1" applyBorder="1" applyAlignment="1">
      <alignment horizontal="right" wrapText="1"/>
    </xf>
    <xf numFmtId="168" fontId="11" fillId="0" borderId="0" xfId="0" applyNumberFormat="1" applyFont="1" applyBorder="1" applyAlignment="1">
      <alignment horizontal="right" wrapText="1"/>
    </xf>
    <xf numFmtId="168" fontId="3" fillId="0" borderId="0" xfId="0" applyNumberFormat="1" applyFont="1" applyBorder="1" applyAlignment="1">
      <alignment horizontal="right" wrapText="1"/>
    </xf>
    <xf numFmtId="166" fontId="11" fillId="0" borderId="0" xfId="0" applyNumberFormat="1" applyFont="1"/>
    <xf numFmtId="0" fontId="11" fillId="0" borderId="0" xfId="0" applyFont="1" applyFill="1"/>
    <xf numFmtId="4" fontId="13" fillId="3" borderId="3" xfId="0" applyNumberFormat="1" applyFont="1" applyFill="1" applyBorder="1" applyAlignment="1">
      <alignment horizontal="right" vertical="top"/>
    </xf>
    <xf numFmtId="4" fontId="3" fillId="0" borderId="0" xfId="0" applyNumberFormat="1" applyFont="1"/>
    <xf numFmtId="0" fontId="3" fillId="0" borderId="1" xfId="0" applyFont="1" applyFill="1" applyBorder="1" applyAlignment="1">
      <alignment horizontal="left" vertical="top" wrapText="1"/>
    </xf>
    <xf numFmtId="0" fontId="3" fillId="0" borderId="0" xfId="0" applyFont="1" applyAlignment="1">
      <alignment vertical="top"/>
    </xf>
    <xf numFmtId="4" fontId="3" fillId="0" borderId="0" xfId="0" applyNumberFormat="1" applyFont="1" applyFill="1"/>
    <xf numFmtId="0" fontId="3" fillId="0" borderId="0" xfId="0" applyFont="1" applyFill="1" applyBorder="1" applyAlignment="1">
      <alignment vertical="top" wrapText="1"/>
    </xf>
    <xf numFmtId="168" fontId="3" fillId="0" borderId="0" xfId="0" applyNumberFormat="1" applyFont="1" applyFill="1" applyBorder="1"/>
    <xf numFmtId="168" fontId="0" fillId="0" borderId="0" xfId="0" applyNumberFormat="1"/>
    <xf numFmtId="0" fontId="0" fillId="0" borderId="0" xfId="0" applyFill="1" applyBorder="1" applyAlignment="1">
      <alignment horizontal="left" wrapText="1"/>
    </xf>
    <xf numFmtId="168" fontId="0" fillId="0" borderId="0" xfId="0" applyNumberFormat="1" applyBorder="1"/>
    <xf numFmtId="0" fontId="15" fillId="0" borderId="0" xfId="0" applyFont="1" applyFill="1" applyBorder="1" applyAlignment="1">
      <alignment horizontal="left" wrapText="1" readingOrder="1"/>
    </xf>
    <xf numFmtId="168" fontId="0" fillId="0" borderId="0" xfId="0" applyNumberFormat="1" applyFill="1" applyBorder="1" applyAlignment="1">
      <alignment horizontal="right" wrapText="1"/>
    </xf>
    <xf numFmtId="168" fontId="3" fillId="2" borderId="0" xfId="0" applyNumberFormat="1" applyFont="1" applyFill="1"/>
    <xf numFmtId="0" fontId="0" fillId="0" borderId="0" xfId="0" applyFill="1" applyBorder="1"/>
    <xf numFmtId="166" fontId="0" fillId="0" borderId="0" xfId="0" applyNumberFormat="1" applyFill="1" applyBorder="1"/>
    <xf numFmtId="0" fontId="0" fillId="0" borderId="0" xfId="0" applyFill="1" applyBorder="1" applyAlignment="1">
      <alignment vertical="top" wrapText="1"/>
    </xf>
    <xf numFmtId="0" fontId="16" fillId="0" borderId="0" xfId="0" applyFont="1" applyFill="1" applyBorder="1" applyAlignment="1">
      <alignment horizontal="left" wrapText="1" readingOrder="1"/>
    </xf>
    <xf numFmtId="0" fontId="0" fillId="0" borderId="0" xfId="0" applyFill="1" applyBorder="1" applyAlignment="1">
      <alignment horizontal="left" vertical="top" wrapText="1"/>
    </xf>
    <xf numFmtId="168" fontId="0" fillId="0" borderId="0" xfId="0" applyNumberFormat="1" applyFill="1" applyBorder="1"/>
    <xf numFmtId="0" fontId="14" fillId="3" borderId="0" xfId="0" applyFont="1" applyFill="1" applyBorder="1" applyAlignment="1">
      <alignment horizontal="left" vertical="top" wrapText="1"/>
    </xf>
    <xf numFmtId="0" fontId="3" fillId="0" borderId="0" xfId="0" applyFont="1" applyAlignment="1">
      <alignment vertical="top" wrapText="1"/>
    </xf>
    <xf numFmtId="0" fontId="0" fillId="4" borderId="0" xfId="0" applyFill="1" applyBorder="1" applyAlignment="1">
      <alignment horizontal="left" wrapText="1"/>
    </xf>
    <xf numFmtId="168" fontId="0" fillId="0" borderId="0" xfId="0" applyNumberFormat="1" applyBorder="1" applyAlignment="1">
      <alignment horizontal="right" wrapText="1"/>
    </xf>
    <xf numFmtId="0" fontId="0" fillId="0" borderId="0" xfId="0" applyBorder="1" applyAlignment="1">
      <alignment horizontal="left" wrapText="1"/>
    </xf>
    <xf numFmtId="0" fontId="17" fillId="0" borderId="0" xfId="0" applyFont="1" applyFill="1"/>
    <xf numFmtId="0" fontId="18" fillId="0" borderId="1" xfId="0" applyFont="1" applyFill="1" applyBorder="1" applyAlignment="1">
      <alignment horizontal="left" vertical="top" wrapText="1"/>
    </xf>
    <xf numFmtId="4" fontId="14" fillId="3" borderId="4" xfId="0" applyNumberFormat="1" applyFont="1" applyFill="1" applyBorder="1" applyAlignment="1">
      <alignment horizontal="right" vertical="top" wrapText="1"/>
    </xf>
    <xf numFmtId="0" fontId="13" fillId="3" borderId="5" xfId="0" applyFont="1" applyFill="1" applyBorder="1" applyAlignment="1">
      <alignment horizontal="left" vertical="top" wrapText="1"/>
    </xf>
    <xf numFmtId="0" fontId="0" fillId="5" borderId="0" xfId="0" applyFill="1"/>
    <xf numFmtId="0" fontId="13" fillId="3" borderId="1" xfId="0" applyFont="1" applyFill="1" applyBorder="1" applyAlignment="1">
      <alignment horizontal="left" vertical="top" wrapText="1"/>
    </xf>
    <xf numFmtId="0" fontId="0" fillId="4" borderId="0" xfId="0" applyFill="1"/>
    <xf numFmtId="0" fontId="0" fillId="0" borderId="0" xfId="0" applyBorder="1" applyAlignment="1">
      <alignment horizontal="left" vertical="top" wrapText="1"/>
    </xf>
    <xf numFmtId="0" fontId="3" fillId="0" borderId="0" xfId="0" applyFont="1" applyBorder="1" applyAlignment="1">
      <alignment vertical="top" wrapText="1"/>
    </xf>
    <xf numFmtId="0" fontId="3" fillId="0" borderId="0" xfId="0" applyFont="1" applyBorder="1" applyAlignment="1">
      <alignment horizontal="left" vertical="top" wrapText="1"/>
    </xf>
    <xf numFmtId="0" fontId="10" fillId="0" borderId="0" xfId="0" applyFont="1" applyFill="1" applyBorder="1" applyAlignment="1">
      <alignment horizontal="left" wrapText="1" readingOrder="1"/>
    </xf>
    <xf numFmtId="1" fontId="3" fillId="2" borderId="0" xfId="0" applyNumberFormat="1" applyFont="1" applyFill="1" applyBorder="1"/>
    <xf numFmtId="0" fontId="3" fillId="0" borderId="0" xfId="0" applyFont="1" applyFill="1" applyAlignment="1">
      <alignment horizontal="right"/>
    </xf>
    <xf numFmtId="1" fontId="11" fillId="0" borderId="0" xfId="0" applyNumberFormat="1" applyFont="1" applyFill="1"/>
    <xf numFmtId="0" fontId="0" fillId="0" borderId="0" xfId="0" applyFont="1" applyFill="1" applyAlignment="1">
      <alignment vertical="top" wrapText="1"/>
    </xf>
    <xf numFmtId="3" fontId="3" fillId="0" borderId="0" xfId="0" applyNumberFormat="1" applyFont="1" applyFill="1"/>
    <xf numFmtId="0" fontId="8" fillId="0" borderId="0" xfId="3" applyNumberFormat="1" applyFont="1" applyBorder="1" applyAlignment="1">
      <alignment vertical="top" wrapText="1"/>
    </xf>
    <xf numFmtId="3" fontId="0" fillId="0" borderId="0" xfId="0" applyNumberFormat="1"/>
    <xf numFmtId="3" fontId="5" fillId="0" borderId="0" xfId="0" applyNumberFormat="1" applyFont="1"/>
    <xf numFmtId="3" fontId="6" fillId="0" borderId="0" xfId="0" applyNumberFormat="1" applyFont="1"/>
    <xf numFmtId="0" fontId="3" fillId="4" borderId="0" xfId="0" applyFont="1" applyFill="1"/>
    <xf numFmtId="0" fontId="10" fillId="4" borderId="0" xfId="3" applyNumberFormat="1" applyFont="1" applyFill="1" applyBorder="1" applyAlignment="1">
      <alignment vertical="top" wrapText="1"/>
    </xf>
    <xf numFmtId="3" fontId="3" fillId="4" borderId="0" xfId="0" applyNumberFormat="1" applyFont="1" applyFill="1"/>
    <xf numFmtId="169" fontId="0" fillId="4" borderId="0" xfId="0" applyNumberFormat="1" applyFill="1"/>
    <xf numFmtId="0" fontId="10" fillId="0" borderId="0" xfId="3" applyNumberFormat="1" applyFont="1" applyBorder="1" applyAlignment="1">
      <alignment vertical="top" wrapText="1"/>
    </xf>
    <xf numFmtId="169" fontId="3" fillId="0" borderId="0" xfId="4" applyNumberFormat="1" applyFont="1" applyAlignment="1">
      <alignment wrapText="1"/>
    </xf>
    <xf numFmtId="0" fontId="17" fillId="0" borderId="0" xfId="0" applyFont="1" applyFill="1" applyBorder="1"/>
    <xf numFmtId="0" fontId="19" fillId="0" borderId="0" xfId="0" applyFont="1" applyFill="1"/>
    <xf numFmtId="0" fontId="0" fillId="6" borderId="0" xfId="0" applyFill="1"/>
    <xf numFmtId="0" fontId="0" fillId="0" borderId="6" xfId="0" applyFill="1" applyBorder="1"/>
    <xf numFmtId="0" fontId="8" fillId="0" borderId="0" xfId="5" applyFont="1" applyFill="1" applyBorder="1" applyAlignment="1">
      <alignment horizontal="left"/>
    </xf>
    <xf numFmtId="0" fontId="0" fillId="0" borderId="0" xfId="0" applyFill="1" applyAlignment="1">
      <alignment wrapText="1"/>
    </xf>
    <xf numFmtId="3" fontId="11" fillId="0" borderId="0" xfId="0" applyNumberFormat="1" applyFont="1" applyFill="1"/>
    <xf numFmtId="3" fontId="0" fillId="0" borderId="0" xfId="0" applyNumberFormat="1" applyFont="1" applyFill="1"/>
    <xf numFmtId="0" fontId="11" fillId="0" borderId="0" xfId="6" applyFill="1" applyBorder="1"/>
    <xf numFmtId="1" fontId="8" fillId="0" borderId="0" xfId="5" applyNumberFormat="1" applyFont="1" applyFill="1" applyBorder="1" applyAlignment="1">
      <alignment vertical="center" wrapText="1"/>
    </xf>
    <xf numFmtId="1" fontId="14" fillId="0" borderId="0" xfId="5" applyNumberFormat="1" applyFont="1" applyFill="1" applyBorder="1" applyAlignment="1">
      <alignment horizontal="left" vertical="top" wrapText="1"/>
    </xf>
    <xf numFmtId="3" fontId="17" fillId="0" borderId="0" xfId="0" applyNumberFormat="1" applyFont="1" applyFill="1"/>
    <xf numFmtId="1" fontId="8" fillId="0" borderId="0" xfId="5" applyNumberFormat="1" applyFill="1" applyBorder="1" applyAlignment="1">
      <alignment vertical="center" wrapText="1"/>
    </xf>
    <xf numFmtId="0" fontId="11" fillId="0" borderId="0" xfId="0" applyFont="1" applyFill="1" applyBorder="1"/>
    <xf numFmtId="0" fontId="8" fillId="0" borderId="0" xfId="5" applyNumberFormat="1" applyFill="1" applyBorder="1" applyAlignment="1">
      <alignment vertical="center" wrapText="1"/>
    </xf>
    <xf numFmtId="0" fontId="11" fillId="0" borderId="0" xfId="6"/>
    <xf numFmtId="1" fontId="3" fillId="0" borderId="0" xfId="4" applyNumberFormat="1" applyFont="1"/>
    <xf numFmtId="1" fontId="11" fillId="0" borderId="0" xfId="6" applyNumberFormat="1" applyFont="1"/>
    <xf numFmtId="0" fontId="20" fillId="0" borderId="0" xfId="7" applyFont="1" applyAlignment="1">
      <alignment horizontal="right"/>
    </xf>
    <xf numFmtId="0" fontId="21" fillId="0" borderId="0" xfId="7" applyNumberFormat="1" applyFont="1" applyFill="1"/>
    <xf numFmtId="0" fontId="11" fillId="0" borderId="0" xfId="7" applyFont="1" applyFill="1" applyBorder="1" applyAlignment="1">
      <alignment horizontal="left" vertical="top"/>
    </xf>
    <xf numFmtId="0" fontId="0" fillId="0" borderId="0" xfId="0" applyAlignment="1">
      <alignment horizontal="right"/>
    </xf>
    <xf numFmtId="0" fontId="8" fillId="0" borderId="0" xfId="0" applyFont="1" applyFill="1"/>
    <xf numFmtId="1" fontId="10" fillId="0" borderId="0" xfId="0" applyNumberFormat="1" applyFont="1" applyFill="1"/>
    <xf numFmtId="0" fontId="10" fillId="0" borderId="0" xfId="0" applyFont="1" applyFill="1"/>
    <xf numFmtId="1" fontId="3" fillId="0" borderId="0" xfId="4" applyNumberFormat="1" applyFont="1" applyFill="1"/>
    <xf numFmtId="0" fontId="11" fillId="0" borderId="0" xfId="8" applyFill="1" applyBorder="1"/>
    <xf numFmtId="0" fontId="7" fillId="0" borderId="0" xfId="9" applyFont="1" applyFill="1" applyBorder="1" applyAlignment="1">
      <alignment vertical="top"/>
    </xf>
    <xf numFmtId="1" fontId="11" fillId="0" borderId="0" xfId="6" applyNumberFormat="1"/>
    <xf numFmtId="1" fontId="3" fillId="0" borderId="0" xfId="6" applyNumberFormat="1" applyFont="1" applyFill="1"/>
    <xf numFmtId="1" fontId="11" fillId="0" borderId="0" xfId="6" applyNumberFormat="1" applyFill="1"/>
    <xf numFmtId="1" fontId="10" fillId="0" borderId="0" xfId="10" applyNumberFormat="1" applyFont="1" applyFill="1" applyBorder="1" applyAlignment="1">
      <alignment horizontal="right"/>
    </xf>
    <xf numFmtId="0" fontId="11" fillId="0" borderId="0" xfId="8" applyFont="1" applyFill="1" applyBorder="1"/>
    <xf numFmtId="1" fontId="8" fillId="0" borderId="0" xfId="5" applyNumberFormat="1" applyFont="1" applyFill="1" applyBorder="1" applyAlignment="1">
      <alignment horizontal="right"/>
    </xf>
    <xf numFmtId="1" fontId="10" fillId="0" borderId="0" xfId="5" applyNumberFormat="1" applyFont="1" applyFill="1" applyBorder="1"/>
    <xf numFmtId="0" fontId="11" fillId="6" borderId="0" xfId="0" applyFont="1" applyFill="1"/>
    <xf numFmtId="171" fontId="3" fillId="0" borderId="0" xfId="1" applyNumberFormat="1" applyFont="1"/>
    <xf numFmtId="171" fontId="0" fillId="0" borderId="0" xfId="0" applyNumberFormat="1"/>
    <xf numFmtId="171" fontId="11" fillId="0" borderId="0" xfId="1" applyNumberFormat="1" applyFont="1"/>
    <xf numFmtId="171" fontId="3" fillId="0" borderId="0" xfId="1" applyNumberFormat="1" applyFont="1" applyFill="1"/>
    <xf numFmtId="171" fontId="0" fillId="0" borderId="0" xfId="0" applyNumberFormat="1" applyFill="1"/>
    <xf numFmtId="171" fontId="11" fillId="7" borderId="0" xfId="1" applyNumberFormat="1" applyFont="1" applyFill="1"/>
    <xf numFmtId="171" fontId="0" fillId="0" borderId="0" xfId="1" applyNumberFormat="1" applyFont="1" applyFill="1"/>
    <xf numFmtId="171" fontId="0" fillId="7" borderId="0" xfId="1" applyNumberFormat="1" applyFont="1" applyFill="1"/>
    <xf numFmtId="169" fontId="3" fillId="2" borderId="0" xfId="0" applyNumberFormat="1" applyFont="1" applyFill="1"/>
    <xf numFmtId="1" fontId="24" fillId="0" borderId="0" xfId="6" applyNumberFormat="1" applyFont="1" applyFill="1"/>
    <xf numFmtId="0" fontId="0" fillId="0" borderId="0" xfId="0" applyFill="1" applyAlignment="1">
      <alignment horizontal="left"/>
    </xf>
    <xf numFmtId="1" fontId="11" fillId="0" borderId="0" xfId="6" applyNumberFormat="1" applyFont="1" applyFill="1"/>
    <xf numFmtId="0" fontId="25" fillId="0" borderId="0" xfId="3" applyNumberFormat="1" applyFont="1" applyFill="1" applyBorder="1" applyAlignment="1">
      <alignment vertical="top" wrapText="1"/>
    </xf>
    <xf numFmtId="1" fontId="24" fillId="0" borderId="0" xfId="0" applyNumberFormat="1" applyFont="1" applyFill="1"/>
    <xf numFmtId="0" fontId="8" fillId="7" borderId="0" xfId="3" applyNumberFormat="1" applyFont="1" applyFill="1" applyBorder="1" applyAlignment="1">
      <alignment vertical="top" wrapText="1"/>
    </xf>
    <xf numFmtId="0" fontId="3" fillId="7" borderId="0" xfId="0" applyFont="1" applyFill="1"/>
    <xf numFmtId="1" fontId="0" fillId="0" borderId="0" xfId="0" applyNumberFormat="1" applyFill="1" applyAlignment="1">
      <alignment horizontal="right"/>
    </xf>
    <xf numFmtId="0" fontId="11" fillId="0" borderId="0" xfId="6" applyFill="1"/>
    <xf numFmtId="0" fontId="10" fillId="7" borderId="0" xfId="3" applyNumberFormat="1" applyFont="1" applyFill="1" applyBorder="1" applyAlignment="1">
      <alignment vertical="top" wrapText="1"/>
    </xf>
    <xf numFmtId="1" fontId="3" fillId="7" borderId="0" xfId="6" applyNumberFormat="1" applyFont="1" applyFill="1"/>
    <xf numFmtId="1" fontId="11" fillId="7" borderId="0" xfId="6" applyNumberFormat="1" applyFill="1"/>
    <xf numFmtId="1" fontId="11" fillId="7" borderId="0" xfId="6" applyNumberFormat="1" applyFont="1" applyFill="1"/>
    <xf numFmtId="1" fontId="11" fillId="0" borderId="0" xfId="0" applyNumberFormat="1" applyFont="1"/>
    <xf numFmtId="0" fontId="25" fillId="0" borderId="0" xfId="3" applyNumberFormat="1" applyFont="1" applyBorder="1" applyAlignment="1">
      <alignment vertical="top" wrapText="1"/>
    </xf>
    <xf numFmtId="1" fontId="3" fillId="2" borderId="0" xfId="0" applyNumberFormat="1" applyFont="1" applyFill="1"/>
    <xf numFmtId="1" fontId="3" fillId="0" borderId="0" xfId="6" applyNumberFormat="1" applyFont="1"/>
    <xf numFmtId="0" fontId="11" fillId="0" borderId="0" xfId="0" applyFont="1" applyBorder="1"/>
    <xf numFmtId="0" fontId="26" fillId="0" borderId="0" xfId="3" applyNumberFormat="1" applyFont="1" applyBorder="1" applyAlignment="1">
      <alignment vertical="top" wrapText="1"/>
    </xf>
    <xf numFmtId="4" fontId="20" fillId="0" borderId="3" xfId="0" applyNumberFormat="1" applyFont="1" applyFill="1" applyBorder="1" applyAlignment="1">
      <alignment horizontal="right" vertical="top"/>
    </xf>
    <xf numFmtId="3" fontId="14" fillId="0" borderId="0" xfId="0" applyNumberFormat="1" applyFont="1"/>
    <xf numFmtId="4" fontId="27" fillId="0" borderId="1" xfId="0" applyNumberFormat="1" applyFont="1" applyFill="1" applyBorder="1" applyAlignment="1">
      <alignment horizontal="right" vertical="top"/>
    </xf>
    <xf numFmtId="0" fontId="3" fillId="2" borderId="0" xfId="0" applyFont="1" applyFill="1"/>
    <xf numFmtId="0" fontId="28" fillId="0" borderId="0" xfId="0" applyFont="1"/>
    <xf numFmtId="0" fontId="0" fillId="0" borderId="0" xfId="0" quotePrefix="1" applyNumberFormat="1" applyFill="1"/>
    <xf numFmtId="3" fontId="8" fillId="0" borderId="0" xfId="0" applyNumberFormat="1" applyFont="1" applyBorder="1"/>
    <xf numFmtId="0" fontId="11" fillId="2" borderId="0" xfId="0" applyFont="1" applyFill="1"/>
    <xf numFmtId="169" fontId="8" fillId="0" borderId="0" xfId="0" applyNumberFormat="1" applyFont="1" applyFill="1" applyBorder="1"/>
    <xf numFmtId="3" fontId="3" fillId="0" borderId="0" xfId="0" applyNumberFormat="1" applyFont="1" applyBorder="1"/>
    <xf numFmtId="3" fontId="11" fillId="0" borderId="0" xfId="0" applyNumberFormat="1" applyFont="1" applyBorder="1"/>
    <xf numFmtId="4" fontId="11" fillId="0" borderId="0" xfId="0" applyNumberFormat="1" applyFont="1" applyBorder="1"/>
    <xf numFmtId="3" fontId="3" fillId="0" borderId="0" xfId="0" applyNumberFormat="1" applyFont="1" applyFill="1" applyBorder="1"/>
    <xf numFmtId="1" fontId="0" fillId="2" borderId="0" xfId="0" applyNumberFormat="1" applyFill="1"/>
    <xf numFmtId="4" fontId="11" fillId="0" borderId="0" xfId="0" applyNumberFormat="1" applyFont="1" applyFill="1" applyBorder="1"/>
    <xf numFmtId="0" fontId="9" fillId="0" borderId="0" xfId="0" applyFont="1" applyFill="1" applyBorder="1"/>
    <xf numFmtId="169" fontId="0" fillId="0" borderId="0" xfId="10" applyNumberFormat="1" applyFont="1" applyBorder="1"/>
    <xf numFmtId="0" fontId="10" fillId="0" borderId="0" xfId="0" applyFont="1"/>
    <xf numFmtId="0" fontId="29" fillId="0" borderId="0" xfId="0" applyFont="1"/>
    <xf numFmtId="0" fontId="29" fillId="0" borderId="0" xfId="0" applyFont="1" applyAlignment="1">
      <alignment wrapText="1"/>
    </xf>
    <xf numFmtId="0" fontId="29" fillId="2" borderId="0" xfId="0" applyFont="1" applyFill="1" applyAlignment="1">
      <alignment vertical="top" wrapText="1"/>
    </xf>
    <xf numFmtId="0" fontId="11" fillId="0" borderId="0" xfId="0" applyFont="1" applyAlignment="1">
      <alignment horizontal="left" wrapText="1"/>
    </xf>
    <xf numFmtId="0" fontId="3" fillId="0" borderId="0" xfId="0" applyFont="1" applyAlignment="1">
      <alignment horizontal="left" wrapText="1"/>
    </xf>
    <xf numFmtId="0" fontId="11" fillId="0" borderId="0" xfId="0" applyFont="1" applyAlignment="1">
      <alignment wrapText="1"/>
    </xf>
    <xf numFmtId="0" fontId="29" fillId="0" borderId="0" xfId="0" applyFont="1" applyAlignment="1">
      <alignment horizontal="left" wrapText="1"/>
    </xf>
    <xf numFmtId="0" fontId="8" fillId="2" borderId="0" xfId="0" applyFont="1" applyFill="1" applyAlignment="1">
      <alignment horizontal="left" wrapText="1"/>
    </xf>
    <xf numFmtId="0" fontId="11" fillId="2" borderId="0" xfId="0" applyFont="1" applyFill="1" applyAlignment="1">
      <alignment horizontal="left" vertical="top" wrapText="1"/>
    </xf>
    <xf numFmtId="0" fontId="11" fillId="0" borderId="0" xfId="0" applyFont="1" applyAlignment="1">
      <alignment horizontal="left" vertical="top" wrapText="1"/>
    </xf>
    <xf numFmtId="0" fontId="23" fillId="0" borderId="0" xfId="3" applyNumberFormat="1" applyFont="1" applyFill="1" applyBorder="1" applyAlignment="1">
      <alignment vertical="top" wrapText="1"/>
    </xf>
    <xf numFmtId="0" fontId="0" fillId="0" borderId="0" xfId="0" applyFill="1" applyAlignment="1">
      <alignment vertical="top"/>
    </xf>
    <xf numFmtId="0" fontId="0" fillId="0" borderId="0" xfId="0" applyFill="1" applyAlignment="1"/>
  </cellXfs>
  <cellStyles count="11">
    <cellStyle name="Euro" xfId="10"/>
    <cellStyle name="Euro_art 16" xfId="4"/>
    <cellStyle name="Komma" xfId="1" builtinId="3"/>
    <cellStyle name="Standaard" xfId="0" builtinId="0"/>
    <cellStyle name="Standaard_Art 11" xfId="2"/>
    <cellStyle name="Standaard_art 12" xfId="3"/>
    <cellStyle name="Standaard_art 16" xfId="5"/>
    <cellStyle name="Standaard_art16" xfId="8"/>
    <cellStyle name="Standaard_Blad1" xfId="6"/>
    <cellStyle name="Standaard_Format" xfId="7"/>
    <cellStyle name="Standaard_Programmagelden LNV 2009 oplevering nov.def.AKV, DIZ, DKI.07122009"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eenH2\AppData\Local\Microsoft\Windows\Temporary%20Internet%20Files\Content.Outlook\VJ1710XY\Nieuw%20bestand%202013%20v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mat"/>
      <sheetName val="Toelichting"/>
      <sheetName val="Art 11"/>
      <sheetName val="art 12"/>
      <sheetName val="art 13"/>
      <sheetName val="art 14"/>
      <sheetName val="art 16"/>
      <sheetName val="art 17"/>
      <sheetName val="art 18"/>
      <sheetName val="Art 11(2)"/>
      <sheetName val="Art 12(2)"/>
    </sheetNames>
    <sheetDataSet>
      <sheetData sheetId="0"/>
      <sheetData sheetId="1"/>
      <sheetData sheetId="2">
        <row r="12">
          <cell r="E12">
            <v>175213.58199999999</v>
          </cell>
        </row>
      </sheetData>
      <sheetData sheetId="3">
        <row r="2088">
          <cell r="G2088">
            <v>643845.79137999995</v>
          </cell>
        </row>
      </sheetData>
      <sheetData sheetId="4">
        <row r="462">
          <cell r="F462">
            <v>81859.784699999989</v>
          </cell>
        </row>
      </sheetData>
      <sheetData sheetId="5">
        <row r="3254">
          <cell r="F3254">
            <v>1057577.1060000001</v>
          </cell>
        </row>
      </sheetData>
      <sheetData sheetId="6">
        <row r="1182">
          <cell r="H1182">
            <v>227252.33</v>
          </cell>
        </row>
      </sheetData>
      <sheetData sheetId="7">
        <row r="334">
          <cell r="G334">
            <v>94533.361999999994</v>
          </cell>
        </row>
      </sheetData>
      <sheetData sheetId="8">
        <row r="628">
          <cell r="F628">
            <v>128906.838</v>
          </cell>
        </row>
      </sheetData>
      <sheetData sheetId="9"/>
      <sheetData sheetId="10"/>
    </sheetDataSet>
  </externalBook>
</externalLink>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zoek.officielebekendmakingen.nl/stcrt-2010-5257.html?zoekcriteria=%3fzkt%3dEenvoudig%26pst%3d%26vrt%3dwjz%2b10008165%26zkd%3dInDeGeheleText%26dpr%3dAfgelopenDag%26sdt%3dDatumBrief%26ap%3d%26pnr%3d1%26rpp%3d10&amp;resultIndex=0&amp;sorttype=1&amp;sortorder=4" TargetMode="External"/><Relationship Id="rId13" Type="http://schemas.openxmlformats.org/officeDocument/2006/relationships/hyperlink" Target="http://wetten.overheid.nl/BWBR0024855/Hoofdstuk2/geldigheidsdatum_02-04-2012" TargetMode="External"/><Relationship Id="rId18" Type="http://schemas.openxmlformats.org/officeDocument/2006/relationships/hyperlink" Target="http://wetten.overheid.nl/BWBR0024855/Hoofdstuk3/geldigheidsdatum_02-04-2012" TargetMode="External"/><Relationship Id="rId3" Type="http://schemas.openxmlformats.org/officeDocument/2006/relationships/hyperlink" Target="http://www.agentschapnl.nl/programmas-regelingen/technologische-topinstituten-tti" TargetMode="External"/><Relationship Id="rId7" Type="http://schemas.openxmlformats.org/officeDocument/2006/relationships/hyperlink" Target="http://wetten.overheid.nl/BWBR0024881/Hoofdstuk3/geldigheidsdatum_02-04-2012" TargetMode="External"/><Relationship Id="rId12" Type="http://schemas.openxmlformats.org/officeDocument/2006/relationships/hyperlink" Target="http://wetten.overheid.nl/BWBR0024881/Hoofdstuk10f/geldigheidsdatum_02-04-2012" TargetMode="External"/><Relationship Id="rId17" Type="http://schemas.openxmlformats.org/officeDocument/2006/relationships/hyperlink" Target="http://wetten.overheid.nl/BWBR0024902/Hoofdstuk4/geldigheidsdatum_02-04-2012" TargetMode="External"/><Relationship Id="rId2" Type="http://schemas.openxmlformats.org/officeDocument/2006/relationships/hyperlink" Target="https://zoek.officielebekendmakingen.nl/stcrt-2010-11991.html" TargetMode="External"/><Relationship Id="rId16" Type="http://schemas.openxmlformats.org/officeDocument/2006/relationships/hyperlink" Target="http://wetten.overheid.nl/BWBR0024855/Hoofdstuk4/geldigheidsdatum_02-04-2012" TargetMode="External"/><Relationship Id="rId1" Type="http://schemas.openxmlformats.org/officeDocument/2006/relationships/hyperlink" Target="https://zoek.officielebekendmakingen.nl/stcrt-2006-61-p11-SC74356.html?zoekcriteria=%3fzkt%3dUitgebreid%26pst%3dStaatsblad%257CStaatscourant%257CTractatenblad%257CParlementaireDocumenten%26vrt%3d6020348%26zkd%3dInDeGeheleText%26dpr%3dAlle%26sdt%3dDatumPublicatie%26ap%3d%26pnr%3d1%26rpp%3d10&amp;resultIndex=0&amp;sorttype=1&amp;sortorder=4" TargetMode="External"/><Relationship Id="rId6" Type="http://schemas.openxmlformats.org/officeDocument/2006/relationships/hyperlink" Target="http://www.agentschapnl.nl/programmas-regelingen/technologische-topinstituten-tti" TargetMode="External"/><Relationship Id="rId11" Type="http://schemas.openxmlformats.org/officeDocument/2006/relationships/hyperlink" Target="http://wetten.overheid.nl/BWBR0024881/Hoofdstuk10c/geldigheidsdatum_02-04-2012" TargetMode="External"/><Relationship Id="rId5" Type="http://schemas.openxmlformats.org/officeDocument/2006/relationships/hyperlink" Target="http://www.agentschapnl.nl/programmas-regelingen/technologische-topinstituten-tti" TargetMode="External"/><Relationship Id="rId15" Type="http://schemas.openxmlformats.org/officeDocument/2006/relationships/hyperlink" Target="http://wetten.overheid.nl/BWBR0024881/Hoofdstuk2/geldigheidsdatum_02-04-2012" TargetMode="External"/><Relationship Id="rId10" Type="http://schemas.openxmlformats.org/officeDocument/2006/relationships/hyperlink" Target="http://wetten.overheid.nl/BWBR0003906/geldigheidsdatum_02-01-2012" TargetMode="External"/><Relationship Id="rId4" Type="http://schemas.openxmlformats.org/officeDocument/2006/relationships/hyperlink" Target="http://www.agentschapnl.nl/programmas-regelingen/technologische-topinstituten-tti" TargetMode="External"/><Relationship Id="rId9" Type="http://schemas.openxmlformats.org/officeDocument/2006/relationships/hyperlink" Target="http://wetten.overheid.nl/BWBR0024855/Hoofdstuk6/geldigheidsdatum_02-04-2012" TargetMode="External"/><Relationship Id="rId14" Type="http://schemas.openxmlformats.org/officeDocument/2006/relationships/hyperlink" Target="http://wetten.overheid.nl/BWBR0024881/Hoofdstuk2/Artikel21/geldigheidsdatum_24-05-2012%20en%20https:/zoek.officielebekendmakingen.nl/stcrt-2008-1886.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etten.overheid.nl/BWBR0026952/Hoofdstuk2/i23/Artikel231/geldigheidsdatum_02-04-2012" TargetMode="External"/><Relationship Id="rId2" Type="http://schemas.openxmlformats.org/officeDocument/2006/relationships/hyperlink" Target="http://wetten.overheid.nl/BWBR0026952/Hoofdstuk3/i31/geldigheidsdatum_02-04-2012" TargetMode="External"/><Relationship Id="rId1" Type="http://schemas.openxmlformats.org/officeDocument/2006/relationships/hyperlink" Target="https://zoek.officielebekendmakingen.nl/zoeken/resultaat/?zkt=Eenvoudig&amp;pst=&amp;vrt=stcrt+1996+102&amp;zkd=InDeGeheleText&amp;dpr=AfgelopenDag&amp;spd=20120709&amp;epd=20120710&amp;sdt=DatumBrief&amp;ap=&amp;pnr=10&amp;rpp=10&amp;_page=30&amp;sorttype=1&amp;sortorder=4" TargetMode="External"/><Relationship Id="rId5" Type="http://schemas.openxmlformats.org/officeDocument/2006/relationships/hyperlink" Target="https://zoek.officielebekendmakingen.nl/zoeken/resultaat/?zkt=Eenvoudig&amp;pst=&amp;vrt=stcrt+1996+102&amp;zkd=InDeGeheleText&amp;dpr=AfgelopenDag&amp;spd=20120709&amp;epd=20120710&amp;sdt=DatumBrief&amp;ap=&amp;pnr=10&amp;rpp=10&amp;_page=30&amp;sorttype=1&amp;sortorder=4" TargetMode="External"/><Relationship Id="rId4" Type="http://schemas.openxmlformats.org/officeDocument/2006/relationships/hyperlink" Target="https://zoek.officielebekendmakingen.nl/stcrt-2012-12546.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etten.overheid.nl/BWBR0009194/geldigheidsdatum_25-06-2012" TargetMode="External"/><Relationship Id="rId13" Type="http://schemas.openxmlformats.org/officeDocument/2006/relationships/hyperlink" Target="http://wetten.overheid.nl/BWBR0021281/Hoofdstuk4/Titel3/i1/geldigheidsdatum_25-06-2012" TargetMode="External"/><Relationship Id="rId18" Type="http://schemas.openxmlformats.org/officeDocument/2006/relationships/hyperlink" Target="http://wetten.overheid.nl/BWBR0021281/Hoofdstuk4/Titel3/i2/geldigheidsdatum_25-06-2012" TargetMode="External"/><Relationship Id="rId26" Type="http://schemas.openxmlformats.org/officeDocument/2006/relationships/hyperlink" Target="http://wetten.overheid.nl/BWBR0021281/Hoofdstuk2/Titel3/geldigheidsdatum_25-06-2012" TargetMode="External"/><Relationship Id="rId3" Type="http://schemas.openxmlformats.org/officeDocument/2006/relationships/hyperlink" Target="http://wetten.overheid.nl/BWBR0021281/Hoofdstuk3/Titel9/geldigheidsdatum_25-06-2012" TargetMode="External"/><Relationship Id="rId21" Type="http://schemas.openxmlformats.org/officeDocument/2006/relationships/hyperlink" Target="http://wetten.overheid.nl/BWBR0021281/Hoofdstuk2/Titel4/i2/geldigheidsdatum_25-06-2012" TargetMode="External"/><Relationship Id="rId7" Type="http://schemas.openxmlformats.org/officeDocument/2006/relationships/hyperlink" Target="http://wetten.overheid.nl/BWBR0009194/geldigheidsdatum_25-06-2012" TargetMode="External"/><Relationship Id="rId12" Type="http://schemas.openxmlformats.org/officeDocument/2006/relationships/hyperlink" Target="http://wetten.overheid.nl/BWBR0021281/Hoofdstuk2/Titel5/i2/geldigheidsdatum_25-06-2012" TargetMode="External"/><Relationship Id="rId17" Type="http://schemas.openxmlformats.org/officeDocument/2006/relationships/hyperlink" Target="http://wetten.overheid.nl/BWBR0021281/Hoofdstuk4/Titel4/i2/geldigheidsdatum_25-06-2012" TargetMode="External"/><Relationship Id="rId25" Type="http://schemas.openxmlformats.org/officeDocument/2006/relationships/hyperlink" Target="http://wetten.overheid.nl/BWBR0021281/Hoofdstuk2/Titel4/i1/geldigheidsdatum_25-06-2012" TargetMode="External"/><Relationship Id="rId2" Type="http://schemas.openxmlformats.org/officeDocument/2006/relationships/hyperlink" Target="http://wetten.overheid.nl/BWBR0021281/Hoofdstuk2/Titel6/geldigheidsdatum_25-06-2012" TargetMode="External"/><Relationship Id="rId16" Type="http://schemas.openxmlformats.org/officeDocument/2006/relationships/hyperlink" Target="http://wetten.overheid.nl/BWBR0021281/Hoofdstuk4/Titel3/i3/geldigheidsdatum_25-06-2012" TargetMode="External"/><Relationship Id="rId20" Type="http://schemas.openxmlformats.org/officeDocument/2006/relationships/hyperlink" Target="http://wetten.overheid.nl/BWBR0021281/Hoofdstuk2/Titel8/geldigheidsdatum_25-06-2012" TargetMode="External"/><Relationship Id="rId1" Type="http://schemas.openxmlformats.org/officeDocument/2006/relationships/hyperlink" Target="http://wetten.overheid.nl/BWBR0021281/Hoofdstuk2/Titel6/geldigheidsdatum_25-06-2012" TargetMode="External"/><Relationship Id="rId6" Type="http://schemas.openxmlformats.org/officeDocument/2006/relationships/hyperlink" Target="http://wetten.overheid.nl/BWBR0009194/geldigheidsdatum_25-06-2012" TargetMode="External"/><Relationship Id="rId11" Type="http://schemas.openxmlformats.org/officeDocument/2006/relationships/hyperlink" Target="http://wetten.overheid.nl/BWBR0021281/Hoofdstuk2/Titel6/geldigheidsdatum_25-06-2012" TargetMode="External"/><Relationship Id="rId24" Type="http://schemas.openxmlformats.org/officeDocument/2006/relationships/hyperlink" Target="http://wetten.overheid.nl/BWBR0021281/Hoofdstuk2/Titel6/geldigheidsdatum_25-06-2012" TargetMode="External"/><Relationship Id="rId5" Type="http://schemas.openxmlformats.org/officeDocument/2006/relationships/hyperlink" Target="file:///\\lnv.intern\home\a\altenap\PAmmerlaan\Local%20Settings\Temporary%20Internet%20Files\OLK24E\Regeling%20subsidie%20Stichting%20Dienst%20Landbouwkundig%20onderzoek" TargetMode="External"/><Relationship Id="rId15" Type="http://schemas.openxmlformats.org/officeDocument/2006/relationships/hyperlink" Target="http://wetten.overheid.nl/BWBR0021281/Hoofdstuk4/Titel4/i1/geldigheidsdatum_25-06-2012" TargetMode="External"/><Relationship Id="rId23" Type="http://schemas.openxmlformats.org/officeDocument/2006/relationships/hyperlink" Target="http://wetten.overheid.nl/BWBR0021281/Hoofdstuk2/Titel6/i2/geldigheidsdatum_25-06-2012" TargetMode="External"/><Relationship Id="rId10" Type="http://schemas.openxmlformats.org/officeDocument/2006/relationships/hyperlink" Target="http://wetten.overheid.nl/BWBR0021281/Hoofdstuk2/Titel6/geldigheidsdatum_25-06-2012" TargetMode="External"/><Relationship Id="rId19" Type="http://schemas.openxmlformats.org/officeDocument/2006/relationships/hyperlink" Target="http://wetten.overheid.nl/BWBR0021281/Hoofdstuk4/Titel5/i1/geldigheidsdatum_25-06-2012" TargetMode="External"/><Relationship Id="rId4" Type="http://schemas.openxmlformats.org/officeDocument/2006/relationships/hyperlink" Target="http://wetten.overheid.nl/BWBR0021281/Hoofdstuk4/Titel4/i3/geldigheidsdatum_25-06-2012" TargetMode="External"/><Relationship Id="rId9" Type="http://schemas.openxmlformats.org/officeDocument/2006/relationships/hyperlink" Target="http://wetten.overheid.nl/BWBR0021281/Hoofdstuk2/Titel6/geldigheidsdatum_25-06-2012" TargetMode="External"/><Relationship Id="rId14" Type="http://schemas.openxmlformats.org/officeDocument/2006/relationships/hyperlink" Target="http://wetten.overheid.nl/BWBR0021281/Hoofdstuk4/Titel3/i2/geldigheidsdatum_25-06-2012" TargetMode="External"/><Relationship Id="rId22" Type="http://schemas.openxmlformats.org/officeDocument/2006/relationships/hyperlink" Target="http://wetten.overheid.nl/BWBR0021281/Hoofdstuk4/Titel4/i3/geldigheidsdatum_25-06-2012"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etten.overheid.nl/BWBR0021281/Hoofdstuk4a/geldigheidsdatum_25-06-2012" TargetMode="External"/><Relationship Id="rId3" Type="http://schemas.openxmlformats.org/officeDocument/2006/relationships/hyperlink" Target="http://wetten.overheid.nl/BWBR0021281/Hoofdstuk4a/Titel2/geldigheidsdatum_25-06-2012" TargetMode="External"/><Relationship Id="rId7" Type="http://schemas.openxmlformats.org/officeDocument/2006/relationships/hyperlink" Target="http://wetten.overheid.nl/BWBR0021281/Hoofdstuk4a/geldigheidsdatum_25-06-2012" TargetMode="External"/><Relationship Id="rId2" Type="http://schemas.openxmlformats.org/officeDocument/2006/relationships/hyperlink" Target="http://wetten.overheid.nl/BWBR0022128/geldigheidsdatum_25-06-2012" TargetMode="External"/><Relationship Id="rId1" Type="http://schemas.openxmlformats.org/officeDocument/2006/relationships/hyperlink" Target="http://wetten.overheid.nl/BWBR0021281/Hoofdstuk4a/geldigheidsdatum_25-06-2012" TargetMode="External"/><Relationship Id="rId6" Type="http://schemas.openxmlformats.org/officeDocument/2006/relationships/hyperlink" Target="http://wetten.overheid.nl/BWBR0021281/Hoofdstuk4a/geldigheidsdatum_25-06-2012" TargetMode="External"/><Relationship Id="rId5" Type="http://schemas.openxmlformats.org/officeDocument/2006/relationships/hyperlink" Target="http://wetten.overheid.nl/BWBR0009194/geldigheidsdatum_25-06-2012" TargetMode="External"/><Relationship Id="rId4" Type="http://schemas.openxmlformats.org/officeDocument/2006/relationships/hyperlink" Target="http://wetten.overheid.nl/BWBR0021281/Hoofdstuk4a/geldigheidsdatum_25-06-2012"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zoek.officielebekendmakingen.nl/zoeken/resultaat/?zkt=Eenvoudig&amp;pst=&amp;vrt=stcrt+1996+102&amp;zkd=InDeGeheleText&amp;dpr=AfgelopenDag&amp;spd=20120709&amp;epd=20120710&amp;sdt=DatumBrief&amp;ap=&amp;pnr=10&amp;rpp=10&amp;_page=30&amp;sorttype=1&amp;sortorder=4" TargetMode="External"/><Relationship Id="rId3" Type="http://schemas.openxmlformats.org/officeDocument/2006/relationships/hyperlink" Target="http://wetten.overheid.nl/BWBR0007919/geldigheidsdatum_10-07-2012" TargetMode="External"/><Relationship Id="rId7" Type="http://schemas.openxmlformats.org/officeDocument/2006/relationships/hyperlink" Target="https://zoek.officielebekendmakingen.nl/zoeken/resultaat/?zkt=Eenvoudig&amp;pst=&amp;vrt=stcrt+1996+102&amp;zkd=InDeGeheleText&amp;dpr=AfgelopenDag&amp;spd=20120709&amp;epd=20120710&amp;sdt=DatumBrief&amp;ap=&amp;pnr=10&amp;rpp=10&amp;_page=30&amp;sorttype=1&amp;sortorder=4" TargetMode="External"/><Relationship Id="rId2" Type="http://schemas.openxmlformats.org/officeDocument/2006/relationships/hyperlink" Target="http://wetten.overheid.nl/BWBR0008904/geldigheidsdatum_15-03-2011" TargetMode="External"/><Relationship Id="rId1" Type="http://schemas.openxmlformats.org/officeDocument/2006/relationships/hyperlink" Target="https://zoek.officielebekendmakingen.nl/zoeken/resultaat/?zkt=Eenvoudig&amp;pst=&amp;vrt=stcrt+1996+102&amp;zkd=InDeGeheleText&amp;dpr=AfgelopenDag&amp;spd=20120709&amp;epd=20120710&amp;sdt=DatumBrief&amp;ap=&amp;pnr=30&amp;rpp=10&amp;_page=29&amp;sorttype=1&amp;sortorder=4" TargetMode="External"/><Relationship Id="rId6" Type="http://schemas.openxmlformats.org/officeDocument/2006/relationships/hyperlink" Target="https://zoek.officielebekendmakingen.nl/zoeken/resultaat/?zkt=Eenvoudig&amp;pst=&amp;vrt=stcrt+1996+102&amp;zkd=InDeGeheleText&amp;dpr=AfgelopenDag&amp;spd=20120709&amp;epd=20120710&amp;sdt=DatumBrief&amp;ap=&amp;pnr=10&amp;rpp=10&amp;_page=30&amp;sorttype=1&amp;sortorder=4" TargetMode="External"/><Relationship Id="rId11" Type="http://schemas.openxmlformats.org/officeDocument/2006/relationships/hyperlink" Target="http://wetten.overheid.nl/BWBR0024884/geldigheidsdatum_10-07-2012" TargetMode="External"/><Relationship Id="rId5" Type="http://schemas.openxmlformats.org/officeDocument/2006/relationships/hyperlink" Target="http://wetten.overheid.nl/BWBR0009194/geldigheidsdatum_01-07-2012" TargetMode="External"/><Relationship Id="rId10" Type="http://schemas.openxmlformats.org/officeDocument/2006/relationships/hyperlink" Target="http://wetten.overheid.nl/BWBR0010404/geldigheidsdatum_wijkt_af_van_zoekvraag/geldigheidsdatum_01-05-2003" TargetMode="External"/><Relationship Id="rId4" Type="http://schemas.openxmlformats.org/officeDocument/2006/relationships/hyperlink" Target="http://wetten.overheid.nl/BWBR0007919/geldigheidsdatum_10-07-2012" TargetMode="External"/><Relationship Id="rId9" Type="http://schemas.openxmlformats.org/officeDocument/2006/relationships/hyperlink" Target="http://ikregeer.nl/documenten/stcrt-1998-163-p10-SC15298" TargetMode="External"/></Relationships>
</file>

<file path=xl/worksheets/sheet1.xml><?xml version="1.0" encoding="utf-8"?>
<worksheet xmlns="http://schemas.openxmlformats.org/spreadsheetml/2006/main" xmlns:r="http://schemas.openxmlformats.org/officeDocument/2006/relationships">
  <dimension ref="A2:D36"/>
  <sheetViews>
    <sheetView workbookViewId="0">
      <selection activeCell="A3" sqref="A3"/>
    </sheetView>
  </sheetViews>
  <sheetFormatPr defaultRowHeight="15"/>
  <cols>
    <col min="1" max="1" width="108" bestFit="1" customWidth="1"/>
  </cols>
  <sheetData>
    <row r="2" spans="1:1">
      <c r="A2" s="205"/>
    </row>
    <row r="3" spans="1:1">
      <c r="A3" s="1" t="s">
        <v>0</v>
      </c>
    </row>
    <row r="4" spans="1:1" ht="46.5">
      <c r="A4" s="206" t="s">
        <v>4137</v>
      </c>
    </row>
    <row r="5" spans="1:1">
      <c r="A5" s="1" t="s">
        <v>1</v>
      </c>
    </row>
    <row r="6" spans="1:1" ht="96" customHeight="1">
      <c r="A6" s="207" t="s">
        <v>4142</v>
      </c>
    </row>
    <row r="7" spans="1:1" hidden="1">
      <c r="A7" s="205"/>
    </row>
    <row r="8" spans="1:1">
      <c r="A8" s="1" t="s">
        <v>2</v>
      </c>
    </row>
    <row r="9" spans="1:1">
      <c r="A9" s="205" t="s">
        <v>3</v>
      </c>
    </row>
    <row r="10" spans="1:1">
      <c r="A10" s="205"/>
    </row>
    <row r="11" spans="1:1">
      <c r="A11" s="204" t="s">
        <v>4</v>
      </c>
    </row>
    <row r="12" spans="1:1">
      <c r="A12" s="63"/>
    </row>
    <row r="13" spans="1:1" ht="35.25">
      <c r="A13" s="208" t="s">
        <v>5</v>
      </c>
    </row>
    <row r="14" spans="1:1" ht="80.25">
      <c r="A14" s="208" t="s">
        <v>4138</v>
      </c>
    </row>
    <row r="15" spans="1:1">
      <c r="A15" s="208" t="s">
        <v>6</v>
      </c>
    </row>
    <row r="16" spans="1:1" ht="24">
      <c r="A16" s="208" t="s">
        <v>4139</v>
      </c>
    </row>
    <row r="17" spans="1:1" ht="24">
      <c r="A17" s="208" t="s">
        <v>7</v>
      </c>
    </row>
    <row r="18" spans="1:1">
      <c r="A18" s="213" t="s">
        <v>4140</v>
      </c>
    </row>
    <row r="19" spans="1:1" ht="33.75">
      <c r="A19" s="214" t="s">
        <v>4141</v>
      </c>
    </row>
    <row r="20" spans="1:1">
      <c r="A20" s="208"/>
    </row>
    <row r="21" spans="1:1">
      <c r="A21" s="209"/>
    </row>
    <row r="22" spans="1:1">
      <c r="A22" s="208"/>
    </row>
    <row r="23" spans="1:1">
      <c r="A23" s="210"/>
    </row>
    <row r="24" spans="1:1">
      <c r="A24" s="211"/>
    </row>
    <row r="25" spans="1:1">
      <c r="A25" s="212"/>
    </row>
    <row r="26" spans="1:1">
      <c r="A26" s="208"/>
    </row>
    <row r="27" spans="1:1">
      <c r="A27" s="208"/>
    </row>
    <row r="28" spans="1:1">
      <c r="A28" s="210"/>
    </row>
    <row r="29" spans="1:1">
      <c r="A29" s="205"/>
    </row>
    <row r="36" spans="3:4">
      <c r="C36" s="2" t="s">
        <v>8</v>
      </c>
      <c r="D36" s="3">
        <f>'[1]Art 11'!E12+'[1]art 12'!G2088+'[1]art 13'!F462+'[1]art 14'!F3254+'[1]art 16'!H1182+'[1]art 17'!G334+'[1]art 18'!F628</f>
        <v>2409188.7940800004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E295"/>
  <sheetViews>
    <sheetView workbookViewId="0">
      <selection activeCell="D28" sqref="D28"/>
    </sheetView>
  </sheetViews>
  <sheetFormatPr defaultRowHeight="15"/>
  <cols>
    <col min="2" max="2" width="35.7109375" customWidth="1"/>
    <col min="3" max="3" width="11.140625" customWidth="1"/>
    <col min="4" max="4" width="49.7109375" customWidth="1"/>
    <col min="5" max="5" width="13.7109375" bestFit="1" customWidth="1"/>
  </cols>
  <sheetData>
    <row r="1" spans="1:5">
      <c r="A1" s="1" t="s">
        <v>9</v>
      </c>
      <c r="B1" s="1" t="s">
        <v>10</v>
      </c>
      <c r="C1" s="1" t="s">
        <v>11</v>
      </c>
      <c r="D1" s="1" t="s">
        <v>12</v>
      </c>
      <c r="E1" s="1"/>
    </row>
    <row r="2" spans="1:5">
      <c r="D2" s="4"/>
    </row>
    <row r="3" spans="1:5">
      <c r="A3" s="1" t="s">
        <v>13</v>
      </c>
      <c r="B3" s="5" t="s">
        <v>14</v>
      </c>
      <c r="C3" s="1">
        <v>11</v>
      </c>
      <c r="D3" s="6">
        <f>790446/1000</f>
        <v>790.44600000000003</v>
      </c>
    </row>
    <row r="4" spans="1:5">
      <c r="B4" s="7" t="s">
        <v>14</v>
      </c>
      <c r="D4" s="8">
        <f>790446/1000</f>
        <v>790.44600000000003</v>
      </c>
    </row>
    <row r="5" spans="1:5">
      <c r="B5" s="9"/>
      <c r="D5" s="1"/>
    </row>
    <row r="6" spans="1:5">
      <c r="A6" s="1" t="s">
        <v>13</v>
      </c>
      <c r="B6" s="5" t="s">
        <v>15</v>
      </c>
      <c r="C6" s="1">
        <v>11</v>
      </c>
      <c r="D6" s="6">
        <f>797136/1000</f>
        <v>797.13599999999997</v>
      </c>
    </row>
    <row r="7" spans="1:5" ht="22.5">
      <c r="A7" s="1"/>
      <c r="B7" s="7" t="s">
        <v>16</v>
      </c>
      <c r="C7" s="1"/>
      <c r="D7" s="8">
        <f>797136/1000</f>
        <v>797.13599999999997</v>
      </c>
    </row>
    <row r="8" spans="1:5">
      <c r="B8" s="7"/>
      <c r="D8" s="10"/>
    </row>
    <row r="9" spans="1:5">
      <c r="A9" s="1" t="s">
        <v>13</v>
      </c>
      <c r="B9" s="11" t="s">
        <v>17</v>
      </c>
      <c r="C9" s="1">
        <v>11</v>
      </c>
      <c r="D9" s="6">
        <f>173626000/1000</f>
        <v>173626</v>
      </c>
      <c r="E9" s="12"/>
    </row>
    <row r="10" spans="1:5">
      <c r="B10" s="13" t="s">
        <v>18</v>
      </c>
      <c r="D10" s="8">
        <f>173626000/1000</f>
        <v>173626</v>
      </c>
    </row>
    <row r="11" spans="1:5">
      <c r="B11" s="14"/>
      <c r="D11" s="4"/>
    </row>
    <row r="12" spans="1:5">
      <c r="B12" s="15" t="s">
        <v>19</v>
      </c>
      <c r="D12" s="4"/>
      <c r="E12" s="6">
        <f>SUM(D9,D6,D3)</f>
        <v>175213.58199999999</v>
      </c>
    </row>
    <row r="13" spans="1:5">
      <c r="D13" s="4"/>
    </row>
    <row r="14" spans="1:5">
      <c r="D14" s="16"/>
      <c r="E14" s="17"/>
    </row>
    <row r="15" spans="1:5">
      <c r="D15" s="16"/>
      <c r="E15" s="16"/>
    </row>
    <row r="16" spans="1:5">
      <c r="D16" s="16"/>
      <c r="E16" s="9"/>
    </row>
    <row r="17" spans="4:4">
      <c r="D17" s="4"/>
    </row>
    <row r="18" spans="4:4">
      <c r="D18" s="4"/>
    </row>
    <row r="19" spans="4:4">
      <c r="D19" s="4"/>
    </row>
    <row r="20" spans="4:4">
      <c r="D20" s="4"/>
    </row>
    <row r="21" spans="4:4">
      <c r="D21" s="4"/>
    </row>
    <row r="22" spans="4:4">
      <c r="D22" s="4"/>
    </row>
    <row r="23" spans="4:4">
      <c r="D23" s="4"/>
    </row>
    <row r="24" spans="4:4">
      <c r="D24" s="4"/>
    </row>
    <row r="25" spans="4:4">
      <c r="D25" s="4"/>
    </row>
    <row r="26" spans="4:4">
      <c r="D26" s="4"/>
    </row>
    <row r="27" spans="4:4">
      <c r="D27" s="4"/>
    </row>
    <row r="28" spans="4:4">
      <c r="D28" s="4"/>
    </row>
    <row r="29" spans="4:4">
      <c r="D29" s="4"/>
    </row>
    <row r="30" spans="4:4">
      <c r="D30" s="4"/>
    </row>
    <row r="31" spans="4:4">
      <c r="D31" s="4"/>
    </row>
    <row r="32" spans="4:4">
      <c r="D32" s="4"/>
    </row>
    <row r="33" spans="4:4">
      <c r="D33" s="4"/>
    </row>
    <row r="34" spans="4:4">
      <c r="D34" s="4"/>
    </row>
    <row r="35" spans="4:4">
      <c r="D35" s="4"/>
    </row>
    <row r="36" spans="4:4">
      <c r="D36" s="4"/>
    </row>
    <row r="37" spans="4:4">
      <c r="D37" s="4"/>
    </row>
    <row r="38" spans="4:4">
      <c r="D38" s="4"/>
    </row>
    <row r="39" spans="4:4">
      <c r="D39" s="4"/>
    </row>
    <row r="40" spans="4:4">
      <c r="D40" s="4"/>
    </row>
    <row r="41" spans="4:4">
      <c r="D41" s="4"/>
    </row>
    <row r="42" spans="4:4">
      <c r="D42" s="4"/>
    </row>
    <row r="43" spans="4:4">
      <c r="D43" s="4"/>
    </row>
    <row r="44" spans="4:4">
      <c r="D44" s="4"/>
    </row>
    <row r="45" spans="4:4">
      <c r="D45" s="4"/>
    </row>
    <row r="46" spans="4:4">
      <c r="D46" s="4"/>
    </row>
    <row r="47" spans="4:4">
      <c r="D47" s="4"/>
    </row>
    <row r="48" spans="4:4">
      <c r="D48" s="4"/>
    </row>
    <row r="49" spans="4:4">
      <c r="D49" s="4"/>
    </row>
    <row r="50" spans="4:4">
      <c r="D50" s="4"/>
    </row>
    <row r="51" spans="4:4">
      <c r="D51" s="4"/>
    </row>
    <row r="52" spans="4:4">
      <c r="D52" s="4"/>
    </row>
    <row r="53" spans="4:4">
      <c r="D53" s="4"/>
    </row>
    <row r="54" spans="4:4">
      <c r="D54" s="4"/>
    </row>
    <row r="55" spans="4:4">
      <c r="D55" s="4"/>
    </row>
    <row r="56" spans="4:4">
      <c r="D56" s="4"/>
    </row>
    <row r="57" spans="4:4">
      <c r="D57" s="4"/>
    </row>
    <row r="58" spans="4:4">
      <c r="D58" s="4"/>
    </row>
    <row r="59" spans="4:4">
      <c r="D59" s="4"/>
    </row>
    <row r="60" spans="4:4">
      <c r="D60" s="4"/>
    </row>
    <row r="61" spans="4:4">
      <c r="D61" s="4"/>
    </row>
    <row r="62" spans="4:4">
      <c r="D62" s="4"/>
    </row>
    <row r="63" spans="4:4">
      <c r="D63" s="4"/>
    </row>
    <row r="64" spans="4:4">
      <c r="D64" s="4"/>
    </row>
    <row r="65" spans="4:4">
      <c r="D65" s="4"/>
    </row>
    <row r="66" spans="4:4">
      <c r="D66" s="4"/>
    </row>
    <row r="67" spans="4:4">
      <c r="D67" s="4"/>
    </row>
    <row r="68" spans="4:4">
      <c r="D68" s="4"/>
    </row>
    <row r="69" spans="4:4">
      <c r="D69" s="4"/>
    </row>
    <row r="70" spans="4:4">
      <c r="D70" s="4"/>
    </row>
    <row r="71" spans="4:4">
      <c r="D71" s="4"/>
    </row>
    <row r="72" spans="4:4">
      <c r="D72" s="4"/>
    </row>
    <row r="73" spans="4:4">
      <c r="D73" s="4"/>
    </row>
    <row r="74" spans="4:4">
      <c r="D74" s="4"/>
    </row>
    <row r="75" spans="4:4">
      <c r="D75" s="4"/>
    </row>
    <row r="76" spans="4:4">
      <c r="D76" s="4"/>
    </row>
    <row r="77" spans="4:4">
      <c r="D77" s="4"/>
    </row>
    <row r="78" spans="4:4">
      <c r="D78" s="4"/>
    </row>
    <row r="79" spans="4:4">
      <c r="D79" s="4"/>
    </row>
    <row r="80" spans="4:4">
      <c r="D80" s="4"/>
    </row>
    <row r="81" spans="4:4">
      <c r="D81" s="4"/>
    </row>
    <row r="82" spans="4:4">
      <c r="D82" s="4"/>
    </row>
    <row r="83" spans="4:4">
      <c r="D83" s="4"/>
    </row>
    <row r="84" spans="4:4">
      <c r="D84" s="4"/>
    </row>
    <row r="85" spans="4:4">
      <c r="D85" s="4"/>
    </row>
    <row r="86" spans="4:4">
      <c r="D86" s="4"/>
    </row>
    <row r="87" spans="4:4">
      <c r="D87" s="4"/>
    </row>
    <row r="88" spans="4:4">
      <c r="D88" s="4"/>
    </row>
    <row r="89" spans="4:4">
      <c r="D89" s="4"/>
    </row>
    <row r="90" spans="4:4">
      <c r="D90" s="4"/>
    </row>
    <row r="91" spans="4:4">
      <c r="D91" s="4"/>
    </row>
    <row r="92" spans="4:4">
      <c r="D92" s="4"/>
    </row>
    <row r="93" spans="4:4">
      <c r="D93" s="4"/>
    </row>
    <row r="94" spans="4:4">
      <c r="D94" s="4"/>
    </row>
    <row r="95" spans="4:4">
      <c r="D95" s="4"/>
    </row>
    <row r="96" spans="4:4">
      <c r="D96" s="4"/>
    </row>
    <row r="97" spans="4:4">
      <c r="D97" s="4"/>
    </row>
    <row r="98" spans="4:4">
      <c r="D98" s="4"/>
    </row>
    <row r="99" spans="4:4">
      <c r="D99" s="4"/>
    </row>
    <row r="100" spans="4:4">
      <c r="D100" s="4"/>
    </row>
    <row r="101" spans="4:4">
      <c r="D101" s="4"/>
    </row>
    <row r="102" spans="4:4">
      <c r="D102" s="4"/>
    </row>
    <row r="103" spans="4:4">
      <c r="D103" s="4"/>
    </row>
    <row r="104" spans="4:4">
      <c r="D104" s="4"/>
    </row>
    <row r="105" spans="4:4">
      <c r="D105" s="4"/>
    </row>
    <row r="106" spans="4:4">
      <c r="D106" s="4"/>
    </row>
    <row r="107" spans="4:4">
      <c r="D107" s="4"/>
    </row>
    <row r="108" spans="4:4">
      <c r="D108" s="4"/>
    </row>
    <row r="109" spans="4:4">
      <c r="D109" s="4"/>
    </row>
    <row r="110" spans="4:4">
      <c r="D110" s="4"/>
    </row>
    <row r="111" spans="4:4">
      <c r="D111" s="4"/>
    </row>
    <row r="112" spans="4:4">
      <c r="D112" s="4"/>
    </row>
    <row r="113" spans="4:4">
      <c r="D113" s="4"/>
    </row>
    <row r="114" spans="4:4">
      <c r="D114" s="4"/>
    </row>
    <row r="115" spans="4:4">
      <c r="D115" s="4"/>
    </row>
    <row r="116" spans="4:4">
      <c r="D116" s="4"/>
    </row>
    <row r="117" spans="4:4">
      <c r="D117" s="4"/>
    </row>
    <row r="118" spans="4:4">
      <c r="D118" s="4"/>
    </row>
    <row r="119" spans="4:4">
      <c r="D119" s="4"/>
    </row>
    <row r="120" spans="4:4">
      <c r="D120" s="4"/>
    </row>
    <row r="121" spans="4:4">
      <c r="D121" s="4"/>
    </row>
    <row r="122" spans="4:4">
      <c r="D122" s="4"/>
    </row>
    <row r="123" spans="4:4">
      <c r="D123" s="4"/>
    </row>
    <row r="124" spans="4:4">
      <c r="D124" s="4"/>
    </row>
    <row r="125" spans="4:4">
      <c r="D125" s="4"/>
    </row>
    <row r="126" spans="4:4">
      <c r="D126" s="4"/>
    </row>
    <row r="127" spans="4:4">
      <c r="D127" s="4"/>
    </row>
    <row r="128" spans="4:4">
      <c r="D128" s="4"/>
    </row>
    <row r="129" spans="4:4">
      <c r="D129" s="4"/>
    </row>
    <row r="130" spans="4:4">
      <c r="D130" s="4"/>
    </row>
    <row r="131" spans="4:4">
      <c r="D131" s="4"/>
    </row>
    <row r="132" spans="4:4">
      <c r="D132" s="4"/>
    </row>
    <row r="133" spans="4:4">
      <c r="D133" s="4"/>
    </row>
    <row r="134" spans="4:4">
      <c r="D134" s="4"/>
    </row>
    <row r="135" spans="4:4">
      <c r="D135" s="4"/>
    </row>
    <row r="136" spans="4:4">
      <c r="D136" s="4"/>
    </row>
    <row r="137" spans="4:4">
      <c r="D137" s="4"/>
    </row>
    <row r="138" spans="4:4">
      <c r="D138" s="4"/>
    </row>
    <row r="139" spans="4:4">
      <c r="D139" s="4"/>
    </row>
    <row r="140" spans="4:4">
      <c r="D140" s="4"/>
    </row>
    <row r="141" spans="4:4">
      <c r="D141" s="4"/>
    </row>
    <row r="142" spans="4:4">
      <c r="D142" s="4"/>
    </row>
    <row r="143" spans="4:4">
      <c r="D143" s="4"/>
    </row>
    <row r="144" spans="4:4">
      <c r="D144" s="4"/>
    </row>
    <row r="145" spans="4:4">
      <c r="D145" s="4"/>
    </row>
    <row r="146" spans="4:4">
      <c r="D146" s="4"/>
    </row>
    <row r="147" spans="4:4">
      <c r="D147" s="4"/>
    </row>
    <row r="148" spans="4:4">
      <c r="D148" s="4"/>
    </row>
    <row r="149" spans="4:4">
      <c r="D149" s="4"/>
    </row>
    <row r="150" spans="4:4">
      <c r="D150" s="4"/>
    </row>
    <row r="151" spans="4:4">
      <c r="D151" s="4"/>
    </row>
    <row r="152" spans="4:4">
      <c r="D152" s="4"/>
    </row>
    <row r="153" spans="4:4">
      <c r="D153" s="4"/>
    </row>
    <row r="154" spans="4:4">
      <c r="D154" s="4"/>
    </row>
    <row r="155" spans="4:4">
      <c r="D155" s="4"/>
    </row>
    <row r="156" spans="4:4">
      <c r="D156" s="4"/>
    </row>
    <row r="157" spans="4:4">
      <c r="D157" s="4"/>
    </row>
    <row r="158" spans="4:4">
      <c r="D158" s="4"/>
    </row>
    <row r="159" spans="4:4">
      <c r="D159" s="4"/>
    </row>
    <row r="160" spans="4:4">
      <c r="D160" s="4"/>
    </row>
    <row r="161" spans="4:4">
      <c r="D161" s="4"/>
    </row>
    <row r="162" spans="4:4">
      <c r="D162" s="4"/>
    </row>
    <row r="163" spans="4:4">
      <c r="D163" s="4"/>
    </row>
    <row r="164" spans="4:4">
      <c r="D164" s="4"/>
    </row>
    <row r="165" spans="4:4">
      <c r="D165" s="4"/>
    </row>
    <row r="166" spans="4:4">
      <c r="D166" s="4"/>
    </row>
    <row r="167" spans="4:4">
      <c r="D167" s="4"/>
    </row>
    <row r="168" spans="4:4">
      <c r="D168" s="4"/>
    </row>
    <row r="169" spans="4:4">
      <c r="D169" s="4"/>
    </row>
    <row r="170" spans="4:4">
      <c r="D170" s="4"/>
    </row>
    <row r="171" spans="4:4">
      <c r="D171" s="4"/>
    </row>
    <row r="172" spans="4:4">
      <c r="D172" s="4"/>
    </row>
    <row r="173" spans="4:4">
      <c r="D173" s="4"/>
    </row>
    <row r="174" spans="4:4">
      <c r="D174" s="4"/>
    </row>
    <row r="175" spans="4:4">
      <c r="D175" s="4"/>
    </row>
    <row r="176" spans="4:4">
      <c r="D176" s="4"/>
    </row>
    <row r="177" spans="4:4">
      <c r="D177" s="4"/>
    </row>
    <row r="178" spans="4:4">
      <c r="D178" s="4"/>
    </row>
    <row r="179" spans="4:4">
      <c r="D179" s="4"/>
    </row>
    <row r="180" spans="4:4">
      <c r="D180" s="4"/>
    </row>
    <row r="181" spans="4:4">
      <c r="D181" s="4"/>
    </row>
    <row r="182" spans="4:4">
      <c r="D182" s="4"/>
    </row>
    <row r="183" spans="4:4">
      <c r="D183" s="4"/>
    </row>
    <row r="184" spans="4:4">
      <c r="D184" s="4"/>
    </row>
    <row r="185" spans="4:4">
      <c r="D185" s="4"/>
    </row>
    <row r="186" spans="4:4">
      <c r="D186" s="4"/>
    </row>
    <row r="187" spans="4:4">
      <c r="D187" s="4"/>
    </row>
    <row r="188" spans="4:4">
      <c r="D188" s="4"/>
    </row>
    <row r="189" spans="4:4">
      <c r="D189" s="4"/>
    </row>
    <row r="190" spans="4:4">
      <c r="D190" s="4"/>
    </row>
    <row r="191" spans="4:4">
      <c r="D191" s="4"/>
    </row>
    <row r="192" spans="4:4">
      <c r="D192" s="4"/>
    </row>
    <row r="193" spans="4:4">
      <c r="D193" s="4"/>
    </row>
    <row r="194" spans="4:4">
      <c r="D194" s="4"/>
    </row>
    <row r="195" spans="4:4">
      <c r="D195" s="4"/>
    </row>
    <row r="196" spans="4:4">
      <c r="D196" s="4"/>
    </row>
    <row r="197" spans="4:4">
      <c r="D197" s="4"/>
    </row>
    <row r="198" spans="4:4">
      <c r="D198" s="4"/>
    </row>
    <row r="199" spans="4:4">
      <c r="D199" s="4"/>
    </row>
    <row r="200" spans="4:4">
      <c r="D200" s="4"/>
    </row>
    <row r="201" spans="4:4">
      <c r="D201" s="4"/>
    </row>
    <row r="202" spans="4:4">
      <c r="D202" s="4"/>
    </row>
    <row r="203" spans="4:4">
      <c r="D203" s="4"/>
    </row>
    <row r="204" spans="4:4">
      <c r="D204" s="4"/>
    </row>
    <row r="205" spans="4:4">
      <c r="D205" s="4"/>
    </row>
    <row r="206" spans="4:4">
      <c r="D206" s="4"/>
    </row>
    <row r="207" spans="4:4">
      <c r="D207" s="4"/>
    </row>
    <row r="208" spans="4:4">
      <c r="D208" s="4"/>
    </row>
    <row r="209" spans="4:4">
      <c r="D209" s="4"/>
    </row>
    <row r="210" spans="4:4">
      <c r="D210" s="4"/>
    </row>
    <row r="211" spans="4:4">
      <c r="D211" s="4"/>
    </row>
    <row r="212" spans="4:4">
      <c r="D212" s="4"/>
    </row>
    <row r="213" spans="4:4">
      <c r="D213" s="4"/>
    </row>
    <row r="214" spans="4:4">
      <c r="D214" s="4"/>
    </row>
    <row r="215" spans="4:4">
      <c r="D215" s="4"/>
    </row>
    <row r="216" spans="4:4">
      <c r="D216" s="4"/>
    </row>
    <row r="217" spans="4:4">
      <c r="D217" s="4"/>
    </row>
    <row r="218" spans="4:4">
      <c r="D218" s="4"/>
    </row>
    <row r="219" spans="4:4">
      <c r="D219" s="4"/>
    </row>
    <row r="220" spans="4:4">
      <c r="D220" s="4"/>
    </row>
    <row r="221" spans="4:4">
      <c r="D221" s="4"/>
    </row>
    <row r="222" spans="4:4">
      <c r="D222" s="4"/>
    </row>
    <row r="223" spans="4:4">
      <c r="D223" s="4"/>
    </row>
    <row r="224" spans="4:4">
      <c r="D224" s="4"/>
    </row>
    <row r="225" spans="4:4">
      <c r="D225" s="4"/>
    </row>
    <row r="226" spans="4:4">
      <c r="D226" s="4"/>
    </row>
    <row r="227" spans="4:4">
      <c r="D227" s="4"/>
    </row>
    <row r="228" spans="4:4">
      <c r="D228" s="4"/>
    </row>
    <row r="229" spans="4:4">
      <c r="D229" s="4"/>
    </row>
    <row r="230" spans="4:4">
      <c r="D230" s="4"/>
    </row>
    <row r="231" spans="4:4">
      <c r="D231" s="4"/>
    </row>
    <row r="232" spans="4:4">
      <c r="D232" s="4"/>
    </row>
    <row r="233" spans="4:4">
      <c r="D233" s="4"/>
    </row>
    <row r="234" spans="4:4">
      <c r="D234" s="4"/>
    </row>
    <row r="235" spans="4:4">
      <c r="D235" s="4"/>
    </row>
    <row r="236" spans="4:4">
      <c r="D236" s="4"/>
    </row>
    <row r="237" spans="4:4">
      <c r="D237" s="4"/>
    </row>
    <row r="238" spans="4:4">
      <c r="D238" s="4"/>
    </row>
    <row r="239" spans="4:4">
      <c r="D239" s="4"/>
    </row>
    <row r="240" spans="4:4">
      <c r="D240" s="4"/>
    </row>
    <row r="241" spans="4:4">
      <c r="D241" s="4"/>
    </row>
    <row r="242" spans="4:4">
      <c r="D242" s="4"/>
    </row>
    <row r="243" spans="4:4">
      <c r="D243" s="4"/>
    </row>
    <row r="244" spans="4:4">
      <c r="D244" s="4"/>
    </row>
    <row r="245" spans="4:4">
      <c r="D245" s="4"/>
    </row>
    <row r="246" spans="4:4">
      <c r="D246" s="4"/>
    </row>
    <row r="247" spans="4:4">
      <c r="D247" s="4"/>
    </row>
    <row r="248" spans="4:4">
      <c r="D248" s="4"/>
    </row>
    <row r="249" spans="4:4">
      <c r="D249" s="4"/>
    </row>
    <row r="250" spans="4:4">
      <c r="D250" s="4"/>
    </row>
    <row r="251" spans="4:4">
      <c r="D251" s="4"/>
    </row>
    <row r="252" spans="4:4">
      <c r="D252" s="4"/>
    </row>
    <row r="253" spans="4:4">
      <c r="D253" s="4"/>
    </row>
    <row r="254" spans="4:4">
      <c r="D254" s="4"/>
    </row>
    <row r="255" spans="4:4">
      <c r="D255" s="4"/>
    </row>
    <row r="256" spans="4:4">
      <c r="D256" s="4"/>
    </row>
    <row r="257" spans="4:4">
      <c r="D257" s="4"/>
    </row>
    <row r="258" spans="4:4">
      <c r="D258" s="4"/>
    </row>
    <row r="259" spans="4:4">
      <c r="D259" s="4"/>
    </row>
    <row r="260" spans="4:4">
      <c r="D260" s="4"/>
    </row>
    <row r="261" spans="4:4">
      <c r="D261" s="4"/>
    </row>
    <row r="262" spans="4:4">
      <c r="D262" s="4"/>
    </row>
    <row r="263" spans="4:4">
      <c r="D263" s="4"/>
    </row>
    <row r="264" spans="4:4">
      <c r="D264" s="4"/>
    </row>
    <row r="265" spans="4:4">
      <c r="D265" s="4"/>
    </row>
    <row r="266" spans="4:4">
      <c r="D266" s="4"/>
    </row>
    <row r="267" spans="4:4">
      <c r="D267" s="4"/>
    </row>
    <row r="268" spans="4:4">
      <c r="D268" s="4"/>
    </row>
    <row r="269" spans="4:4">
      <c r="D269" s="4"/>
    </row>
    <row r="270" spans="4:4">
      <c r="D270" s="4"/>
    </row>
    <row r="271" spans="4:4">
      <c r="D271" s="4"/>
    </row>
    <row r="272" spans="4:4">
      <c r="D272" s="4"/>
    </row>
    <row r="273" spans="4:4">
      <c r="D273" s="4"/>
    </row>
    <row r="274" spans="4:4">
      <c r="D274" s="4"/>
    </row>
    <row r="275" spans="4:4">
      <c r="D275" s="4"/>
    </row>
    <row r="276" spans="4:4">
      <c r="D276" s="4"/>
    </row>
    <row r="277" spans="4:4">
      <c r="D277" s="4"/>
    </row>
    <row r="278" spans="4:4">
      <c r="D278" s="4"/>
    </row>
    <row r="279" spans="4:4">
      <c r="D279" s="4"/>
    </row>
    <row r="280" spans="4:4">
      <c r="D280" s="4"/>
    </row>
    <row r="281" spans="4:4">
      <c r="D281" s="4"/>
    </row>
    <row r="282" spans="4:4">
      <c r="D282" s="4"/>
    </row>
    <row r="283" spans="4:4">
      <c r="D283" s="4"/>
    </row>
    <row r="284" spans="4:4">
      <c r="D284" s="4"/>
    </row>
    <row r="285" spans="4:4">
      <c r="D285" s="4"/>
    </row>
    <row r="286" spans="4:4">
      <c r="D286" s="4"/>
    </row>
    <row r="287" spans="4:4">
      <c r="D287" s="4"/>
    </row>
    <row r="288" spans="4:4">
      <c r="D288" s="4"/>
    </row>
    <row r="289" spans="4:4">
      <c r="D289" s="4"/>
    </row>
    <row r="290" spans="4:4">
      <c r="D290" s="4"/>
    </row>
    <row r="291" spans="4:4">
      <c r="D291" s="4"/>
    </row>
    <row r="292" spans="4:4">
      <c r="D292" s="4"/>
    </row>
    <row r="293" spans="4:4">
      <c r="D293" s="4"/>
    </row>
    <row r="294" spans="4:4">
      <c r="D294" s="4"/>
    </row>
    <row r="295" spans="4:4">
      <c r="D295"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2100"/>
  <sheetViews>
    <sheetView topLeftCell="A2051" workbookViewId="0">
      <selection activeCell="G2093" sqref="G2093"/>
    </sheetView>
  </sheetViews>
  <sheetFormatPr defaultRowHeight="15"/>
  <cols>
    <col min="1" max="1" width="13.5703125" customWidth="1"/>
    <col min="2" max="2" width="57.42578125" style="9" customWidth="1"/>
    <col min="3" max="3" width="16.7109375" customWidth="1"/>
    <col min="4" max="4" width="25.85546875" hidden="1" customWidth="1"/>
    <col min="5" max="5" width="25.85546875" style="20" hidden="1" customWidth="1"/>
    <col min="7" max="7" width="19.5703125" style="9" customWidth="1"/>
    <col min="9" max="9" width="46.140625" bestFit="1" customWidth="1"/>
  </cols>
  <sheetData>
    <row r="1" spans="1:7" ht="11.25" customHeight="1">
      <c r="A1" s="1" t="s">
        <v>9</v>
      </c>
      <c r="B1" s="18" t="s">
        <v>10</v>
      </c>
      <c r="C1" s="1" t="s">
        <v>11</v>
      </c>
      <c r="D1" s="1" t="s">
        <v>20</v>
      </c>
      <c r="E1" s="19"/>
    </row>
    <row r="2" spans="1:7" ht="11.25" customHeight="1">
      <c r="A2" s="14"/>
    </row>
    <row r="3" spans="1:7" s="1" customFormat="1" ht="11.25" customHeight="1">
      <c r="A3" s="18" t="s">
        <v>21</v>
      </c>
      <c r="D3" s="1" t="s">
        <v>12</v>
      </c>
      <c r="E3" s="19" t="s">
        <v>12</v>
      </c>
      <c r="F3" s="1" t="s">
        <v>22</v>
      </c>
      <c r="G3" s="18"/>
    </row>
    <row r="4" spans="1:7" ht="11.25" customHeight="1">
      <c r="B4" s="21" t="s">
        <v>23</v>
      </c>
      <c r="C4" s="1">
        <v>12</v>
      </c>
      <c r="D4" s="22">
        <v>48965552.219999999</v>
      </c>
      <c r="E4" s="23">
        <v>48965552.219999999</v>
      </c>
      <c r="F4" s="24">
        <f>E4/1000</f>
        <v>48965.552219999998</v>
      </c>
      <c r="G4" s="25">
        <f>+F4</f>
        <v>48965.552219999998</v>
      </c>
    </row>
    <row r="5" spans="1:7" ht="11.25" customHeight="1">
      <c r="B5" s="26" t="s">
        <v>24</v>
      </c>
      <c r="C5" s="27" t="s">
        <v>25</v>
      </c>
      <c r="D5" s="28">
        <v>2164474.35</v>
      </c>
      <c r="E5" s="29">
        <v>2164474.35</v>
      </c>
      <c r="F5" s="30">
        <f t="shared" ref="F5:F68" si="0">E5/1000</f>
        <v>2164.47435</v>
      </c>
    </row>
    <row r="6" spans="1:7" ht="11.25" customHeight="1">
      <c r="B6" s="26" t="s">
        <v>26</v>
      </c>
      <c r="C6" s="27" t="s">
        <v>25</v>
      </c>
      <c r="D6" s="28">
        <v>161282</v>
      </c>
      <c r="E6" s="29">
        <v>161282</v>
      </c>
      <c r="F6" s="30">
        <f t="shared" si="0"/>
        <v>161.28200000000001</v>
      </c>
    </row>
    <row r="7" spans="1:7" ht="11.25" customHeight="1">
      <c r="B7" s="26" t="s">
        <v>27</v>
      </c>
      <c r="C7" s="27" t="s">
        <v>25</v>
      </c>
      <c r="D7" s="28">
        <v>487200.85</v>
      </c>
      <c r="E7" s="29">
        <v>487200.85</v>
      </c>
      <c r="F7" s="30">
        <f t="shared" si="0"/>
        <v>487.20085</v>
      </c>
    </row>
    <row r="8" spans="1:7" ht="11.25" customHeight="1">
      <c r="B8" s="26" t="s">
        <v>28</v>
      </c>
      <c r="C8" s="27" t="s">
        <v>25</v>
      </c>
      <c r="D8" s="28">
        <v>479418</v>
      </c>
      <c r="E8" s="29">
        <v>479418</v>
      </c>
      <c r="F8" s="30">
        <f t="shared" si="0"/>
        <v>479.41800000000001</v>
      </c>
    </row>
    <row r="9" spans="1:7" ht="11.25" customHeight="1">
      <c r="B9" s="26" t="s">
        <v>29</v>
      </c>
      <c r="C9" s="27" t="s">
        <v>25</v>
      </c>
      <c r="D9" s="28">
        <v>372045</v>
      </c>
      <c r="E9" s="29">
        <v>372045</v>
      </c>
      <c r="F9" s="30">
        <f t="shared" si="0"/>
        <v>372.04500000000002</v>
      </c>
    </row>
    <row r="10" spans="1:7" ht="11.25" customHeight="1">
      <c r="B10" s="26" t="s">
        <v>30</v>
      </c>
      <c r="C10" s="27" t="s">
        <v>25</v>
      </c>
      <c r="D10" s="28">
        <v>668793</v>
      </c>
      <c r="E10" s="29">
        <v>668793</v>
      </c>
      <c r="F10" s="30">
        <f t="shared" si="0"/>
        <v>668.79300000000001</v>
      </c>
    </row>
    <row r="11" spans="1:7" ht="11.25" customHeight="1">
      <c r="B11" s="26" t="s">
        <v>31</v>
      </c>
      <c r="C11" s="27" t="s">
        <v>25</v>
      </c>
      <c r="D11" s="28">
        <v>259111.46</v>
      </c>
      <c r="E11" s="29">
        <v>259111.46</v>
      </c>
      <c r="F11" s="30">
        <f t="shared" si="0"/>
        <v>259.11145999999997</v>
      </c>
    </row>
    <row r="12" spans="1:7" ht="11.25" customHeight="1">
      <c r="B12" s="26" t="s">
        <v>32</v>
      </c>
      <c r="C12" s="27" t="s">
        <v>25</v>
      </c>
      <c r="D12" s="28">
        <v>167841</v>
      </c>
      <c r="E12" s="29">
        <v>167841</v>
      </c>
      <c r="F12" s="30">
        <f t="shared" si="0"/>
        <v>167.84100000000001</v>
      </c>
    </row>
    <row r="13" spans="1:7" ht="11.25" customHeight="1">
      <c r="B13" s="26" t="s">
        <v>33</v>
      </c>
      <c r="C13" s="27" t="s">
        <v>25</v>
      </c>
      <c r="D13" s="28">
        <v>102305.64</v>
      </c>
      <c r="E13" s="29">
        <v>102305.64</v>
      </c>
      <c r="F13" s="30">
        <f t="shared" si="0"/>
        <v>102.30564</v>
      </c>
    </row>
    <row r="14" spans="1:7" ht="11.25" customHeight="1">
      <c r="B14" s="26" t="s">
        <v>34</v>
      </c>
      <c r="C14" s="27" t="s">
        <v>25</v>
      </c>
      <c r="D14" s="28">
        <v>348773</v>
      </c>
      <c r="E14" s="29">
        <v>348773</v>
      </c>
      <c r="F14" s="30">
        <f t="shared" si="0"/>
        <v>348.77300000000002</v>
      </c>
    </row>
    <row r="15" spans="1:7" ht="11.25" customHeight="1">
      <c r="B15" s="26" t="s">
        <v>35</v>
      </c>
      <c r="C15" s="27" t="s">
        <v>25</v>
      </c>
      <c r="D15" s="28">
        <v>1222084</v>
      </c>
      <c r="E15" s="29">
        <v>1222084</v>
      </c>
      <c r="F15" s="30">
        <f t="shared" si="0"/>
        <v>1222.0840000000001</v>
      </c>
    </row>
    <row r="16" spans="1:7" ht="11.25" customHeight="1">
      <c r="B16" s="26" t="s">
        <v>36</v>
      </c>
      <c r="C16" s="27" t="s">
        <v>25</v>
      </c>
      <c r="D16" s="28">
        <v>115.3</v>
      </c>
      <c r="E16" s="29">
        <v>115.3</v>
      </c>
      <c r="F16" s="30">
        <f t="shared" si="0"/>
        <v>0.1153</v>
      </c>
    </row>
    <row r="17" spans="2:6" customFormat="1" ht="11.25" customHeight="1">
      <c r="B17" s="26" t="s">
        <v>37</v>
      </c>
      <c r="C17" s="27" t="s">
        <v>25</v>
      </c>
      <c r="D17" s="28">
        <v>1168292</v>
      </c>
      <c r="E17" s="29">
        <v>1168292</v>
      </c>
      <c r="F17" s="30">
        <f t="shared" si="0"/>
        <v>1168.2919999999999</v>
      </c>
    </row>
    <row r="18" spans="2:6" customFormat="1" ht="11.25" customHeight="1">
      <c r="B18" s="26" t="s">
        <v>38</v>
      </c>
      <c r="C18" s="27" t="s">
        <v>25</v>
      </c>
      <c r="D18" s="28">
        <v>152444.42000000001</v>
      </c>
      <c r="E18" s="29">
        <v>152444.42000000001</v>
      </c>
      <c r="F18" s="30">
        <f t="shared" si="0"/>
        <v>152.44442000000001</v>
      </c>
    </row>
    <row r="19" spans="2:6" customFormat="1" ht="11.25" customHeight="1">
      <c r="B19" s="26" t="s">
        <v>39</v>
      </c>
      <c r="C19" s="27" t="s">
        <v>25</v>
      </c>
      <c r="D19" s="28">
        <v>107579</v>
      </c>
      <c r="E19" s="29">
        <v>107579</v>
      </c>
      <c r="F19" s="30">
        <f t="shared" si="0"/>
        <v>107.57899999999999</v>
      </c>
    </row>
    <row r="20" spans="2:6" customFormat="1" ht="11.25" customHeight="1">
      <c r="B20" s="26" t="s">
        <v>40</v>
      </c>
      <c r="C20" s="27" t="s">
        <v>25</v>
      </c>
      <c r="D20" s="28">
        <v>99922</v>
      </c>
      <c r="E20" s="29">
        <v>99922</v>
      </c>
      <c r="F20" s="30">
        <f t="shared" si="0"/>
        <v>99.921999999999997</v>
      </c>
    </row>
    <row r="21" spans="2:6" customFormat="1" ht="11.25" customHeight="1">
      <c r="B21" s="26" t="s">
        <v>41</v>
      </c>
      <c r="C21" s="27" t="s">
        <v>25</v>
      </c>
      <c r="D21" s="28">
        <v>95947.06</v>
      </c>
      <c r="E21" s="29">
        <v>95947.06</v>
      </c>
      <c r="F21" s="30">
        <f t="shared" si="0"/>
        <v>95.947059999999993</v>
      </c>
    </row>
    <row r="22" spans="2:6" customFormat="1" ht="11.25" customHeight="1">
      <c r="B22" s="26" t="s">
        <v>42</v>
      </c>
      <c r="C22" s="27" t="s">
        <v>25</v>
      </c>
      <c r="D22" s="28">
        <v>400495</v>
      </c>
      <c r="E22" s="29">
        <v>400495</v>
      </c>
      <c r="F22" s="30">
        <f t="shared" si="0"/>
        <v>400.495</v>
      </c>
    </row>
    <row r="23" spans="2:6" customFormat="1" ht="11.25" customHeight="1">
      <c r="B23" s="26" t="s">
        <v>43</v>
      </c>
      <c r="C23" s="27" t="s">
        <v>25</v>
      </c>
      <c r="D23" s="28">
        <v>356381.65</v>
      </c>
      <c r="E23" s="29">
        <v>356381.65</v>
      </c>
      <c r="F23" s="30">
        <f t="shared" si="0"/>
        <v>356.38165000000004</v>
      </c>
    </row>
    <row r="24" spans="2:6" customFormat="1" ht="11.25" customHeight="1">
      <c r="B24" s="26" t="s">
        <v>44</v>
      </c>
      <c r="C24" s="27" t="s">
        <v>25</v>
      </c>
      <c r="D24" s="28">
        <v>277752.89</v>
      </c>
      <c r="E24" s="29">
        <v>277752.89</v>
      </c>
      <c r="F24" s="30">
        <f t="shared" si="0"/>
        <v>277.75289000000004</v>
      </c>
    </row>
    <row r="25" spans="2:6" customFormat="1" ht="11.25" customHeight="1">
      <c r="B25" s="26" t="s">
        <v>44</v>
      </c>
      <c r="C25" s="27" t="s">
        <v>25</v>
      </c>
      <c r="D25" s="28">
        <v>344492</v>
      </c>
      <c r="E25" s="29">
        <v>344492</v>
      </c>
      <c r="F25" s="30">
        <f t="shared" si="0"/>
        <v>344.49200000000002</v>
      </c>
    </row>
    <row r="26" spans="2:6" customFormat="1" ht="11.25" customHeight="1">
      <c r="B26" s="26" t="s">
        <v>45</v>
      </c>
      <c r="C26" s="27" t="s">
        <v>25</v>
      </c>
      <c r="D26" s="28">
        <v>63605</v>
      </c>
      <c r="E26" s="29">
        <v>63605</v>
      </c>
      <c r="F26" s="30">
        <f t="shared" si="0"/>
        <v>63.604999999999997</v>
      </c>
    </row>
    <row r="27" spans="2:6" customFormat="1" ht="11.25" customHeight="1">
      <c r="B27" s="26" t="s">
        <v>46</v>
      </c>
      <c r="C27" s="27" t="s">
        <v>25</v>
      </c>
      <c r="D27" s="28">
        <v>146686.5</v>
      </c>
      <c r="E27" s="29">
        <v>146686.5</v>
      </c>
      <c r="F27" s="30">
        <f t="shared" si="0"/>
        <v>146.6865</v>
      </c>
    </row>
    <row r="28" spans="2:6" customFormat="1" ht="11.25" customHeight="1">
      <c r="B28" s="26" t="s">
        <v>47</v>
      </c>
      <c r="C28" s="27" t="s">
        <v>25</v>
      </c>
      <c r="D28" s="28">
        <v>590979</v>
      </c>
      <c r="E28" s="29">
        <v>590979</v>
      </c>
      <c r="F28" s="30">
        <f t="shared" si="0"/>
        <v>590.97900000000004</v>
      </c>
    </row>
    <row r="29" spans="2:6" customFormat="1" ht="11.25" customHeight="1">
      <c r="B29" s="26" t="s">
        <v>48</v>
      </c>
      <c r="C29" s="27" t="s">
        <v>25</v>
      </c>
      <c r="D29" s="28">
        <v>99768</v>
      </c>
      <c r="E29" s="29">
        <v>99768</v>
      </c>
      <c r="F29" s="30">
        <f t="shared" si="0"/>
        <v>99.768000000000001</v>
      </c>
    </row>
    <row r="30" spans="2:6" customFormat="1" ht="11.25" customHeight="1">
      <c r="B30" s="26" t="s">
        <v>49</v>
      </c>
      <c r="C30" s="27" t="s">
        <v>25</v>
      </c>
      <c r="D30" s="28">
        <v>599073</v>
      </c>
      <c r="E30" s="29">
        <v>599073</v>
      </c>
      <c r="F30" s="30">
        <f t="shared" si="0"/>
        <v>599.07299999999998</v>
      </c>
    </row>
    <row r="31" spans="2:6" customFormat="1" ht="11.25" customHeight="1">
      <c r="B31" s="26" t="s">
        <v>50</v>
      </c>
      <c r="C31" s="27" t="s">
        <v>25</v>
      </c>
      <c r="D31" s="28">
        <v>524277</v>
      </c>
      <c r="E31" s="29">
        <v>524277</v>
      </c>
      <c r="F31" s="30">
        <f t="shared" si="0"/>
        <v>524.27700000000004</v>
      </c>
    </row>
    <row r="32" spans="2:6" customFormat="1" ht="11.25" customHeight="1">
      <c r="B32" s="26" t="s">
        <v>51</v>
      </c>
      <c r="C32" s="27" t="s">
        <v>25</v>
      </c>
      <c r="D32" s="28">
        <v>214122</v>
      </c>
      <c r="E32" s="29">
        <v>214122</v>
      </c>
      <c r="F32" s="30">
        <f t="shared" si="0"/>
        <v>214.12200000000001</v>
      </c>
    </row>
    <row r="33" spans="2:6" customFormat="1" ht="11.25" customHeight="1">
      <c r="B33" s="26" t="s">
        <v>52</v>
      </c>
      <c r="C33" s="27" t="s">
        <v>25</v>
      </c>
      <c r="D33" s="28">
        <v>140602</v>
      </c>
      <c r="E33" s="29">
        <v>140602</v>
      </c>
      <c r="F33" s="30">
        <f t="shared" si="0"/>
        <v>140.602</v>
      </c>
    </row>
    <row r="34" spans="2:6" customFormat="1" ht="11.25" customHeight="1">
      <c r="B34" s="26" t="s">
        <v>53</v>
      </c>
      <c r="C34" s="27" t="s">
        <v>25</v>
      </c>
      <c r="D34" s="28">
        <v>5000000</v>
      </c>
      <c r="E34" s="29">
        <v>5000000</v>
      </c>
      <c r="F34" s="30">
        <f t="shared" si="0"/>
        <v>5000</v>
      </c>
    </row>
    <row r="35" spans="2:6" customFormat="1" ht="11.25" customHeight="1">
      <c r="B35" s="26" t="s">
        <v>54</v>
      </c>
      <c r="C35" s="27" t="s">
        <v>25</v>
      </c>
      <c r="D35" s="28">
        <v>345527.5</v>
      </c>
      <c r="E35" s="29">
        <v>345527.5</v>
      </c>
      <c r="F35" s="30">
        <f t="shared" si="0"/>
        <v>345.52749999999997</v>
      </c>
    </row>
    <row r="36" spans="2:6" customFormat="1" ht="11.25" customHeight="1">
      <c r="B36" s="26" t="s">
        <v>55</v>
      </c>
      <c r="C36" s="27" t="s">
        <v>25</v>
      </c>
      <c r="D36" s="28">
        <v>1106174</v>
      </c>
      <c r="E36" s="29">
        <v>1106174</v>
      </c>
      <c r="F36" s="30">
        <f t="shared" si="0"/>
        <v>1106.174</v>
      </c>
    </row>
    <row r="37" spans="2:6" customFormat="1" ht="11.25" customHeight="1">
      <c r="B37" s="26" t="s">
        <v>56</v>
      </c>
      <c r="C37" s="27" t="s">
        <v>25</v>
      </c>
      <c r="D37" s="28">
        <v>217788.2</v>
      </c>
      <c r="E37" s="29">
        <v>217788.2</v>
      </c>
      <c r="F37" s="30">
        <f t="shared" si="0"/>
        <v>217.78820000000002</v>
      </c>
    </row>
    <row r="38" spans="2:6" customFormat="1" ht="11.25" customHeight="1">
      <c r="B38" s="26" t="s">
        <v>57</v>
      </c>
      <c r="C38" s="27" t="s">
        <v>25</v>
      </c>
      <c r="D38" s="28">
        <v>189728</v>
      </c>
      <c r="E38" s="29">
        <v>189728</v>
      </c>
      <c r="F38" s="30">
        <f t="shared" si="0"/>
        <v>189.72800000000001</v>
      </c>
    </row>
    <row r="39" spans="2:6" customFormat="1" ht="11.25" customHeight="1">
      <c r="B39" s="26" t="s">
        <v>53</v>
      </c>
      <c r="C39" s="27" t="s">
        <v>25</v>
      </c>
      <c r="D39" s="28">
        <v>5000000</v>
      </c>
      <c r="E39" s="29">
        <v>5000000</v>
      </c>
      <c r="F39" s="30">
        <f t="shared" si="0"/>
        <v>5000</v>
      </c>
    </row>
    <row r="40" spans="2:6" customFormat="1" ht="11.25" customHeight="1">
      <c r="B40" s="26" t="s">
        <v>58</v>
      </c>
      <c r="C40" s="27" t="s">
        <v>25</v>
      </c>
      <c r="D40" s="28">
        <v>378857.5</v>
      </c>
      <c r="E40" s="29">
        <v>378857.5</v>
      </c>
      <c r="F40" s="30">
        <f t="shared" si="0"/>
        <v>378.85750000000002</v>
      </c>
    </row>
    <row r="41" spans="2:6" customFormat="1" ht="11.25" customHeight="1">
      <c r="B41" s="26" t="s">
        <v>59</v>
      </c>
      <c r="C41" s="27" t="s">
        <v>25</v>
      </c>
      <c r="D41" s="28">
        <v>302178</v>
      </c>
      <c r="E41" s="29">
        <v>302178</v>
      </c>
      <c r="F41" s="30">
        <f t="shared" si="0"/>
        <v>302.178</v>
      </c>
    </row>
    <row r="42" spans="2:6" customFormat="1" ht="11.25" customHeight="1">
      <c r="B42" s="26" t="s">
        <v>60</v>
      </c>
      <c r="C42" s="27" t="s">
        <v>25</v>
      </c>
      <c r="D42" s="28">
        <v>375769</v>
      </c>
      <c r="E42" s="29">
        <v>375769</v>
      </c>
      <c r="F42" s="30">
        <f t="shared" si="0"/>
        <v>375.76900000000001</v>
      </c>
    </row>
    <row r="43" spans="2:6" customFormat="1" ht="11.25" customHeight="1">
      <c r="B43" s="26" t="s">
        <v>61</v>
      </c>
      <c r="C43" s="27" t="s">
        <v>25</v>
      </c>
      <c r="D43" s="28">
        <v>287070</v>
      </c>
      <c r="E43" s="29">
        <v>287070</v>
      </c>
      <c r="F43" s="30">
        <f t="shared" si="0"/>
        <v>287.07</v>
      </c>
    </row>
    <row r="44" spans="2:6" customFormat="1" ht="11.25" customHeight="1">
      <c r="B44" s="26" t="s">
        <v>62</v>
      </c>
      <c r="C44" s="27" t="s">
        <v>25</v>
      </c>
      <c r="D44" s="28">
        <v>964013.13</v>
      </c>
      <c r="E44" s="29">
        <v>964013.13</v>
      </c>
      <c r="F44" s="30">
        <f t="shared" si="0"/>
        <v>964.01313000000005</v>
      </c>
    </row>
    <row r="45" spans="2:6" customFormat="1" ht="11.25" customHeight="1">
      <c r="B45" s="26" t="s">
        <v>63</v>
      </c>
      <c r="C45" s="27" t="s">
        <v>25</v>
      </c>
      <c r="D45" s="28">
        <v>531339.9</v>
      </c>
      <c r="E45" s="29">
        <v>531339.9</v>
      </c>
      <c r="F45" s="30">
        <f t="shared" si="0"/>
        <v>531.33990000000006</v>
      </c>
    </row>
    <row r="46" spans="2:6" customFormat="1" ht="11.25" customHeight="1">
      <c r="B46" s="26" t="s">
        <v>64</v>
      </c>
      <c r="C46" s="27" t="s">
        <v>25</v>
      </c>
      <c r="D46" s="28">
        <v>230768</v>
      </c>
      <c r="E46" s="29">
        <v>230768</v>
      </c>
      <c r="F46" s="30">
        <f t="shared" si="0"/>
        <v>230.768</v>
      </c>
    </row>
    <row r="47" spans="2:6" customFormat="1" ht="11.25" customHeight="1">
      <c r="B47" s="26" t="s">
        <v>65</v>
      </c>
      <c r="C47" s="27" t="s">
        <v>25</v>
      </c>
      <c r="D47" s="28">
        <v>297323.95</v>
      </c>
      <c r="E47" s="29">
        <v>297323.95</v>
      </c>
      <c r="F47" s="30">
        <f t="shared" si="0"/>
        <v>297.32395000000002</v>
      </c>
    </row>
    <row r="48" spans="2:6" customFormat="1" ht="11.25" customHeight="1">
      <c r="B48" s="26" t="s">
        <v>66</v>
      </c>
      <c r="C48" s="27" t="s">
        <v>25</v>
      </c>
      <c r="D48" s="28">
        <v>4717630</v>
      </c>
      <c r="E48" s="29">
        <v>4717630</v>
      </c>
      <c r="F48" s="30">
        <f t="shared" si="0"/>
        <v>4717.63</v>
      </c>
    </row>
    <row r="49" spans="2:6" customFormat="1" ht="11.25" customHeight="1">
      <c r="B49" s="26" t="s">
        <v>67</v>
      </c>
      <c r="C49" s="27" t="s">
        <v>25</v>
      </c>
      <c r="D49" s="28">
        <v>82250</v>
      </c>
      <c r="E49" s="29">
        <v>82250</v>
      </c>
      <c r="F49" s="30">
        <f t="shared" si="0"/>
        <v>82.25</v>
      </c>
    </row>
    <row r="50" spans="2:6" customFormat="1" ht="11.25" customHeight="1">
      <c r="B50" s="26" t="s">
        <v>68</v>
      </c>
      <c r="C50" s="27" t="s">
        <v>25</v>
      </c>
      <c r="D50" s="28">
        <v>825948.43</v>
      </c>
      <c r="E50" s="29">
        <v>825948.43</v>
      </c>
      <c r="F50" s="30">
        <f t="shared" si="0"/>
        <v>825.94843000000003</v>
      </c>
    </row>
    <row r="51" spans="2:6" customFormat="1" ht="11.25" customHeight="1">
      <c r="B51" s="26" t="s">
        <v>69</v>
      </c>
      <c r="C51" s="27" t="s">
        <v>25</v>
      </c>
      <c r="D51" s="28">
        <v>753283.62</v>
      </c>
      <c r="E51" s="29">
        <v>753283.62</v>
      </c>
      <c r="F51" s="30">
        <f t="shared" si="0"/>
        <v>753.28362000000004</v>
      </c>
    </row>
    <row r="52" spans="2:6" customFormat="1" ht="11.25" customHeight="1">
      <c r="B52" s="26" t="s">
        <v>70</v>
      </c>
      <c r="C52" s="27" t="s">
        <v>25</v>
      </c>
      <c r="D52" s="28">
        <v>254520</v>
      </c>
      <c r="E52" s="29">
        <v>254520</v>
      </c>
      <c r="F52" s="30">
        <f t="shared" si="0"/>
        <v>254.52</v>
      </c>
    </row>
    <row r="53" spans="2:6" customFormat="1" ht="11.25" customHeight="1">
      <c r="B53" s="26" t="s">
        <v>71</v>
      </c>
      <c r="C53" s="27" t="s">
        <v>25</v>
      </c>
      <c r="D53" s="28">
        <v>421176.2</v>
      </c>
      <c r="E53" s="29">
        <v>421176.2</v>
      </c>
      <c r="F53" s="30">
        <f t="shared" si="0"/>
        <v>421.17619999999999</v>
      </c>
    </row>
    <row r="54" spans="2:6" customFormat="1" ht="11.25" customHeight="1">
      <c r="B54" s="26" t="s">
        <v>72</v>
      </c>
      <c r="C54" s="27" t="s">
        <v>25</v>
      </c>
      <c r="D54" s="28">
        <v>50400</v>
      </c>
      <c r="E54" s="29">
        <v>50400</v>
      </c>
      <c r="F54" s="30">
        <f t="shared" si="0"/>
        <v>50.4</v>
      </c>
    </row>
    <row r="55" spans="2:6" customFormat="1" ht="11.25" customHeight="1">
      <c r="B55" s="26" t="s">
        <v>73</v>
      </c>
      <c r="C55" s="27" t="s">
        <v>25</v>
      </c>
      <c r="D55" s="28">
        <v>319995.75</v>
      </c>
      <c r="E55" s="29">
        <v>319995.75</v>
      </c>
      <c r="F55" s="30">
        <f t="shared" si="0"/>
        <v>319.99574999999999</v>
      </c>
    </row>
    <row r="56" spans="2:6" customFormat="1" ht="11.25" customHeight="1">
      <c r="B56" s="26" t="s">
        <v>74</v>
      </c>
      <c r="C56" s="27" t="s">
        <v>25</v>
      </c>
      <c r="D56" s="28">
        <v>78050</v>
      </c>
      <c r="E56" s="29">
        <v>78050</v>
      </c>
      <c r="F56" s="30">
        <f t="shared" si="0"/>
        <v>78.05</v>
      </c>
    </row>
    <row r="57" spans="2:6" customFormat="1" ht="11.25" customHeight="1">
      <c r="B57" s="26" t="s">
        <v>75</v>
      </c>
      <c r="C57" s="27" t="s">
        <v>25</v>
      </c>
      <c r="D57" s="28">
        <v>118056</v>
      </c>
      <c r="E57" s="29">
        <v>118056</v>
      </c>
      <c r="F57" s="30">
        <f t="shared" si="0"/>
        <v>118.056</v>
      </c>
    </row>
    <row r="58" spans="2:6" customFormat="1" ht="11.25" customHeight="1">
      <c r="B58" s="26" t="s">
        <v>76</v>
      </c>
      <c r="C58" s="27" t="s">
        <v>25</v>
      </c>
      <c r="D58" s="28">
        <v>378232</v>
      </c>
      <c r="E58" s="29">
        <v>378232</v>
      </c>
      <c r="F58" s="30">
        <f t="shared" si="0"/>
        <v>378.23200000000003</v>
      </c>
    </row>
    <row r="59" spans="2:6" customFormat="1" ht="11.25" customHeight="1">
      <c r="B59" s="26" t="s">
        <v>77</v>
      </c>
      <c r="C59" s="27" t="s">
        <v>25</v>
      </c>
      <c r="D59" s="28">
        <v>2833979</v>
      </c>
      <c r="E59" s="29">
        <v>2833979</v>
      </c>
      <c r="F59" s="30">
        <f t="shared" si="0"/>
        <v>2833.9789999999998</v>
      </c>
    </row>
    <row r="60" spans="2:6" customFormat="1" ht="11.25" customHeight="1">
      <c r="B60" s="26" t="s">
        <v>78</v>
      </c>
      <c r="C60" s="27" t="s">
        <v>25</v>
      </c>
      <c r="D60" s="28">
        <v>929261.92</v>
      </c>
      <c r="E60" s="29">
        <v>929261.92</v>
      </c>
      <c r="F60" s="30">
        <f t="shared" si="0"/>
        <v>929.26192000000003</v>
      </c>
    </row>
    <row r="61" spans="2:6" customFormat="1" ht="11.25" customHeight="1">
      <c r="B61" s="26" t="s">
        <v>79</v>
      </c>
      <c r="C61" s="27" t="s">
        <v>25</v>
      </c>
      <c r="D61" s="28">
        <v>419741</v>
      </c>
      <c r="E61" s="29">
        <v>419741</v>
      </c>
      <c r="F61" s="30">
        <f t="shared" si="0"/>
        <v>419.74099999999999</v>
      </c>
    </row>
    <row r="62" spans="2:6" customFormat="1" ht="11.25" customHeight="1">
      <c r="B62" s="26" t="s">
        <v>80</v>
      </c>
      <c r="C62" s="27" t="s">
        <v>25</v>
      </c>
      <c r="D62" s="28">
        <v>1167691</v>
      </c>
      <c r="E62" s="29">
        <v>1167691</v>
      </c>
      <c r="F62" s="30">
        <f t="shared" si="0"/>
        <v>1167.691</v>
      </c>
    </row>
    <row r="63" spans="2:6" customFormat="1" ht="11.25" customHeight="1">
      <c r="B63" s="26" t="s">
        <v>81</v>
      </c>
      <c r="C63" s="27" t="s">
        <v>25</v>
      </c>
      <c r="D63" s="28">
        <v>105409</v>
      </c>
      <c r="E63" s="29">
        <v>105409</v>
      </c>
      <c r="F63" s="30">
        <f t="shared" si="0"/>
        <v>105.40900000000001</v>
      </c>
    </row>
    <row r="64" spans="2:6" customFormat="1" ht="11.25" customHeight="1">
      <c r="B64" s="26" t="s">
        <v>82</v>
      </c>
      <c r="C64" s="27" t="s">
        <v>25</v>
      </c>
      <c r="D64" s="28">
        <v>1317413</v>
      </c>
      <c r="E64" s="29">
        <v>1317413</v>
      </c>
      <c r="F64" s="30">
        <f t="shared" si="0"/>
        <v>1317.413</v>
      </c>
    </row>
    <row r="65" spans="1:7" ht="11.25" customHeight="1">
      <c r="B65" s="26" t="s">
        <v>83</v>
      </c>
      <c r="C65" s="27" t="s">
        <v>25</v>
      </c>
      <c r="D65" s="28">
        <v>567846</v>
      </c>
      <c r="E65" s="29">
        <v>567846</v>
      </c>
      <c r="F65" s="30">
        <f t="shared" si="0"/>
        <v>567.846</v>
      </c>
    </row>
    <row r="66" spans="1:7" ht="11.25" customHeight="1">
      <c r="B66" s="26" t="s">
        <v>53</v>
      </c>
      <c r="C66" s="27" t="s">
        <v>25</v>
      </c>
      <c r="D66" s="28">
        <v>3762746</v>
      </c>
      <c r="E66" s="29">
        <v>3762746</v>
      </c>
      <c r="F66" s="30">
        <f t="shared" si="0"/>
        <v>3762.7460000000001</v>
      </c>
    </row>
    <row r="67" spans="1:7" ht="11.25" customHeight="1">
      <c r="B67" s="26" t="s">
        <v>84</v>
      </c>
      <c r="C67" s="27" t="s">
        <v>25</v>
      </c>
      <c r="D67" s="28">
        <v>214671.5</v>
      </c>
      <c r="E67" s="29">
        <v>214671.5</v>
      </c>
      <c r="F67" s="30">
        <f t="shared" si="0"/>
        <v>214.67150000000001</v>
      </c>
    </row>
    <row r="68" spans="1:7" ht="11.25" customHeight="1">
      <c r="B68" s="26" t="s">
        <v>84</v>
      </c>
      <c r="C68" s="27" t="s">
        <v>25</v>
      </c>
      <c r="D68" s="28">
        <v>332307.5</v>
      </c>
      <c r="E68" s="29">
        <v>332307.5</v>
      </c>
      <c r="F68" s="30">
        <f t="shared" si="0"/>
        <v>332.3075</v>
      </c>
    </row>
    <row r="69" spans="1:7" ht="11.25" customHeight="1">
      <c r="B69" s="26" t="s">
        <v>85</v>
      </c>
      <c r="C69" s="27" t="s">
        <v>25</v>
      </c>
      <c r="D69" s="28">
        <v>567700</v>
      </c>
      <c r="E69" s="29">
        <v>567700</v>
      </c>
      <c r="F69" s="30">
        <f t="shared" ref="F69:F132" si="1">E69/1000</f>
        <v>567.70000000000005</v>
      </c>
    </row>
    <row r="70" spans="1:7" ht="11.25" customHeight="1">
      <c r="B70" s="26" t="s">
        <v>86</v>
      </c>
      <c r="C70" s="27" t="s">
        <v>25</v>
      </c>
      <c r="D70" s="28">
        <v>75172</v>
      </c>
      <c r="E70" s="29">
        <v>75172</v>
      </c>
      <c r="F70" s="30">
        <f t="shared" si="1"/>
        <v>75.171999999999997</v>
      </c>
    </row>
    <row r="71" spans="1:7" ht="11.25" customHeight="1">
      <c r="B71" s="26" t="s">
        <v>87</v>
      </c>
      <c r="C71" s="27" t="s">
        <v>25</v>
      </c>
      <c r="D71" s="28">
        <v>608753</v>
      </c>
      <c r="E71" s="29">
        <v>608753</v>
      </c>
      <c r="F71" s="30">
        <f t="shared" si="1"/>
        <v>608.75300000000004</v>
      </c>
    </row>
    <row r="72" spans="1:7" ht="11.25" customHeight="1">
      <c r="B72" s="26" t="s">
        <v>52</v>
      </c>
      <c r="C72" s="27" t="s">
        <v>25</v>
      </c>
      <c r="D72" s="28">
        <v>633985</v>
      </c>
      <c r="E72" s="29">
        <v>633985</v>
      </c>
      <c r="F72" s="30">
        <f t="shared" si="1"/>
        <v>633.98500000000001</v>
      </c>
    </row>
    <row r="73" spans="1:7" ht="11.25" customHeight="1">
      <c r="B73" s="26" t="s">
        <v>88</v>
      </c>
      <c r="C73" s="27" t="s">
        <v>25</v>
      </c>
      <c r="D73" s="28">
        <v>250532</v>
      </c>
      <c r="E73" s="29">
        <v>250532</v>
      </c>
      <c r="F73" s="30">
        <f t="shared" si="1"/>
        <v>250.53200000000001</v>
      </c>
    </row>
    <row r="74" spans="1:7" ht="11.25" customHeight="1">
      <c r="B74" s="26" t="s">
        <v>89</v>
      </c>
      <c r="C74" s="27" t="s">
        <v>25</v>
      </c>
      <c r="D74" s="28">
        <v>136403</v>
      </c>
      <c r="E74" s="29">
        <v>136403</v>
      </c>
      <c r="F74" s="30">
        <f t="shared" si="1"/>
        <v>136.40299999999999</v>
      </c>
    </row>
    <row r="75" spans="1:7" ht="11.25" customHeight="1">
      <c r="B75" s="31"/>
      <c r="F75" s="30"/>
    </row>
    <row r="76" spans="1:7" s="1" customFormat="1" ht="11.25" customHeight="1">
      <c r="A76" s="18" t="s">
        <v>21</v>
      </c>
      <c r="B76" s="21" t="s">
        <v>90</v>
      </c>
      <c r="C76" s="1">
        <v>12</v>
      </c>
      <c r="D76" s="22">
        <v>16500485</v>
      </c>
      <c r="E76" s="23">
        <v>16500485</v>
      </c>
      <c r="F76" s="24">
        <f t="shared" si="1"/>
        <v>16500.485000000001</v>
      </c>
      <c r="G76" s="25">
        <f>+F76</f>
        <v>16500.485000000001</v>
      </c>
    </row>
    <row r="77" spans="1:7" s="1" customFormat="1" ht="11.25" customHeight="1">
      <c r="A77" s="32" t="s">
        <v>91</v>
      </c>
      <c r="B77" s="26" t="s">
        <v>92</v>
      </c>
      <c r="C77" s="27" t="s">
        <v>93</v>
      </c>
      <c r="D77" s="28">
        <v>30648</v>
      </c>
      <c r="E77" s="29">
        <v>30648</v>
      </c>
      <c r="F77" s="30">
        <f t="shared" si="1"/>
        <v>30.648</v>
      </c>
      <c r="G77" s="18"/>
    </row>
    <row r="78" spans="1:7" s="1" customFormat="1" ht="11.25" customHeight="1">
      <c r="A78" s="32" t="s">
        <v>91</v>
      </c>
      <c r="B78" s="26" t="s">
        <v>94</v>
      </c>
      <c r="C78" s="27" t="s">
        <v>93</v>
      </c>
      <c r="D78" s="28">
        <v>338366</v>
      </c>
      <c r="E78" s="29">
        <v>338366</v>
      </c>
      <c r="F78" s="30">
        <f t="shared" si="1"/>
        <v>338.36599999999999</v>
      </c>
      <c r="G78" s="18"/>
    </row>
    <row r="79" spans="1:7" s="1" customFormat="1" ht="11.25" customHeight="1">
      <c r="A79" s="32" t="s">
        <v>91</v>
      </c>
      <c r="B79" s="26" t="s">
        <v>95</v>
      </c>
      <c r="C79" s="27" t="s">
        <v>93</v>
      </c>
      <c r="D79" s="28">
        <v>5689</v>
      </c>
      <c r="E79" s="29">
        <v>5689</v>
      </c>
      <c r="F79" s="30">
        <f t="shared" si="1"/>
        <v>5.6890000000000001</v>
      </c>
      <c r="G79" s="18"/>
    </row>
    <row r="80" spans="1:7" s="1" customFormat="1" ht="11.25" customHeight="1">
      <c r="A80" s="32" t="s">
        <v>91</v>
      </c>
      <c r="B80" s="26" t="s">
        <v>96</v>
      </c>
      <c r="C80" s="27" t="s">
        <v>93</v>
      </c>
      <c r="D80" s="28">
        <v>201861</v>
      </c>
      <c r="E80" s="29">
        <v>201861</v>
      </c>
      <c r="F80" s="30">
        <f t="shared" si="1"/>
        <v>201.86099999999999</v>
      </c>
      <c r="G80" s="18"/>
    </row>
    <row r="81" spans="1:7" s="1" customFormat="1" ht="11.25" customHeight="1">
      <c r="A81" s="32" t="s">
        <v>91</v>
      </c>
      <c r="B81" s="26" t="s">
        <v>97</v>
      </c>
      <c r="C81" s="27" t="s">
        <v>93</v>
      </c>
      <c r="D81" s="28">
        <v>416398</v>
      </c>
      <c r="E81" s="29">
        <v>416398</v>
      </c>
      <c r="F81" s="30">
        <f t="shared" si="1"/>
        <v>416.39800000000002</v>
      </c>
      <c r="G81" s="18"/>
    </row>
    <row r="82" spans="1:7" s="1" customFormat="1" ht="11.25" customHeight="1">
      <c r="A82" s="32" t="s">
        <v>91</v>
      </c>
      <c r="B82" s="26" t="s">
        <v>98</v>
      </c>
      <c r="C82" s="27" t="s">
        <v>93</v>
      </c>
      <c r="D82" s="28">
        <v>109785</v>
      </c>
      <c r="E82" s="29">
        <v>109785</v>
      </c>
      <c r="F82" s="30">
        <f t="shared" si="1"/>
        <v>109.785</v>
      </c>
      <c r="G82" s="18"/>
    </row>
    <row r="83" spans="1:7" s="1" customFormat="1" ht="11.25" customHeight="1">
      <c r="A83" s="32" t="s">
        <v>91</v>
      </c>
      <c r="B83" s="26" t="s">
        <v>99</v>
      </c>
      <c r="C83" s="27" t="s">
        <v>93</v>
      </c>
      <c r="D83" s="28">
        <v>47060</v>
      </c>
      <c r="E83" s="29">
        <v>47060</v>
      </c>
      <c r="F83" s="30">
        <f t="shared" si="1"/>
        <v>47.06</v>
      </c>
      <c r="G83" s="18"/>
    </row>
    <row r="84" spans="1:7" s="1" customFormat="1" ht="11.25" customHeight="1">
      <c r="A84" s="32" t="s">
        <v>91</v>
      </c>
      <c r="B84" s="26" t="s">
        <v>100</v>
      </c>
      <c r="C84" s="27" t="s">
        <v>93</v>
      </c>
      <c r="D84" s="28">
        <v>127500</v>
      </c>
      <c r="E84" s="29">
        <v>127500</v>
      </c>
      <c r="F84" s="30">
        <f t="shared" si="1"/>
        <v>127.5</v>
      </c>
      <c r="G84" s="18"/>
    </row>
    <row r="85" spans="1:7" s="1" customFormat="1" ht="11.25" customHeight="1">
      <c r="A85" s="32" t="s">
        <v>91</v>
      </c>
      <c r="B85" s="26" t="s">
        <v>101</v>
      </c>
      <c r="C85" s="27" t="s">
        <v>93</v>
      </c>
      <c r="D85" s="28">
        <v>347445</v>
      </c>
      <c r="E85" s="29">
        <v>347445</v>
      </c>
      <c r="F85" s="30">
        <f t="shared" si="1"/>
        <v>347.44499999999999</v>
      </c>
      <c r="G85" s="18"/>
    </row>
    <row r="86" spans="1:7" s="1" customFormat="1" ht="11.25" customHeight="1">
      <c r="A86" s="32" t="s">
        <v>91</v>
      </c>
      <c r="B86" s="26" t="s">
        <v>102</v>
      </c>
      <c r="C86" s="27" t="s">
        <v>93</v>
      </c>
      <c r="D86" s="28">
        <v>882555</v>
      </c>
      <c r="E86" s="29">
        <v>882555</v>
      </c>
      <c r="F86" s="30">
        <f t="shared" si="1"/>
        <v>882.55499999999995</v>
      </c>
      <c r="G86" s="18"/>
    </row>
    <row r="87" spans="1:7" s="1" customFormat="1" ht="11.25" customHeight="1">
      <c r="A87" s="32" t="s">
        <v>91</v>
      </c>
      <c r="B87" s="26" t="s">
        <v>103</v>
      </c>
      <c r="C87" s="27" t="s">
        <v>93</v>
      </c>
      <c r="D87" s="28">
        <v>375000</v>
      </c>
      <c r="E87" s="29">
        <v>375000</v>
      </c>
      <c r="F87" s="30">
        <f t="shared" si="1"/>
        <v>375</v>
      </c>
      <c r="G87" s="18"/>
    </row>
    <row r="88" spans="1:7" s="1" customFormat="1" ht="11.25" customHeight="1">
      <c r="A88" s="32" t="s">
        <v>91</v>
      </c>
      <c r="B88" s="26" t="s">
        <v>104</v>
      </c>
      <c r="C88" s="27" t="s">
        <v>93</v>
      </c>
      <c r="D88" s="28">
        <v>646120</v>
      </c>
      <c r="E88" s="29">
        <v>646120</v>
      </c>
      <c r="F88" s="30">
        <f t="shared" si="1"/>
        <v>646.12</v>
      </c>
      <c r="G88" s="18"/>
    </row>
    <row r="89" spans="1:7" s="1" customFormat="1" ht="11.25" customHeight="1">
      <c r="A89" s="32" t="s">
        <v>91</v>
      </c>
      <c r="B89" s="26" t="s">
        <v>105</v>
      </c>
      <c r="C89" s="27" t="s">
        <v>93</v>
      </c>
      <c r="D89" s="28">
        <v>755309</v>
      </c>
      <c r="E89" s="29">
        <v>755309</v>
      </c>
      <c r="F89" s="30">
        <f t="shared" si="1"/>
        <v>755.30899999999997</v>
      </c>
      <c r="G89" s="18"/>
    </row>
    <row r="90" spans="1:7" s="1" customFormat="1" ht="11.25" customHeight="1">
      <c r="A90" s="32" t="s">
        <v>91</v>
      </c>
      <c r="B90" s="26" t="s">
        <v>106</v>
      </c>
      <c r="C90" s="27" t="s">
        <v>93</v>
      </c>
      <c r="D90" s="28">
        <v>229391</v>
      </c>
      <c r="E90" s="29">
        <v>229391</v>
      </c>
      <c r="F90" s="30">
        <f t="shared" si="1"/>
        <v>229.39099999999999</v>
      </c>
      <c r="G90" s="18"/>
    </row>
    <row r="91" spans="1:7" s="1" customFormat="1" ht="11.25" customHeight="1">
      <c r="A91" s="32" t="s">
        <v>91</v>
      </c>
      <c r="B91" s="26" t="s">
        <v>107</v>
      </c>
      <c r="C91" s="27" t="s">
        <v>93</v>
      </c>
      <c r="D91" s="28">
        <v>177744</v>
      </c>
      <c r="E91" s="29">
        <v>177744</v>
      </c>
      <c r="F91" s="30">
        <f t="shared" si="1"/>
        <v>177.744</v>
      </c>
      <c r="G91" s="18"/>
    </row>
    <row r="92" spans="1:7" s="1" customFormat="1" ht="11.25" customHeight="1">
      <c r="A92" s="32" t="s">
        <v>91</v>
      </c>
      <c r="B92" s="26" t="s">
        <v>108</v>
      </c>
      <c r="C92" s="27" t="s">
        <v>93</v>
      </c>
      <c r="D92" s="28">
        <v>720606</v>
      </c>
      <c r="E92" s="29">
        <v>720606</v>
      </c>
      <c r="F92" s="30">
        <f t="shared" si="1"/>
        <v>720.60599999999999</v>
      </c>
      <c r="G92" s="18"/>
    </row>
    <row r="93" spans="1:7" s="1" customFormat="1" ht="11.25" customHeight="1">
      <c r="A93" s="32" t="s">
        <v>91</v>
      </c>
      <c r="B93" s="26" t="s">
        <v>109</v>
      </c>
      <c r="C93" s="27" t="s">
        <v>93</v>
      </c>
      <c r="D93" s="28">
        <v>1142500</v>
      </c>
      <c r="E93" s="29">
        <v>1142500</v>
      </c>
      <c r="F93" s="30">
        <f t="shared" si="1"/>
        <v>1142.5</v>
      </c>
      <c r="G93" s="18"/>
    </row>
    <row r="94" spans="1:7" s="1" customFormat="1" ht="11.25" customHeight="1">
      <c r="A94" s="32" t="s">
        <v>91</v>
      </c>
      <c r="B94" s="26" t="s">
        <v>110</v>
      </c>
      <c r="C94" s="27" t="s">
        <v>93</v>
      </c>
      <c r="D94" s="28">
        <v>97500</v>
      </c>
      <c r="E94" s="29">
        <v>97500</v>
      </c>
      <c r="F94" s="30">
        <f t="shared" si="1"/>
        <v>97.5</v>
      </c>
      <c r="G94" s="18"/>
    </row>
    <row r="95" spans="1:7" s="1" customFormat="1" ht="11.25" customHeight="1">
      <c r="A95" s="32" t="s">
        <v>91</v>
      </c>
      <c r="B95" s="26" t="s">
        <v>111</v>
      </c>
      <c r="C95" s="27" t="s">
        <v>93</v>
      </c>
      <c r="D95" s="28">
        <v>1368600</v>
      </c>
      <c r="E95" s="29">
        <v>1368600</v>
      </c>
      <c r="F95" s="30">
        <f t="shared" si="1"/>
        <v>1368.6</v>
      </c>
      <c r="G95" s="18"/>
    </row>
    <row r="96" spans="1:7" s="1" customFormat="1" ht="11.25" customHeight="1">
      <c r="A96" s="32" t="s">
        <v>91</v>
      </c>
      <c r="B96" s="26" t="s">
        <v>112</v>
      </c>
      <c r="C96" s="27" t="s">
        <v>93</v>
      </c>
      <c r="D96" s="28">
        <v>673826</v>
      </c>
      <c r="E96" s="29">
        <v>673826</v>
      </c>
      <c r="F96" s="30">
        <f t="shared" si="1"/>
        <v>673.82600000000002</v>
      </c>
      <c r="G96" s="18"/>
    </row>
    <row r="97" spans="1:7" s="1" customFormat="1" ht="11.25" customHeight="1">
      <c r="A97" s="32" t="s">
        <v>91</v>
      </c>
      <c r="B97" s="26" t="s">
        <v>113</v>
      </c>
      <c r="C97" s="27" t="s">
        <v>93</v>
      </c>
      <c r="D97" s="28">
        <v>1875000</v>
      </c>
      <c r="E97" s="29">
        <v>1875000</v>
      </c>
      <c r="F97" s="30">
        <f t="shared" si="1"/>
        <v>1875</v>
      </c>
      <c r="G97" s="18"/>
    </row>
    <row r="98" spans="1:7" s="1" customFormat="1" ht="11.25" customHeight="1">
      <c r="A98" s="32" t="s">
        <v>91</v>
      </c>
      <c r="B98" s="26" t="s">
        <v>114</v>
      </c>
      <c r="C98" s="27" t="s">
        <v>93</v>
      </c>
      <c r="D98" s="28">
        <v>450000</v>
      </c>
      <c r="E98" s="29">
        <v>450000</v>
      </c>
      <c r="F98" s="30">
        <f t="shared" si="1"/>
        <v>450</v>
      </c>
      <c r="G98" s="18"/>
    </row>
    <row r="99" spans="1:7" s="1" customFormat="1" ht="11.25" customHeight="1">
      <c r="A99" s="32" t="s">
        <v>91</v>
      </c>
      <c r="B99" s="26" t="s">
        <v>115</v>
      </c>
      <c r="C99" s="27" t="s">
        <v>93</v>
      </c>
      <c r="D99" s="28">
        <v>85981</v>
      </c>
      <c r="E99" s="29">
        <v>85981</v>
      </c>
      <c r="F99" s="30">
        <f t="shared" si="1"/>
        <v>85.980999999999995</v>
      </c>
      <c r="G99" s="18"/>
    </row>
    <row r="100" spans="1:7" s="1" customFormat="1" ht="11.25" customHeight="1">
      <c r="A100" s="32" t="s">
        <v>91</v>
      </c>
      <c r="B100" s="26" t="s">
        <v>116</v>
      </c>
      <c r="C100" s="27" t="s">
        <v>93</v>
      </c>
      <c r="D100" s="28">
        <v>587494</v>
      </c>
      <c r="E100" s="29">
        <v>587494</v>
      </c>
      <c r="F100" s="30">
        <f t="shared" si="1"/>
        <v>587.49400000000003</v>
      </c>
      <c r="G100" s="18"/>
    </row>
    <row r="101" spans="1:7" s="1" customFormat="1" ht="11.25" customHeight="1">
      <c r="A101" s="32" t="s">
        <v>91</v>
      </c>
      <c r="B101" s="26" t="s">
        <v>117</v>
      </c>
      <c r="C101" s="27" t="s">
        <v>93</v>
      </c>
      <c r="D101" s="28">
        <v>515950</v>
      </c>
      <c r="E101" s="29">
        <v>515950</v>
      </c>
      <c r="F101" s="30">
        <f t="shared" si="1"/>
        <v>515.95000000000005</v>
      </c>
      <c r="G101" s="18"/>
    </row>
    <row r="102" spans="1:7" s="1" customFormat="1" ht="11.25" customHeight="1">
      <c r="A102" s="32" t="s">
        <v>91</v>
      </c>
      <c r="B102" s="26" t="s">
        <v>118</v>
      </c>
      <c r="C102" s="27" t="s">
        <v>93</v>
      </c>
      <c r="D102" s="28">
        <v>1002483</v>
      </c>
      <c r="E102" s="29">
        <v>1002483</v>
      </c>
      <c r="F102" s="30">
        <f t="shared" si="1"/>
        <v>1002.4829999999999</v>
      </c>
      <c r="G102" s="18"/>
    </row>
    <row r="103" spans="1:7" s="1" customFormat="1" ht="11.25" customHeight="1">
      <c r="A103" s="32" t="s">
        <v>91</v>
      </c>
      <c r="B103" s="26" t="s">
        <v>119</v>
      </c>
      <c r="C103" s="27" t="s">
        <v>93</v>
      </c>
      <c r="D103" s="28">
        <v>323750</v>
      </c>
      <c r="E103" s="29">
        <v>323750</v>
      </c>
      <c r="F103" s="30">
        <f t="shared" si="1"/>
        <v>323.75</v>
      </c>
      <c r="G103" s="18"/>
    </row>
    <row r="104" spans="1:7" s="1" customFormat="1" ht="11.25" customHeight="1">
      <c r="A104" s="32" t="s">
        <v>91</v>
      </c>
      <c r="B104" s="26" t="s">
        <v>120</v>
      </c>
      <c r="C104" s="27" t="s">
        <v>93</v>
      </c>
      <c r="D104" s="28">
        <v>477500</v>
      </c>
      <c r="E104" s="29">
        <v>477500</v>
      </c>
      <c r="F104" s="30">
        <f t="shared" si="1"/>
        <v>477.5</v>
      </c>
      <c r="G104" s="18"/>
    </row>
    <row r="105" spans="1:7" s="1" customFormat="1" ht="11.25" customHeight="1">
      <c r="A105" s="32" t="s">
        <v>91</v>
      </c>
      <c r="B105" s="26" t="s">
        <v>121</v>
      </c>
      <c r="C105" s="27" t="s">
        <v>93</v>
      </c>
      <c r="D105" s="28">
        <v>700000</v>
      </c>
      <c r="E105" s="29">
        <v>700000</v>
      </c>
      <c r="F105" s="30">
        <f t="shared" si="1"/>
        <v>700</v>
      </c>
      <c r="G105" s="18"/>
    </row>
    <row r="106" spans="1:7" s="1" customFormat="1" ht="11.25" customHeight="1">
      <c r="A106" s="32" t="s">
        <v>91</v>
      </c>
      <c r="B106" s="26" t="s">
        <v>122</v>
      </c>
      <c r="C106" s="27" t="s">
        <v>93</v>
      </c>
      <c r="D106" s="28">
        <v>550000</v>
      </c>
      <c r="E106" s="29">
        <v>550000</v>
      </c>
      <c r="F106" s="30">
        <f t="shared" si="1"/>
        <v>550</v>
      </c>
      <c r="G106" s="18"/>
    </row>
    <row r="107" spans="1:7" s="1" customFormat="1" ht="11.25" customHeight="1">
      <c r="A107" s="32" t="s">
        <v>91</v>
      </c>
      <c r="B107" s="26" t="s">
        <v>123</v>
      </c>
      <c r="C107" s="27" t="s">
        <v>93</v>
      </c>
      <c r="D107" s="28">
        <v>575000</v>
      </c>
      <c r="E107" s="29">
        <v>575000</v>
      </c>
      <c r="F107" s="30">
        <f t="shared" si="1"/>
        <v>575</v>
      </c>
      <c r="G107" s="18"/>
    </row>
    <row r="108" spans="1:7" s="1" customFormat="1" ht="11.25" customHeight="1">
      <c r="A108" s="32" t="s">
        <v>91</v>
      </c>
      <c r="B108" s="26" t="s">
        <v>124</v>
      </c>
      <c r="C108" s="27" t="s">
        <v>93</v>
      </c>
      <c r="D108" s="28">
        <v>375000</v>
      </c>
      <c r="E108" s="29">
        <v>375000</v>
      </c>
      <c r="F108" s="30">
        <f t="shared" si="1"/>
        <v>375</v>
      </c>
      <c r="G108" s="18"/>
    </row>
    <row r="109" spans="1:7" s="1" customFormat="1" ht="11.25" customHeight="1">
      <c r="A109" s="32" t="s">
        <v>91</v>
      </c>
      <c r="B109" s="26" t="s">
        <v>125</v>
      </c>
      <c r="C109" s="27" t="s">
        <v>93</v>
      </c>
      <c r="D109" s="28">
        <v>242424</v>
      </c>
      <c r="E109" s="29">
        <v>242424</v>
      </c>
      <c r="F109" s="30">
        <f t="shared" si="1"/>
        <v>242.42400000000001</v>
      </c>
      <c r="G109" s="18"/>
    </row>
    <row r="110" spans="1:7" s="32" customFormat="1" ht="11.25" customHeight="1">
      <c r="B110" s="31"/>
      <c r="E110" s="33"/>
      <c r="F110" s="30">
        <f t="shared" si="1"/>
        <v>0</v>
      </c>
      <c r="G110" s="34"/>
    </row>
    <row r="111" spans="1:7" s="1" customFormat="1" ht="11.25" customHeight="1">
      <c r="A111" s="18" t="s">
        <v>21</v>
      </c>
      <c r="B111" s="21" t="s">
        <v>126</v>
      </c>
      <c r="C111" s="1">
        <v>12</v>
      </c>
      <c r="D111" s="22">
        <v>16621990</v>
      </c>
      <c r="E111" s="23">
        <v>16621990</v>
      </c>
      <c r="F111" s="24">
        <f t="shared" si="1"/>
        <v>16621.990000000002</v>
      </c>
      <c r="G111" s="25">
        <f>+F111</f>
        <v>16621.990000000002</v>
      </c>
    </row>
    <row r="112" spans="1:7" s="1" customFormat="1" ht="11.25" customHeight="1">
      <c r="A112" s="32" t="s">
        <v>127</v>
      </c>
      <c r="B112" s="26" t="s">
        <v>128</v>
      </c>
      <c r="C112" s="27" t="s">
        <v>129</v>
      </c>
      <c r="D112" s="28">
        <v>71110</v>
      </c>
      <c r="E112" s="29">
        <v>71110</v>
      </c>
      <c r="F112" s="30">
        <f t="shared" si="1"/>
        <v>71.11</v>
      </c>
      <c r="G112" s="18"/>
    </row>
    <row r="113" spans="1:7" s="1" customFormat="1" ht="11.25" customHeight="1">
      <c r="A113" s="32" t="s">
        <v>127</v>
      </c>
      <c r="B113" s="26" t="s">
        <v>130</v>
      </c>
      <c r="C113" s="27" t="s">
        <v>129</v>
      </c>
      <c r="D113" s="28">
        <v>73287</v>
      </c>
      <c r="E113" s="29">
        <v>73287</v>
      </c>
      <c r="F113" s="30">
        <f t="shared" si="1"/>
        <v>73.287000000000006</v>
      </c>
      <c r="G113" s="18"/>
    </row>
    <row r="114" spans="1:7" s="1" customFormat="1" ht="11.25" customHeight="1">
      <c r="A114" s="32" t="s">
        <v>127</v>
      </c>
      <c r="B114" s="26" t="s">
        <v>131</v>
      </c>
      <c r="C114" s="27" t="s">
        <v>129</v>
      </c>
      <c r="D114" s="28">
        <v>76741</v>
      </c>
      <c r="E114" s="29">
        <v>76741</v>
      </c>
      <c r="F114" s="30">
        <f t="shared" si="1"/>
        <v>76.741</v>
      </c>
      <c r="G114" s="18"/>
    </row>
    <row r="115" spans="1:7" s="1" customFormat="1" ht="11.25" customHeight="1">
      <c r="A115" s="32" t="s">
        <v>127</v>
      </c>
      <c r="B115" s="26" t="s">
        <v>132</v>
      </c>
      <c r="C115" s="27" t="s">
        <v>129</v>
      </c>
      <c r="D115" s="28">
        <v>20250</v>
      </c>
      <c r="E115" s="29">
        <v>20250</v>
      </c>
      <c r="F115" s="30">
        <f t="shared" si="1"/>
        <v>20.25</v>
      </c>
      <c r="G115" s="18"/>
    </row>
    <row r="116" spans="1:7" s="1" customFormat="1" ht="11.25" customHeight="1">
      <c r="A116" s="32" t="s">
        <v>127</v>
      </c>
      <c r="B116" s="26" t="s">
        <v>133</v>
      </c>
      <c r="C116" s="27" t="s">
        <v>129</v>
      </c>
      <c r="D116" s="28">
        <v>18947</v>
      </c>
      <c r="E116" s="29">
        <v>18947</v>
      </c>
      <c r="F116" s="30">
        <f t="shared" si="1"/>
        <v>18.946999999999999</v>
      </c>
      <c r="G116" s="18"/>
    </row>
    <row r="117" spans="1:7" s="1" customFormat="1" ht="11.25" customHeight="1">
      <c r="A117" s="32" t="s">
        <v>127</v>
      </c>
      <c r="B117" s="26" t="s">
        <v>134</v>
      </c>
      <c r="C117" s="27" t="s">
        <v>129</v>
      </c>
      <c r="D117" s="28">
        <v>47250</v>
      </c>
      <c r="E117" s="29">
        <v>47250</v>
      </c>
      <c r="F117" s="30">
        <f t="shared" si="1"/>
        <v>47.25</v>
      </c>
      <c r="G117" s="18"/>
    </row>
    <row r="118" spans="1:7" s="1" customFormat="1" ht="11.25" customHeight="1">
      <c r="A118" s="32" t="s">
        <v>127</v>
      </c>
      <c r="B118" s="26" t="s">
        <v>135</v>
      </c>
      <c r="C118" s="27" t="s">
        <v>129</v>
      </c>
      <c r="D118" s="28">
        <v>47250</v>
      </c>
      <c r="E118" s="29">
        <v>47250</v>
      </c>
      <c r="F118" s="30">
        <f t="shared" si="1"/>
        <v>47.25</v>
      </c>
      <c r="G118" s="18"/>
    </row>
    <row r="119" spans="1:7" s="1" customFormat="1" ht="11.25" customHeight="1">
      <c r="A119" s="32" t="s">
        <v>127</v>
      </c>
      <c r="B119" s="26" t="s">
        <v>136</v>
      </c>
      <c r="C119" s="27" t="s">
        <v>129</v>
      </c>
      <c r="D119" s="28">
        <v>76412</v>
      </c>
      <c r="E119" s="29">
        <v>76412</v>
      </c>
      <c r="F119" s="30">
        <f t="shared" si="1"/>
        <v>76.412000000000006</v>
      </c>
      <c r="G119" s="18"/>
    </row>
    <row r="120" spans="1:7" s="1" customFormat="1" ht="11.25" customHeight="1">
      <c r="A120" s="32" t="s">
        <v>127</v>
      </c>
      <c r="B120" s="26" t="s">
        <v>137</v>
      </c>
      <c r="C120" s="27" t="s">
        <v>129</v>
      </c>
      <c r="D120" s="28">
        <v>76741</v>
      </c>
      <c r="E120" s="29">
        <v>76741</v>
      </c>
      <c r="F120" s="30">
        <f t="shared" si="1"/>
        <v>76.741</v>
      </c>
      <c r="G120" s="18"/>
    </row>
    <row r="121" spans="1:7" s="1" customFormat="1" ht="11.25" customHeight="1">
      <c r="A121" s="32" t="s">
        <v>127</v>
      </c>
      <c r="B121" s="26" t="s">
        <v>138</v>
      </c>
      <c r="C121" s="27" t="s">
        <v>129</v>
      </c>
      <c r="D121" s="28">
        <v>33240</v>
      </c>
      <c r="E121" s="29">
        <v>33240</v>
      </c>
      <c r="F121" s="30">
        <f t="shared" si="1"/>
        <v>33.24</v>
      </c>
      <c r="G121" s="18"/>
    </row>
    <row r="122" spans="1:7" s="1" customFormat="1" ht="11.25" customHeight="1">
      <c r="A122" s="32" t="s">
        <v>127</v>
      </c>
      <c r="B122" s="26" t="s">
        <v>139</v>
      </c>
      <c r="C122" s="27" t="s">
        <v>129</v>
      </c>
      <c r="D122" s="28">
        <v>15750</v>
      </c>
      <c r="E122" s="29">
        <v>15750</v>
      </c>
      <c r="F122" s="30">
        <f t="shared" si="1"/>
        <v>15.75</v>
      </c>
      <c r="G122" s="18"/>
    </row>
    <row r="123" spans="1:7" s="1" customFormat="1" ht="11.25" customHeight="1">
      <c r="A123" s="32" t="s">
        <v>127</v>
      </c>
      <c r="B123" s="26" t="s">
        <v>140</v>
      </c>
      <c r="C123" s="27" t="s">
        <v>129</v>
      </c>
      <c r="D123" s="28">
        <v>58522</v>
      </c>
      <c r="E123" s="29">
        <v>58522</v>
      </c>
      <c r="F123" s="30">
        <f t="shared" si="1"/>
        <v>58.521999999999998</v>
      </c>
      <c r="G123" s="18"/>
    </row>
    <row r="124" spans="1:7" s="1" customFormat="1" ht="11.25" customHeight="1">
      <c r="A124" s="32" t="s">
        <v>127</v>
      </c>
      <c r="B124" s="26" t="s">
        <v>141</v>
      </c>
      <c r="C124" s="27" t="s">
        <v>129</v>
      </c>
      <c r="D124" s="28">
        <v>57422</v>
      </c>
      <c r="E124" s="29">
        <v>57422</v>
      </c>
      <c r="F124" s="30">
        <f t="shared" si="1"/>
        <v>57.421999999999997</v>
      </c>
      <c r="G124" s="18"/>
    </row>
    <row r="125" spans="1:7" s="1" customFormat="1" ht="11.25" customHeight="1">
      <c r="A125" s="32" t="s">
        <v>127</v>
      </c>
      <c r="B125" s="26" t="s">
        <v>141</v>
      </c>
      <c r="C125" s="27" t="s">
        <v>129</v>
      </c>
      <c r="D125" s="28">
        <v>76899</v>
      </c>
      <c r="E125" s="29">
        <v>76899</v>
      </c>
      <c r="F125" s="30">
        <f t="shared" si="1"/>
        <v>76.899000000000001</v>
      </c>
      <c r="G125" s="18"/>
    </row>
    <row r="126" spans="1:7" s="1" customFormat="1" ht="11.25" customHeight="1">
      <c r="A126" s="32" t="s">
        <v>127</v>
      </c>
      <c r="B126" s="26" t="s">
        <v>142</v>
      </c>
      <c r="C126" s="27" t="s">
        <v>129</v>
      </c>
      <c r="D126" s="28">
        <v>1459</v>
      </c>
      <c r="E126" s="29">
        <v>1459</v>
      </c>
      <c r="F126" s="30">
        <f t="shared" si="1"/>
        <v>1.4590000000000001</v>
      </c>
      <c r="G126" s="18"/>
    </row>
    <row r="127" spans="1:7" s="1" customFormat="1" ht="11.25" customHeight="1">
      <c r="A127" s="32" t="s">
        <v>127</v>
      </c>
      <c r="B127" s="26" t="s">
        <v>143</v>
      </c>
      <c r="C127" s="27" t="s">
        <v>129</v>
      </c>
      <c r="D127" s="28">
        <v>10000</v>
      </c>
      <c r="E127" s="29">
        <v>10000</v>
      </c>
      <c r="F127" s="30">
        <f t="shared" si="1"/>
        <v>10</v>
      </c>
      <c r="G127" s="18"/>
    </row>
    <row r="128" spans="1:7" s="1" customFormat="1" ht="11.25" customHeight="1">
      <c r="A128" s="32" t="s">
        <v>127</v>
      </c>
      <c r="B128" s="26" t="s">
        <v>144</v>
      </c>
      <c r="C128" s="27" t="s">
        <v>129</v>
      </c>
      <c r="D128" s="28">
        <v>10000</v>
      </c>
      <c r="E128" s="29">
        <v>10000</v>
      </c>
      <c r="F128" s="30">
        <f t="shared" si="1"/>
        <v>10</v>
      </c>
      <c r="G128" s="18"/>
    </row>
    <row r="129" spans="1:7" s="1" customFormat="1" ht="11.25" customHeight="1">
      <c r="A129" s="32" t="s">
        <v>127</v>
      </c>
      <c r="B129" s="26" t="s">
        <v>145</v>
      </c>
      <c r="C129" s="27" t="s">
        <v>129</v>
      </c>
      <c r="D129" s="28">
        <v>2633</v>
      </c>
      <c r="E129" s="29">
        <v>2633</v>
      </c>
      <c r="F129" s="30">
        <f t="shared" si="1"/>
        <v>2.633</v>
      </c>
      <c r="G129" s="18"/>
    </row>
    <row r="130" spans="1:7" s="1" customFormat="1" ht="11.25" customHeight="1">
      <c r="A130" s="32" t="s">
        <v>127</v>
      </c>
      <c r="B130" s="26" t="s">
        <v>146</v>
      </c>
      <c r="C130" s="27" t="s">
        <v>129</v>
      </c>
      <c r="D130" s="28">
        <v>10000</v>
      </c>
      <c r="E130" s="29">
        <v>10000</v>
      </c>
      <c r="F130" s="30">
        <f t="shared" si="1"/>
        <v>10</v>
      </c>
      <c r="G130" s="18"/>
    </row>
    <row r="131" spans="1:7" s="1" customFormat="1" ht="11.25" customHeight="1">
      <c r="A131" s="32" t="s">
        <v>127</v>
      </c>
      <c r="B131" s="26" t="s">
        <v>147</v>
      </c>
      <c r="C131" s="27" t="s">
        <v>129</v>
      </c>
      <c r="D131" s="28">
        <v>10000</v>
      </c>
      <c r="E131" s="29">
        <v>10000</v>
      </c>
      <c r="F131" s="30">
        <f t="shared" si="1"/>
        <v>10</v>
      </c>
      <c r="G131" s="18"/>
    </row>
    <row r="132" spans="1:7" s="1" customFormat="1" ht="11.25" customHeight="1">
      <c r="A132" s="32" t="s">
        <v>127</v>
      </c>
      <c r="B132" s="26" t="s">
        <v>148</v>
      </c>
      <c r="C132" s="27" t="s">
        <v>129</v>
      </c>
      <c r="D132" s="28">
        <v>10000</v>
      </c>
      <c r="E132" s="29">
        <v>10000</v>
      </c>
      <c r="F132" s="30">
        <f t="shared" si="1"/>
        <v>10</v>
      </c>
      <c r="G132" s="18"/>
    </row>
    <row r="133" spans="1:7" s="1" customFormat="1" ht="11.25" customHeight="1">
      <c r="A133" s="32" t="s">
        <v>127</v>
      </c>
      <c r="B133" s="26" t="s">
        <v>149</v>
      </c>
      <c r="C133" s="27" t="s">
        <v>129</v>
      </c>
      <c r="D133" s="28">
        <v>5233</v>
      </c>
      <c r="E133" s="29">
        <v>5233</v>
      </c>
      <c r="F133" s="30">
        <f t="shared" ref="F133:F196" si="2">E133/1000</f>
        <v>5.2329999999999997</v>
      </c>
      <c r="G133" s="18"/>
    </row>
    <row r="134" spans="1:7" s="1" customFormat="1" ht="11.25" customHeight="1">
      <c r="A134" s="32" t="s">
        <v>127</v>
      </c>
      <c r="B134" s="26" t="s">
        <v>150</v>
      </c>
      <c r="C134" s="27" t="s">
        <v>129</v>
      </c>
      <c r="D134" s="28">
        <v>13900</v>
      </c>
      <c r="E134" s="29">
        <v>13900</v>
      </c>
      <c r="F134" s="30">
        <f t="shared" si="2"/>
        <v>13.9</v>
      </c>
      <c r="G134" s="18"/>
    </row>
    <row r="135" spans="1:7" s="1" customFormat="1" ht="11.25" customHeight="1">
      <c r="A135" s="32" t="s">
        <v>127</v>
      </c>
      <c r="B135" s="26" t="s">
        <v>151</v>
      </c>
      <c r="C135" s="27" t="s">
        <v>129</v>
      </c>
      <c r="D135" s="28">
        <v>16500</v>
      </c>
      <c r="E135" s="29">
        <v>16500</v>
      </c>
      <c r="F135" s="30">
        <f t="shared" si="2"/>
        <v>16.5</v>
      </c>
      <c r="G135" s="18"/>
    </row>
    <row r="136" spans="1:7" s="1" customFormat="1" ht="11.25" customHeight="1">
      <c r="A136" s="32" t="s">
        <v>127</v>
      </c>
      <c r="B136" s="26" t="s">
        <v>152</v>
      </c>
      <c r="C136" s="27" t="s">
        <v>129</v>
      </c>
      <c r="D136" s="28">
        <v>2746</v>
      </c>
      <c r="E136" s="29">
        <v>2746</v>
      </c>
      <c r="F136" s="30">
        <f t="shared" si="2"/>
        <v>2.746</v>
      </c>
      <c r="G136" s="18"/>
    </row>
    <row r="137" spans="1:7" s="1" customFormat="1" ht="11.25" customHeight="1">
      <c r="A137" s="32" t="s">
        <v>127</v>
      </c>
      <c r="B137" s="26" t="s">
        <v>153</v>
      </c>
      <c r="C137" s="27" t="s">
        <v>129</v>
      </c>
      <c r="D137" s="28">
        <v>6500</v>
      </c>
      <c r="E137" s="29">
        <v>6500</v>
      </c>
      <c r="F137" s="30">
        <f t="shared" si="2"/>
        <v>6.5</v>
      </c>
      <c r="G137" s="18"/>
    </row>
    <row r="138" spans="1:7" s="1" customFormat="1" ht="11.25" customHeight="1">
      <c r="A138" s="32" t="s">
        <v>127</v>
      </c>
      <c r="B138" s="26" t="s">
        <v>154</v>
      </c>
      <c r="C138" s="27" t="s">
        <v>129</v>
      </c>
      <c r="D138" s="28">
        <v>15000</v>
      </c>
      <c r="E138" s="29">
        <v>15000</v>
      </c>
      <c r="F138" s="30">
        <f t="shared" si="2"/>
        <v>15</v>
      </c>
      <c r="G138" s="18"/>
    </row>
    <row r="139" spans="1:7" s="1" customFormat="1" ht="11.25" customHeight="1">
      <c r="A139" s="32" t="s">
        <v>127</v>
      </c>
      <c r="B139" s="26" t="s">
        <v>155</v>
      </c>
      <c r="C139" s="27" t="s">
        <v>129</v>
      </c>
      <c r="D139" s="28">
        <v>15000</v>
      </c>
      <c r="E139" s="29">
        <v>15000</v>
      </c>
      <c r="F139" s="30">
        <f t="shared" si="2"/>
        <v>15</v>
      </c>
      <c r="G139" s="18"/>
    </row>
    <row r="140" spans="1:7" s="1" customFormat="1" ht="11.25" customHeight="1">
      <c r="A140" s="32" t="s">
        <v>127</v>
      </c>
      <c r="B140" s="26" t="s">
        <v>156</v>
      </c>
      <c r="C140" s="27" t="s">
        <v>129</v>
      </c>
      <c r="D140" s="28">
        <v>15000</v>
      </c>
      <c r="E140" s="29">
        <v>15000</v>
      </c>
      <c r="F140" s="30">
        <f t="shared" si="2"/>
        <v>15</v>
      </c>
      <c r="G140" s="18"/>
    </row>
    <row r="141" spans="1:7" s="1" customFormat="1" ht="11.25" customHeight="1">
      <c r="A141" s="32" t="s">
        <v>127</v>
      </c>
      <c r="B141" s="26" t="s">
        <v>157</v>
      </c>
      <c r="C141" s="27" t="s">
        <v>129</v>
      </c>
      <c r="D141" s="28">
        <v>15000</v>
      </c>
      <c r="E141" s="29">
        <v>15000</v>
      </c>
      <c r="F141" s="30">
        <f t="shared" si="2"/>
        <v>15</v>
      </c>
      <c r="G141" s="18"/>
    </row>
    <row r="142" spans="1:7" s="1" customFormat="1" ht="11.25" customHeight="1">
      <c r="A142" s="32" t="s">
        <v>127</v>
      </c>
      <c r="B142" s="26" t="s">
        <v>158</v>
      </c>
      <c r="C142" s="27" t="s">
        <v>129</v>
      </c>
      <c r="D142" s="28">
        <v>15000</v>
      </c>
      <c r="E142" s="29">
        <v>15000</v>
      </c>
      <c r="F142" s="30">
        <f t="shared" si="2"/>
        <v>15</v>
      </c>
      <c r="G142" s="18"/>
    </row>
    <row r="143" spans="1:7" s="1" customFormat="1" ht="11.25" customHeight="1">
      <c r="A143" s="32" t="s">
        <v>127</v>
      </c>
      <c r="B143" s="26" t="s">
        <v>159</v>
      </c>
      <c r="C143" s="27" t="s">
        <v>129</v>
      </c>
      <c r="D143" s="28">
        <v>15000</v>
      </c>
      <c r="E143" s="29">
        <v>15000</v>
      </c>
      <c r="F143" s="30">
        <f t="shared" si="2"/>
        <v>15</v>
      </c>
      <c r="G143" s="18"/>
    </row>
    <row r="144" spans="1:7" s="1" customFormat="1" ht="11.25" customHeight="1">
      <c r="A144" s="32" t="s">
        <v>127</v>
      </c>
      <c r="B144" s="35" t="s">
        <v>160</v>
      </c>
      <c r="C144" s="27" t="s">
        <v>129</v>
      </c>
      <c r="D144" s="28">
        <v>15000</v>
      </c>
      <c r="E144" s="29">
        <v>15000</v>
      </c>
      <c r="F144" s="30">
        <f t="shared" si="2"/>
        <v>15</v>
      </c>
      <c r="G144" s="26"/>
    </row>
    <row r="145" spans="1:7" s="1" customFormat="1" ht="11.25" customHeight="1">
      <c r="A145" s="32" t="s">
        <v>127</v>
      </c>
      <c r="B145" s="26" t="s">
        <v>161</v>
      </c>
      <c r="C145" s="27" t="s">
        <v>129</v>
      </c>
      <c r="D145" s="28">
        <v>15000</v>
      </c>
      <c r="E145" s="29">
        <v>15000</v>
      </c>
      <c r="F145" s="30">
        <f t="shared" si="2"/>
        <v>15</v>
      </c>
      <c r="G145" s="18"/>
    </row>
    <row r="146" spans="1:7" s="1" customFormat="1" ht="11.25" customHeight="1">
      <c r="A146" s="32" t="s">
        <v>127</v>
      </c>
      <c r="B146" s="35" t="s">
        <v>160</v>
      </c>
      <c r="C146" s="27" t="s">
        <v>129</v>
      </c>
      <c r="D146" s="28">
        <v>15000</v>
      </c>
      <c r="E146" s="29">
        <v>15000</v>
      </c>
      <c r="F146" s="30">
        <f t="shared" si="2"/>
        <v>15</v>
      </c>
      <c r="G146" s="26"/>
    </row>
    <row r="147" spans="1:7" s="1" customFormat="1" ht="11.25" customHeight="1">
      <c r="A147" s="32" t="s">
        <v>127</v>
      </c>
      <c r="B147" s="26" t="s">
        <v>162</v>
      </c>
      <c r="C147" s="27" t="s">
        <v>129</v>
      </c>
      <c r="D147" s="28">
        <v>15000</v>
      </c>
      <c r="E147" s="29">
        <v>15000</v>
      </c>
      <c r="F147" s="30">
        <f t="shared" si="2"/>
        <v>15</v>
      </c>
      <c r="G147" s="18"/>
    </row>
    <row r="148" spans="1:7" s="1" customFormat="1" ht="11.25" customHeight="1">
      <c r="A148" s="32" t="s">
        <v>127</v>
      </c>
      <c r="B148" s="26" t="s">
        <v>163</v>
      </c>
      <c r="C148" s="27" t="s">
        <v>129</v>
      </c>
      <c r="D148" s="28">
        <v>15000</v>
      </c>
      <c r="E148" s="29">
        <v>15000</v>
      </c>
      <c r="F148" s="30">
        <f t="shared" si="2"/>
        <v>15</v>
      </c>
      <c r="G148" s="18"/>
    </row>
    <row r="149" spans="1:7" s="1" customFormat="1" ht="11.25" customHeight="1">
      <c r="A149" s="32" t="s">
        <v>127</v>
      </c>
      <c r="B149" s="26" t="s">
        <v>164</v>
      </c>
      <c r="C149" s="27" t="s">
        <v>129</v>
      </c>
      <c r="D149" s="28">
        <v>15000</v>
      </c>
      <c r="E149" s="29">
        <v>15000</v>
      </c>
      <c r="F149" s="30">
        <f t="shared" si="2"/>
        <v>15</v>
      </c>
      <c r="G149" s="18"/>
    </row>
    <row r="150" spans="1:7" s="1" customFormat="1" ht="11.25" customHeight="1">
      <c r="A150" s="32" t="s">
        <v>127</v>
      </c>
      <c r="B150" s="26" t="s">
        <v>165</v>
      </c>
      <c r="C150" s="27" t="s">
        <v>129</v>
      </c>
      <c r="D150" s="28">
        <v>15000</v>
      </c>
      <c r="E150" s="29">
        <v>15000</v>
      </c>
      <c r="F150" s="30">
        <f t="shared" si="2"/>
        <v>15</v>
      </c>
      <c r="G150" s="18"/>
    </row>
    <row r="151" spans="1:7" s="1" customFormat="1" ht="11.25" customHeight="1">
      <c r="A151" s="32" t="s">
        <v>127</v>
      </c>
      <c r="B151" s="26" t="s">
        <v>166</v>
      </c>
      <c r="C151" s="27" t="s">
        <v>129</v>
      </c>
      <c r="D151" s="28">
        <v>15000</v>
      </c>
      <c r="E151" s="29">
        <v>15000</v>
      </c>
      <c r="F151" s="30">
        <f t="shared" si="2"/>
        <v>15</v>
      </c>
      <c r="G151" s="18"/>
    </row>
    <row r="152" spans="1:7" s="1" customFormat="1" ht="11.25" customHeight="1">
      <c r="A152" s="32" t="s">
        <v>127</v>
      </c>
      <c r="B152" s="26" t="s">
        <v>167</v>
      </c>
      <c r="C152" s="27" t="s">
        <v>129</v>
      </c>
      <c r="D152" s="28">
        <v>15000</v>
      </c>
      <c r="E152" s="29">
        <v>15000</v>
      </c>
      <c r="F152" s="30">
        <f t="shared" si="2"/>
        <v>15</v>
      </c>
      <c r="G152" s="18"/>
    </row>
    <row r="153" spans="1:7" s="1" customFormat="1" ht="11.25" customHeight="1">
      <c r="A153" s="32" t="s">
        <v>127</v>
      </c>
      <c r="B153" s="26" t="s">
        <v>168</v>
      </c>
      <c r="C153" s="27" t="s">
        <v>129</v>
      </c>
      <c r="D153" s="28">
        <v>15000</v>
      </c>
      <c r="E153" s="29">
        <v>15000</v>
      </c>
      <c r="F153" s="30">
        <f t="shared" si="2"/>
        <v>15</v>
      </c>
      <c r="G153" s="18"/>
    </row>
    <row r="154" spans="1:7" s="1" customFormat="1" ht="11.25" customHeight="1">
      <c r="A154" s="32" t="s">
        <v>127</v>
      </c>
      <c r="B154" s="26" t="s">
        <v>169</v>
      </c>
      <c r="C154" s="27" t="s">
        <v>129</v>
      </c>
      <c r="D154" s="28">
        <v>15000</v>
      </c>
      <c r="E154" s="29">
        <v>15000</v>
      </c>
      <c r="F154" s="30">
        <f t="shared" si="2"/>
        <v>15</v>
      </c>
      <c r="G154" s="18"/>
    </row>
    <row r="155" spans="1:7" s="1" customFormat="1" ht="11.25" customHeight="1">
      <c r="A155" s="32" t="s">
        <v>127</v>
      </c>
      <c r="B155" s="26" t="s">
        <v>170</v>
      </c>
      <c r="C155" s="27" t="s">
        <v>129</v>
      </c>
      <c r="D155" s="28">
        <v>15000</v>
      </c>
      <c r="E155" s="29">
        <v>15000</v>
      </c>
      <c r="F155" s="30">
        <f t="shared" si="2"/>
        <v>15</v>
      </c>
      <c r="G155" s="18"/>
    </row>
    <row r="156" spans="1:7" s="1" customFormat="1" ht="11.25" customHeight="1">
      <c r="A156" s="32" t="s">
        <v>127</v>
      </c>
      <c r="B156" s="26" t="s">
        <v>130</v>
      </c>
      <c r="C156" s="27" t="s">
        <v>129</v>
      </c>
      <c r="D156" s="28">
        <v>45000</v>
      </c>
      <c r="E156" s="29">
        <v>45000</v>
      </c>
      <c r="F156" s="30">
        <f t="shared" si="2"/>
        <v>45</v>
      </c>
      <c r="G156" s="18"/>
    </row>
    <row r="157" spans="1:7" s="1" customFormat="1" ht="11.25" customHeight="1">
      <c r="A157" s="32" t="s">
        <v>127</v>
      </c>
      <c r="B157" s="26" t="s">
        <v>171</v>
      </c>
      <c r="C157" s="27" t="s">
        <v>129</v>
      </c>
      <c r="D157" s="28">
        <v>25000</v>
      </c>
      <c r="E157" s="29">
        <v>25000</v>
      </c>
      <c r="F157" s="30">
        <f t="shared" si="2"/>
        <v>25</v>
      </c>
      <c r="G157" s="18"/>
    </row>
    <row r="158" spans="1:7" s="1" customFormat="1" ht="11.25" customHeight="1">
      <c r="A158" s="32" t="s">
        <v>127</v>
      </c>
      <c r="B158" s="26" t="s">
        <v>172</v>
      </c>
      <c r="C158" s="27" t="s">
        <v>129</v>
      </c>
      <c r="D158" s="28">
        <v>25000</v>
      </c>
      <c r="E158" s="29">
        <v>25000</v>
      </c>
      <c r="F158" s="30">
        <f t="shared" si="2"/>
        <v>25</v>
      </c>
      <c r="G158" s="18"/>
    </row>
    <row r="159" spans="1:7" s="1" customFormat="1" ht="11.25" customHeight="1">
      <c r="A159" s="32" t="s">
        <v>127</v>
      </c>
      <c r="B159" s="26" t="s">
        <v>173</v>
      </c>
      <c r="C159" s="27" t="s">
        <v>129</v>
      </c>
      <c r="D159" s="28">
        <v>25000</v>
      </c>
      <c r="E159" s="29">
        <v>25000</v>
      </c>
      <c r="F159" s="30">
        <f t="shared" si="2"/>
        <v>25</v>
      </c>
      <c r="G159" s="18"/>
    </row>
    <row r="160" spans="1:7" s="1" customFormat="1" ht="11.25" customHeight="1">
      <c r="A160" s="32" t="s">
        <v>127</v>
      </c>
      <c r="B160" s="26" t="s">
        <v>174</v>
      </c>
      <c r="C160" s="27" t="s">
        <v>129</v>
      </c>
      <c r="D160" s="28">
        <v>25000</v>
      </c>
      <c r="E160" s="29">
        <v>25000</v>
      </c>
      <c r="F160" s="30">
        <f t="shared" si="2"/>
        <v>25</v>
      </c>
      <c r="G160" s="18"/>
    </row>
    <row r="161" spans="1:7" s="1" customFormat="1" ht="11.25" customHeight="1">
      <c r="A161" s="32" t="s">
        <v>127</v>
      </c>
      <c r="B161" s="26" t="s">
        <v>175</v>
      </c>
      <c r="C161" s="27" t="s">
        <v>129</v>
      </c>
      <c r="D161" s="28">
        <v>25000</v>
      </c>
      <c r="E161" s="29">
        <v>25000</v>
      </c>
      <c r="F161" s="30">
        <f t="shared" si="2"/>
        <v>25</v>
      </c>
      <c r="G161" s="18"/>
    </row>
    <row r="162" spans="1:7" s="1" customFormat="1" ht="11.25" customHeight="1">
      <c r="A162" s="32" t="s">
        <v>127</v>
      </c>
      <c r="B162" s="26" t="s">
        <v>176</v>
      </c>
      <c r="C162" s="27" t="s">
        <v>129</v>
      </c>
      <c r="D162" s="28">
        <v>25000</v>
      </c>
      <c r="E162" s="29">
        <v>25000</v>
      </c>
      <c r="F162" s="30">
        <f t="shared" si="2"/>
        <v>25</v>
      </c>
      <c r="G162" s="18"/>
    </row>
    <row r="163" spans="1:7" s="1" customFormat="1" ht="11.25" customHeight="1">
      <c r="A163" s="32" t="s">
        <v>127</v>
      </c>
      <c r="B163" s="26" t="s">
        <v>177</v>
      </c>
      <c r="C163" s="27" t="s">
        <v>129</v>
      </c>
      <c r="D163" s="28">
        <v>25000</v>
      </c>
      <c r="E163" s="29">
        <v>25000</v>
      </c>
      <c r="F163" s="30">
        <f t="shared" si="2"/>
        <v>25</v>
      </c>
      <c r="G163" s="18"/>
    </row>
    <row r="164" spans="1:7" s="1" customFormat="1" ht="11.25" customHeight="1">
      <c r="A164" s="32" t="s">
        <v>127</v>
      </c>
      <c r="B164" s="26" t="s">
        <v>178</v>
      </c>
      <c r="C164" s="27" t="s">
        <v>129</v>
      </c>
      <c r="D164" s="28">
        <v>25000</v>
      </c>
      <c r="E164" s="29">
        <v>25000</v>
      </c>
      <c r="F164" s="30">
        <f t="shared" si="2"/>
        <v>25</v>
      </c>
      <c r="G164" s="18"/>
    </row>
    <row r="165" spans="1:7" s="1" customFormat="1" ht="11.25" customHeight="1">
      <c r="A165" s="32" t="s">
        <v>127</v>
      </c>
      <c r="B165" s="26" t="s">
        <v>179</v>
      </c>
      <c r="C165" s="27" t="s">
        <v>129</v>
      </c>
      <c r="D165" s="28">
        <v>25000</v>
      </c>
      <c r="E165" s="29">
        <v>25000</v>
      </c>
      <c r="F165" s="30">
        <f t="shared" si="2"/>
        <v>25</v>
      </c>
      <c r="G165" s="18"/>
    </row>
    <row r="166" spans="1:7" s="1" customFormat="1" ht="11.25" customHeight="1">
      <c r="A166" s="32" t="s">
        <v>127</v>
      </c>
      <c r="B166" s="26" t="s">
        <v>180</v>
      </c>
      <c r="C166" s="27" t="s">
        <v>129</v>
      </c>
      <c r="D166" s="28">
        <v>25000</v>
      </c>
      <c r="E166" s="29">
        <v>25000</v>
      </c>
      <c r="F166" s="30">
        <f t="shared" si="2"/>
        <v>25</v>
      </c>
      <c r="G166" s="18"/>
    </row>
    <row r="167" spans="1:7" s="1" customFormat="1" ht="11.25" customHeight="1">
      <c r="A167" s="32" t="s">
        <v>127</v>
      </c>
      <c r="B167" s="26" t="s">
        <v>181</v>
      </c>
      <c r="C167" s="27" t="s">
        <v>129</v>
      </c>
      <c r="D167" s="28">
        <v>25000</v>
      </c>
      <c r="E167" s="29">
        <v>25000</v>
      </c>
      <c r="F167" s="30">
        <f t="shared" si="2"/>
        <v>25</v>
      </c>
      <c r="G167" s="18"/>
    </row>
    <row r="168" spans="1:7" s="1" customFormat="1" ht="11.25" customHeight="1">
      <c r="A168" s="32" t="s">
        <v>127</v>
      </c>
      <c r="B168" s="26" t="s">
        <v>182</v>
      </c>
      <c r="C168" s="27" t="s">
        <v>129</v>
      </c>
      <c r="D168" s="28">
        <v>25000</v>
      </c>
      <c r="E168" s="29">
        <v>25000</v>
      </c>
      <c r="F168" s="30">
        <f t="shared" si="2"/>
        <v>25</v>
      </c>
      <c r="G168" s="18"/>
    </row>
    <row r="169" spans="1:7" s="1" customFormat="1" ht="11.25" customHeight="1">
      <c r="A169" s="32" t="s">
        <v>127</v>
      </c>
      <c r="B169" s="26" t="s">
        <v>183</v>
      </c>
      <c r="C169" s="27" t="s">
        <v>129</v>
      </c>
      <c r="D169" s="28">
        <v>25000</v>
      </c>
      <c r="E169" s="29">
        <v>25000</v>
      </c>
      <c r="F169" s="30">
        <f t="shared" si="2"/>
        <v>25</v>
      </c>
      <c r="G169" s="18"/>
    </row>
    <row r="170" spans="1:7" s="1" customFormat="1" ht="11.25" customHeight="1">
      <c r="A170" s="32" t="s">
        <v>127</v>
      </c>
      <c r="B170" s="26" t="s">
        <v>184</v>
      </c>
      <c r="C170" s="27" t="s">
        <v>129</v>
      </c>
      <c r="D170" s="28">
        <v>25000</v>
      </c>
      <c r="E170" s="29">
        <v>25000</v>
      </c>
      <c r="F170" s="30">
        <f t="shared" si="2"/>
        <v>25</v>
      </c>
      <c r="G170" s="18"/>
    </row>
    <row r="171" spans="1:7" s="1" customFormat="1" ht="11.25" customHeight="1">
      <c r="A171" s="32" t="s">
        <v>127</v>
      </c>
      <c r="B171" s="26" t="s">
        <v>185</v>
      </c>
      <c r="C171" s="27" t="s">
        <v>129</v>
      </c>
      <c r="D171" s="28">
        <v>25000</v>
      </c>
      <c r="E171" s="29">
        <v>25000</v>
      </c>
      <c r="F171" s="30">
        <f t="shared" si="2"/>
        <v>25</v>
      </c>
      <c r="G171" s="18"/>
    </row>
    <row r="172" spans="1:7" s="1" customFormat="1" ht="11.25" customHeight="1">
      <c r="A172" s="32" t="s">
        <v>127</v>
      </c>
      <c r="B172" s="26" t="s">
        <v>186</v>
      </c>
      <c r="C172" s="27" t="s">
        <v>129</v>
      </c>
      <c r="D172" s="28">
        <v>36400</v>
      </c>
      <c r="E172" s="29">
        <v>36400</v>
      </c>
      <c r="F172" s="30">
        <f t="shared" si="2"/>
        <v>36.4</v>
      </c>
      <c r="G172" s="18"/>
    </row>
    <row r="173" spans="1:7" s="1" customFormat="1" ht="11.25" customHeight="1">
      <c r="A173" s="32" t="s">
        <v>127</v>
      </c>
      <c r="B173" s="26" t="s">
        <v>187</v>
      </c>
      <c r="C173" s="27" t="s">
        <v>129</v>
      </c>
      <c r="D173" s="28">
        <v>10000</v>
      </c>
      <c r="E173" s="29">
        <v>10000</v>
      </c>
      <c r="F173" s="30">
        <f t="shared" si="2"/>
        <v>10</v>
      </c>
      <c r="G173" s="18"/>
    </row>
    <row r="174" spans="1:7" s="1" customFormat="1" ht="11.25" customHeight="1">
      <c r="A174" s="32" t="s">
        <v>127</v>
      </c>
      <c r="B174" s="26" t="s">
        <v>188</v>
      </c>
      <c r="C174" s="27" t="s">
        <v>129</v>
      </c>
      <c r="D174" s="28">
        <v>10000</v>
      </c>
      <c r="E174" s="29">
        <v>10000</v>
      </c>
      <c r="F174" s="30">
        <f t="shared" si="2"/>
        <v>10</v>
      </c>
      <c r="G174" s="18"/>
    </row>
    <row r="175" spans="1:7" s="1" customFormat="1" ht="11.25" customHeight="1">
      <c r="A175" s="32" t="s">
        <v>127</v>
      </c>
      <c r="B175" s="26" t="s">
        <v>189</v>
      </c>
      <c r="C175" s="27" t="s">
        <v>129</v>
      </c>
      <c r="D175" s="28">
        <v>10000</v>
      </c>
      <c r="E175" s="29">
        <v>10000</v>
      </c>
      <c r="F175" s="30">
        <f t="shared" si="2"/>
        <v>10</v>
      </c>
      <c r="G175" s="18"/>
    </row>
    <row r="176" spans="1:7" s="1" customFormat="1" ht="11.25" customHeight="1">
      <c r="A176" s="32" t="s">
        <v>127</v>
      </c>
      <c r="B176" s="26" t="s">
        <v>190</v>
      </c>
      <c r="C176" s="27" t="s">
        <v>129</v>
      </c>
      <c r="D176" s="28">
        <v>10000</v>
      </c>
      <c r="E176" s="29">
        <v>10000</v>
      </c>
      <c r="F176" s="30">
        <f t="shared" si="2"/>
        <v>10</v>
      </c>
      <c r="G176" s="18"/>
    </row>
    <row r="177" spans="1:7" s="1" customFormat="1" ht="11.25" customHeight="1">
      <c r="A177" s="32" t="s">
        <v>127</v>
      </c>
      <c r="B177" s="26" t="s">
        <v>191</v>
      </c>
      <c r="C177" s="27" t="s">
        <v>129</v>
      </c>
      <c r="D177" s="28">
        <v>10000</v>
      </c>
      <c r="E177" s="29">
        <v>10000</v>
      </c>
      <c r="F177" s="30">
        <f t="shared" si="2"/>
        <v>10</v>
      </c>
      <c r="G177" s="18"/>
    </row>
    <row r="178" spans="1:7" s="1" customFormat="1" ht="11.25" customHeight="1">
      <c r="A178" s="32" t="s">
        <v>127</v>
      </c>
      <c r="B178" s="26" t="s">
        <v>192</v>
      </c>
      <c r="C178" s="27" t="s">
        <v>129</v>
      </c>
      <c r="D178" s="28">
        <v>10000</v>
      </c>
      <c r="E178" s="29">
        <v>10000</v>
      </c>
      <c r="F178" s="30">
        <f t="shared" si="2"/>
        <v>10</v>
      </c>
      <c r="G178" s="18"/>
    </row>
    <row r="179" spans="1:7" s="1" customFormat="1" ht="11.25" customHeight="1">
      <c r="A179" s="32" t="s">
        <v>127</v>
      </c>
      <c r="B179" s="26" t="s">
        <v>193</v>
      </c>
      <c r="C179" s="27" t="s">
        <v>129</v>
      </c>
      <c r="D179" s="28">
        <v>10000</v>
      </c>
      <c r="E179" s="29">
        <v>10000</v>
      </c>
      <c r="F179" s="30">
        <f t="shared" si="2"/>
        <v>10</v>
      </c>
      <c r="G179" s="18"/>
    </row>
    <row r="180" spans="1:7" s="1" customFormat="1" ht="11.25" customHeight="1">
      <c r="A180" s="32" t="s">
        <v>127</v>
      </c>
      <c r="B180" s="26" t="s">
        <v>194</v>
      </c>
      <c r="C180" s="27" t="s">
        <v>129</v>
      </c>
      <c r="D180" s="28">
        <v>10000</v>
      </c>
      <c r="E180" s="29">
        <v>10000</v>
      </c>
      <c r="F180" s="30">
        <f t="shared" si="2"/>
        <v>10</v>
      </c>
      <c r="G180" s="18"/>
    </row>
    <row r="181" spans="1:7" s="1" customFormat="1" ht="11.25" customHeight="1">
      <c r="A181" s="32" t="s">
        <v>127</v>
      </c>
      <c r="B181" s="26" t="s">
        <v>195</v>
      </c>
      <c r="C181" s="27" t="s">
        <v>129</v>
      </c>
      <c r="D181" s="28">
        <v>10000</v>
      </c>
      <c r="E181" s="29">
        <v>10000</v>
      </c>
      <c r="F181" s="30">
        <f t="shared" si="2"/>
        <v>10</v>
      </c>
      <c r="G181" s="18"/>
    </row>
    <row r="182" spans="1:7" s="1" customFormat="1" ht="11.25" customHeight="1">
      <c r="A182" s="32" t="s">
        <v>127</v>
      </c>
      <c r="B182" s="26" t="s">
        <v>196</v>
      </c>
      <c r="C182" s="27" t="s">
        <v>129</v>
      </c>
      <c r="D182" s="28">
        <v>9962</v>
      </c>
      <c r="E182" s="29">
        <v>9962</v>
      </c>
      <c r="F182" s="30">
        <f t="shared" si="2"/>
        <v>9.9619999999999997</v>
      </c>
      <c r="G182" s="18"/>
    </row>
    <row r="183" spans="1:7" s="1" customFormat="1" ht="11.25" customHeight="1">
      <c r="A183" s="32" t="s">
        <v>127</v>
      </c>
      <c r="B183" s="26" t="s">
        <v>197</v>
      </c>
      <c r="C183" s="27" t="s">
        <v>129</v>
      </c>
      <c r="D183" s="28">
        <v>10000</v>
      </c>
      <c r="E183" s="29">
        <v>10000</v>
      </c>
      <c r="F183" s="30">
        <f t="shared" si="2"/>
        <v>10</v>
      </c>
      <c r="G183" s="18"/>
    </row>
    <row r="184" spans="1:7" s="1" customFormat="1" ht="11.25" customHeight="1">
      <c r="A184" s="32" t="s">
        <v>127</v>
      </c>
      <c r="B184" s="35" t="s">
        <v>160</v>
      </c>
      <c r="C184" s="27" t="s">
        <v>129</v>
      </c>
      <c r="D184" s="28">
        <v>10000</v>
      </c>
      <c r="E184" s="29">
        <v>10000</v>
      </c>
      <c r="F184" s="30">
        <f t="shared" si="2"/>
        <v>10</v>
      </c>
      <c r="G184" s="26"/>
    </row>
    <row r="185" spans="1:7" s="1" customFormat="1" ht="11.25" customHeight="1">
      <c r="A185" s="32" t="s">
        <v>127</v>
      </c>
      <c r="B185" s="26" t="s">
        <v>198</v>
      </c>
      <c r="C185" s="27" t="s">
        <v>129</v>
      </c>
      <c r="D185" s="28">
        <v>5604</v>
      </c>
      <c r="E185" s="29">
        <v>5604</v>
      </c>
      <c r="F185" s="30">
        <f t="shared" si="2"/>
        <v>5.6040000000000001</v>
      </c>
      <c r="G185" s="18"/>
    </row>
    <row r="186" spans="1:7" s="1" customFormat="1" ht="11.25" customHeight="1">
      <c r="A186" s="32" t="s">
        <v>127</v>
      </c>
      <c r="B186" s="26" t="s">
        <v>199</v>
      </c>
      <c r="C186" s="27" t="s">
        <v>129</v>
      </c>
      <c r="D186" s="28">
        <v>10000</v>
      </c>
      <c r="E186" s="29">
        <v>10000</v>
      </c>
      <c r="F186" s="30">
        <f t="shared" si="2"/>
        <v>10</v>
      </c>
      <c r="G186" s="18"/>
    </row>
    <row r="187" spans="1:7" s="1" customFormat="1" ht="11.25" customHeight="1">
      <c r="A187" s="32" t="s">
        <v>127</v>
      </c>
      <c r="B187" s="26" t="s">
        <v>200</v>
      </c>
      <c r="C187" s="27" t="s">
        <v>129</v>
      </c>
      <c r="D187" s="28">
        <v>10000</v>
      </c>
      <c r="E187" s="29">
        <v>10000</v>
      </c>
      <c r="F187" s="30">
        <f t="shared" si="2"/>
        <v>10</v>
      </c>
      <c r="G187" s="18"/>
    </row>
    <row r="188" spans="1:7" s="1" customFormat="1" ht="11.25" customHeight="1">
      <c r="A188" s="32" t="s">
        <v>127</v>
      </c>
      <c r="B188" s="26" t="s">
        <v>201</v>
      </c>
      <c r="C188" s="27" t="s">
        <v>129</v>
      </c>
      <c r="D188" s="28">
        <v>10000</v>
      </c>
      <c r="E188" s="29">
        <v>10000</v>
      </c>
      <c r="F188" s="30">
        <f t="shared" si="2"/>
        <v>10</v>
      </c>
      <c r="G188" s="18"/>
    </row>
    <row r="189" spans="1:7" s="1" customFormat="1" ht="11.25" customHeight="1">
      <c r="A189" s="32" t="s">
        <v>127</v>
      </c>
      <c r="B189" s="26" t="s">
        <v>202</v>
      </c>
      <c r="C189" s="27" t="s">
        <v>129</v>
      </c>
      <c r="D189" s="28">
        <v>16541</v>
      </c>
      <c r="E189" s="29">
        <v>16541</v>
      </c>
      <c r="F189" s="30">
        <f t="shared" si="2"/>
        <v>16.541</v>
      </c>
      <c r="G189" s="18"/>
    </row>
    <row r="190" spans="1:7" s="1" customFormat="1" ht="11.25" customHeight="1">
      <c r="A190" s="32" t="s">
        <v>127</v>
      </c>
      <c r="B190" s="35" t="s">
        <v>160</v>
      </c>
      <c r="C190" s="27" t="s">
        <v>129</v>
      </c>
      <c r="D190" s="28">
        <v>10000</v>
      </c>
      <c r="E190" s="29">
        <v>10000</v>
      </c>
      <c r="F190" s="30">
        <f t="shared" si="2"/>
        <v>10</v>
      </c>
      <c r="G190" s="26"/>
    </row>
    <row r="191" spans="1:7" s="1" customFormat="1" ht="11.25" customHeight="1">
      <c r="A191" s="32" t="s">
        <v>127</v>
      </c>
      <c r="B191" s="26" t="s">
        <v>203</v>
      </c>
      <c r="C191" s="27" t="s">
        <v>129</v>
      </c>
      <c r="D191" s="28">
        <v>54000</v>
      </c>
      <c r="E191" s="29">
        <v>54000</v>
      </c>
      <c r="F191" s="30">
        <f t="shared" si="2"/>
        <v>54</v>
      </c>
      <c r="G191" s="18"/>
    </row>
    <row r="192" spans="1:7" s="1" customFormat="1" ht="11.25" customHeight="1">
      <c r="A192" s="32" t="s">
        <v>127</v>
      </c>
      <c r="B192" s="26" t="s">
        <v>204</v>
      </c>
      <c r="C192" s="27" t="s">
        <v>129</v>
      </c>
      <c r="D192" s="28">
        <v>25000</v>
      </c>
      <c r="E192" s="29">
        <v>25000</v>
      </c>
      <c r="F192" s="30">
        <f t="shared" si="2"/>
        <v>25</v>
      </c>
      <c r="G192" s="18"/>
    </row>
    <row r="193" spans="1:7" s="1" customFormat="1" ht="11.25" customHeight="1">
      <c r="A193" s="32" t="s">
        <v>127</v>
      </c>
      <c r="B193" s="26" t="s">
        <v>205</v>
      </c>
      <c r="C193" s="27" t="s">
        <v>129</v>
      </c>
      <c r="D193" s="28">
        <v>25000</v>
      </c>
      <c r="E193" s="29">
        <v>25000</v>
      </c>
      <c r="F193" s="30">
        <f t="shared" si="2"/>
        <v>25</v>
      </c>
      <c r="G193" s="18"/>
    </row>
    <row r="194" spans="1:7" s="1" customFormat="1" ht="11.25" customHeight="1">
      <c r="A194" s="32" t="s">
        <v>127</v>
      </c>
      <c r="B194" s="26" t="s">
        <v>206</v>
      </c>
      <c r="C194" s="27" t="s">
        <v>129</v>
      </c>
      <c r="D194" s="28">
        <v>25000</v>
      </c>
      <c r="E194" s="29">
        <v>25000</v>
      </c>
      <c r="F194" s="30">
        <f t="shared" si="2"/>
        <v>25</v>
      </c>
      <c r="G194" s="18"/>
    </row>
    <row r="195" spans="1:7" s="1" customFormat="1" ht="11.25" customHeight="1">
      <c r="A195" s="32" t="s">
        <v>127</v>
      </c>
      <c r="B195" s="26" t="s">
        <v>207</v>
      </c>
      <c r="C195" s="27" t="s">
        <v>129</v>
      </c>
      <c r="D195" s="28">
        <v>25000</v>
      </c>
      <c r="E195" s="29">
        <v>25000</v>
      </c>
      <c r="F195" s="30">
        <f t="shared" si="2"/>
        <v>25</v>
      </c>
      <c r="G195" s="18"/>
    </row>
    <row r="196" spans="1:7" s="1" customFormat="1" ht="11.25" customHeight="1">
      <c r="A196" s="32" t="s">
        <v>127</v>
      </c>
      <c r="B196" s="26" t="s">
        <v>208</v>
      </c>
      <c r="C196" s="27" t="s">
        <v>129</v>
      </c>
      <c r="D196" s="28">
        <v>25000</v>
      </c>
      <c r="E196" s="29">
        <v>25000</v>
      </c>
      <c r="F196" s="30">
        <f t="shared" si="2"/>
        <v>25</v>
      </c>
      <c r="G196" s="18"/>
    </row>
    <row r="197" spans="1:7" s="1" customFormat="1" ht="11.25" customHeight="1">
      <c r="A197" s="32" t="s">
        <v>127</v>
      </c>
      <c r="B197" s="26" t="s">
        <v>209</v>
      </c>
      <c r="C197" s="27" t="s">
        <v>129</v>
      </c>
      <c r="D197" s="28">
        <v>25000</v>
      </c>
      <c r="E197" s="29">
        <v>25000</v>
      </c>
      <c r="F197" s="30">
        <f t="shared" ref="F197:F260" si="3">E197/1000</f>
        <v>25</v>
      </c>
      <c r="G197" s="18"/>
    </row>
    <row r="198" spans="1:7" s="1" customFormat="1" ht="11.25" customHeight="1">
      <c r="A198" s="32" t="s">
        <v>127</v>
      </c>
      <c r="B198" s="26" t="s">
        <v>210</v>
      </c>
      <c r="C198" s="27" t="s">
        <v>129</v>
      </c>
      <c r="D198" s="28">
        <v>25000</v>
      </c>
      <c r="E198" s="29">
        <v>25000</v>
      </c>
      <c r="F198" s="30">
        <f t="shared" si="3"/>
        <v>25</v>
      </c>
      <c r="G198" s="18"/>
    </row>
    <row r="199" spans="1:7" s="1" customFormat="1" ht="11.25" customHeight="1">
      <c r="A199" s="32" t="s">
        <v>127</v>
      </c>
      <c r="B199" s="26" t="s">
        <v>211</v>
      </c>
      <c r="C199" s="27" t="s">
        <v>129</v>
      </c>
      <c r="D199" s="28">
        <v>25000</v>
      </c>
      <c r="E199" s="29">
        <v>25000</v>
      </c>
      <c r="F199" s="30">
        <f t="shared" si="3"/>
        <v>25</v>
      </c>
      <c r="G199" s="18"/>
    </row>
    <row r="200" spans="1:7" s="1" customFormat="1" ht="11.25" customHeight="1">
      <c r="A200" s="32" t="s">
        <v>127</v>
      </c>
      <c r="B200" s="26" t="s">
        <v>212</v>
      </c>
      <c r="C200" s="27" t="s">
        <v>129</v>
      </c>
      <c r="D200" s="28">
        <v>25000</v>
      </c>
      <c r="E200" s="29">
        <v>25000</v>
      </c>
      <c r="F200" s="30">
        <f t="shared" si="3"/>
        <v>25</v>
      </c>
      <c r="G200" s="18"/>
    </row>
    <row r="201" spans="1:7" s="1" customFormat="1" ht="11.25" customHeight="1">
      <c r="A201" s="32" t="s">
        <v>127</v>
      </c>
      <c r="B201" s="26" t="s">
        <v>213</v>
      </c>
      <c r="C201" s="27" t="s">
        <v>129</v>
      </c>
      <c r="D201" s="28">
        <v>25000</v>
      </c>
      <c r="E201" s="29">
        <v>25000</v>
      </c>
      <c r="F201" s="30">
        <f t="shared" si="3"/>
        <v>25</v>
      </c>
      <c r="G201" s="18"/>
    </row>
    <row r="202" spans="1:7" s="1" customFormat="1" ht="11.25" customHeight="1">
      <c r="A202" s="32" t="s">
        <v>127</v>
      </c>
      <c r="B202" s="26" t="s">
        <v>214</v>
      </c>
      <c r="C202" s="27" t="s">
        <v>129</v>
      </c>
      <c r="D202" s="28">
        <v>25000</v>
      </c>
      <c r="E202" s="29">
        <v>25000</v>
      </c>
      <c r="F202" s="30">
        <f t="shared" si="3"/>
        <v>25</v>
      </c>
      <c r="G202" s="18"/>
    </row>
    <row r="203" spans="1:7" s="1" customFormat="1" ht="11.25" customHeight="1">
      <c r="A203" s="32" t="s">
        <v>127</v>
      </c>
      <c r="B203" s="26" t="s">
        <v>215</v>
      </c>
      <c r="C203" s="27" t="s">
        <v>129</v>
      </c>
      <c r="D203" s="28">
        <v>25000</v>
      </c>
      <c r="E203" s="29">
        <v>25000</v>
      </c>
      <c r="F203" s="30">
        <f t="shared" si="3"/>
        <v>25</v>
      </c>
      <c r="G203" s="18"/>
    </row>
    <row r="204" spans="1:7" s="1" customFormat="1" ht="11.25" customHeight="1">
      <c r="A204" s="32" t="s">
        <v>127</v>
      </c>
      <c r="B204" s="26" t="s">
        <v>216</v>
      </c>
      <c r="C204" s="27" t="s">
        <v>129</v>
      </c>
      <c r="D204" s="28">
        <v>25000</v>
      </c>
      <c r="E204" s="29">
        <v>25000</v>
      </c>
      <c r="F204" s="30">
        <f t="shared" si="3"/>
        <v>25</v>
      </c>
      <c r="G204" s="18"/>
    </row>
    <row r="205" spans="1:7" s="1" customFormat="1" ht="11.25" customHeight="1">
      <c r="A205" s="32" t="s">
        <v>127</v>
      </c>
      <c r="B205" s="26" t="s">
        <v>217</v>
      </c>
      <c r="C205" s="27" t="s">
        <v>129</v>
      </c>
      <c r="D205" s="28">
        <v>25000</v>
      </c>
      <c r="E205" s="29">
        <v>25000</v>
      </c>
      <c r="F205" s="30">
        <f t="shared" si="3"/>
        <v>25</v>
      </c>
      <c r="G205" s="18"/>
    </row>
    <row r="206" spans="1:7" s="1" customFormat="1" ht="11.25" customHeight="1">
      <c r="A206" s="32" t="s">
        <v>127</v>
      </c>
      <c r="B206" s="26" t="s">
        <v>218</v>
      </c>
      <c r="C206" s="27" t="s">
        <v>129</v>
      </c>
      <c r="D206" s="28">
        <v>25000</v>
      </c>
      <c r="E206" s="29">
        <v>25000</v>
      </c>
      <c r="F206" s="30">
        <f t="shared" si="3"/>
        <v>25</v>
      </c>
      <c r="G206" s="18"/>
    </row>
    <row r="207" spans="1:7" s="1" customFormat="1" ht="11.25" customHeight="1">
      <c r="A207" s="32" t="s">
        <v>127</v>
      </c>
      <c r="B207" s="26" t="s">
        <v>219</v>
      </c>
      <c r="C207" s="27" t="s">
        <v>129</v>
      </c>
      <c r="D207" s="28">
        <v>25000</v>
      </c>
      <c r="E207" s="29">
        <v>25000</v>
      </c>
      <c r="F207" s="30">
        <f t="shared" si="3"/>
        <v>25</v>
      </c>
      <c r="G207" s="18"/>
    </row>
    <row r="208" spans="1:7" s="1" customFormat="1" ht="11.25" customHeight="1">
      <c r="A208" s="32" t="s">
        <v>127</v>
      </c>
      <c r="B208" s="26" t="s">
        <v>220</v>
      </c>
      <c r="C208" s="27" t="s">
        <v>129</v>
      </c>
      <c r="D208" s="28">
        <v>25000</v>
      </c>
      <c r="E208" s="29">
        <v>25000</v>
      </c>
      <c r="F208" s="30">
        <f t="shared" si="3"/>
        <v>25</v>
      </c>
      <c r="G208" s="18"/>
    </row>
    <row r="209" spans="1:7" s="1" customFormat="1" ht="11.25" customHeight="1">
      <c r="A209" s="32" t="s">
        <v>127</v>
      </c>
      <c r="B209" s="26" t="s">
        <v>221</v>
      </c>
      <c r="C209" s="27" t="s">
        <v>129</v>
      </c>
      <c r="D209" s="28">
        <v>25000</v>
      </c>
      <c r="E209" s="29">
        <v>25000</v>
      </c>
      <c r="F209" s="30">
        <f t="shared" si="3"/>
        <v>25</v>
      </c>
      <c r="G209" s="18"/>
    </row>
    <row r="210" spans="1:7" s="1" customFormat="1" ht="11.25" customHeight="1">
      <c r="A210" s="32" t="s">
        <v>127</v>
      </c>
      <c r="B210" s="26" t="s">
        <v>222</v>
      </c>
      <c r="C210" s="27" t="s">
        <v>129</v>
      </c>
      <c r="D210" s="28">
        <v>25000</v>
      </c>
      <c r="E210" s="29">
        <v>25000</v>
      </c>
      <c r="F210" s="30">
        <f t="shared" si="3"/>
        <v>25</v>
      </c>
      <c r="G210" s="18"/>
    </row>
    <row r="211" spans="1:7" s="1" customFormat="1" ht="11.25" customHeight="1">
      <c r="A211" s="32" t="s">
        <v>127</v>
      </c>
      <c r="B211" s="26" t="s">
        <v>223</v>
      </c>
      <c r="C211" s="27" t="s">
        <v>129</v>
      </c>
      <c r="D211" s="28">
        <v>36000</v>
      </c>
      <c r="E211" s="29">
        <v>36000</v>
      </c>
      <c r="F211" s="30">
        <f t="shared" si="3"/>
        <v>36</v>
      </c>
      <c r="G211" s="18"/>
    </row>
    <row r="212" spans="1:7" s="1" customFormat="1" ht="11.25" customHeight="1">
      <c r="A212" s="32" t="s">
        <v>127</v>
      </c>
      <c r="B212" s="26" t="s">
        <v>224</v>
      </c>
      <c r="C212" s="27" t="s">
        <v>129</v>
      </c>
      <c r="D212" s="28">
        <v>25000</v>
      </c>
      <c r="E212" s="29">
        <v>25000</v>
      </c>
      <c r="F212" s="30">
        <f t="shared" si="3"/>
        <v>25</v>
      </c>
      <c r="G212" s="18"/>
    </row>
    <row r="213" spans="1:7" s="1" customFormat="1" ht="11.25" customHeight="1">
      <c r="A213" s="32" t="s">
        <v>127</v>
      </c>
      <c r="B213" s="26" t="s">
        <v>225</v>
      </c>
      <c r="C213" s="27" t="s">
        <v>129</v>
      </c>
      <c r="D213" s="28">
        <v>25000</v>
      </c>
      <c r="E213" s="29">
        <v>25000</v>
      </c>
      <c r="F213" s="30">
        <f t="shared" si="3"/>
        <v>25</v>
      </c>
      <c r="G213" s="18"/>
    </row>
    <row r="214" spans="1:7" s="1" customFormat="1" ht="11.25" customHeight="1">
      <c r="A214" s="32" t="s">
        <v>127</v>
      </c>
      <c r="B214" s="26" t="s">
        <v>226</v>
      </c>
      <c r="C214" s="27" t="s">
        <v>129</v>
      </c>
      <c r="D214" s="28">
        <v>25000</v>
      </c>
      <c r="E214" s="29">
        <v>25000</v>
      </c>
      <c r="F214" s="30">
        <f t="shared" si="3"/>
        <v>25</v>
      </c>
      <c r="G214" s="18"/>
    </row>
    <row r="215" spans="1:7" s="1" customFormat="1" ht="11.25" customHeight="1">
      <c r="A215" s="32" t="s">
        <v>127</v>
      </c>
      <c r="B215" s="26" t="s">
        <v>227</v>
      </c>
      <c r="C215" s="27" t="s">
        <v>129</v>
      </c>
      <c r="D215" s="28">
        <v>25000</v>
      </c>
      <c r="E215" s="29">
        <v>25000</v>
      </c>
      <c r="F215" s="30">
        <f t="shared" si="3"/>
        <v>25</v>
      </c>
      <c r="G215" s="18"/>
    </row>
    <row r="216" spans="1:7" s="1" customFormat="1" ht="11.25" customHeight="1">
      <c r="A216" s="32" t="s">
        <v>127</v>
      </c>
      <c r="B216" s="26" t="s">
        <v>228</v>
      </c>
      <c r="C216" s="27" t="s">
        <v>129</v>
      </c>
      <c r="D216" s="28">
        <v>25000</v>
      </c>
      <c r="E216" s="29">
        <v>25000</v>
      </c>
      <c r="F216" s="30">
        <f t="shared" si="3"/>
        <v>25</v>
      </c>
      <c r="G216" s="18"/>
    </row>
    <row r="217" spans="1:7" s="1" customFormat="1" ht="11.25" customHeight="1">
      <c r="A217" s="32" t="s">
        <v>127</v>
      </c>
      <c r="B217" s="26" t="s">
        <v>229</v>
      </c>
      <c r="C217" s="27" t="s">
        <v>129</v>
      </c>
      <c r="D217" s="28">
        <v>25000</v>
      </c>
      <c r="E217" s="29">
        <v>25000</v>
      </c>
      <c r="F217" s="30">
        <f t="shared" si="3"/>
        <v>25</v>
      </c>
      <c r="G217" s="18"/>
    </row>
    <row r="218" spans="1:7" s="1" customFormat="1" ht="11.25" customHeight="1">
      <c r="A218" s="32" t="s">
        <v>127</v>
      </c>
      <c r="B218" s="26" t="s">
        <v>230</v>
      </c>
      <c r="C218" s="27" t="s">
        <v>129</v>
      </c>
      <c r="D218" s="28">
        <v>25000</v>
      </c>
      <c r="E218" s="29">
        <v>25000</v>
      </c>
      <c r="F218" s="30">
        <f t="shared" si="3"/>
        <v>25</v>
      </c>
      <c r="G218" s="18"/>
    </row>
    <row r="219" spans="1:7" s="1" customFormat="1" ht="11.25" customHeight="1">
      <c r="A219" s="32" t="s">
        <v>127</v>
      </c>
      <c r="B219" s="26" t="s">
        <v>231</v>
      </c>
      <c r="C219" s="27" t="s">
        <v>129</v>
      </c>
      <c r="D219" s="28">
        <v>25000</v>
      </c>
      <c r="E219" s="29">
        <v>25000</v>
      </c>
      <c r="F219" s="30">
        <f t="shared" si="3"/>
        <v>25</v>
      </c>
      <c r="G219" s="18"/>
    </row>
    <row r="220" spans="1:7" s="1" customFormat="1" ht="11.25" customHeight="1">
      <c r="A220" s="32" t="s">
        <v>127</v>
      </c>
      <c r="B220" s="35" t="s">
        <v>160</v>
      </c>
      <c r="C220" s="27" t="s">
        <v>129</v>
      </c>
      <c r="D220" s="28">
        <v>25000</v>
      </c>
      <c r="E220" s="29">
        <v>25000</v>
      </c>
      <c r="F220" s="30">
        <f t="shared" si="3"/>
        <v>25</v>
      </c>
      <c r="G220" s="26"/>
    </row>
    <row r="221" spans="1:7" s="1" customFormat="1" ht="11.25" customHeight="1">
      <c r="A221" s="32" t="s">
        <v>127</v>
      </c>
      <c r="B221" s="26" t="s">
        <v>232</v>
      </c>
      <c r="C221" s="27" t="s">
        <v>129</v>
      </c>
      <c r="D221" s="28">
        <v>25000</v>
      </c>
      <c r="E221" s="29">
        <v>25000</v>
      </c>
      <c r="F221" s="30">
        <f t="shared" si="3"/>
        <v>25</v>
      </c>
      <c r="G221" s="18"/>
    </row>
    <row r="222" spans="1:7" s="1" customFormat="1" ht="11.25" customHeight="1">
      <c r="A222" s="32" t="s">
        <v>127</v>
      </c>
      <c r="B222" s="26" t="s">
        <v>233</v>
      </c>
      <c r="C222" s="27" t="s">
        <v>129</v>
      </c>
      <c r="D222" s="28">
        <v>25000</v>
      </c>
      <c r="E222" s="29">
        <v>25000</v>
      </c>
      <c r="F222" s="30">
        <f t="shared" si="3"/>
        <v>25</v>
      </c>
      <c r="G222" s="18"/>
    </row>
    <row r="223" spans="1:7" s="1" customFormat="1" ht="11.25" customHeight="1">
      <c r="A223" s="32" t="s">
        <v>127</v>
      </c>
      <c r="B223" s="26" t="s">
        <v>234</v>
      </c>
      <c r="C223" s="27" t="s">
        <v>129</v>
      </c>
      <c r="D223" s="28">
        <v>25000</v>
      </c>
      <c r="E223" s="29">
        <v>25000</v>
      </c>
      <c r="F223" s="30">
        <f t="shared" si="3"/>
        <v>25</v>
      </c>
      <c r="G223" s="18"/>
    </row>
    <row r="224" spans="1:7" s="1" customFormat="1" ht="11.25" customHeight="1">
      <c r="A224" s="32" t="s">
        <v>127</v>
      </c>
      <c r="B224" s="26" t="s">
        <v>223</v>
      </c>
      <c r="C224" s="27" t="s">
        <v>129</v>
      </c>
      <c r="D224" s="28">
        <v>36000</v>
      </c>
      <c r="E224" s="29">
        <v>36000</v>
      </c>
      <c r="F224" s="30">
        <f t="shared" si="3"/>
        <v>36</v>
      </c>
      <c r="G224" s="18"/>
    </row>
    <row r="225" spans="1:7" s="1" customFormat="1" ht="11.25" customHeight="1">
      <c r="A225" s="32" t="s">
        <v>127</v>
      </c>
      <c r="B225" s="26" t="s">
        <v>235</v>
      </c>
      <c r="C225" s="27" t="s">
        <v>129</v>
      </c>
      <c r="D225" s="28">
        <v>25000</v>
      </c>
      <c r="E225" s="29">
        <v>25000</v>
      </c>
      <c r="F225" s="30">
        <f t="shared" si="3"/>
        <v>25</v>
      </c>
      <c r="G225" s="18"/>
    </row>
    <row r="226" spans="1:7" s="1" customFormat="1" ht="11.25" customHeight="1">
      <c r="A226" s="32" t="s">
        <v>127</v>
      </c>
      <c r="B226" s="26" t="s">
        <v>236</v>
      </c>
      <c r="C226" s="27" t="s">
        <v>129</v>
      </c>
      <c r="D226" s="28">
        <v>25000</v>
      </c>
      <c r="E226" s="29">
        <v>25000</v>
      </c>
      <c r="F226" s="30">
        <f t="shared" si="3"/>
        <v>25</v>
      </c>
      <c r="G226" s="18"/>
    </row>
    <row r="227" spans="1:7" s="1" customFormat="1" ht="11.25" customHeight="1">
      <c r="A227" s="32" t="s">
        <v>127</v>
      </c>
      <c r="B227" s="26" t="s">
        <v>237</v>
      </c>
      <c r="C227" s="27" t="s">
        <v>129</v>
      </c>
      <c r="D227" s="28">
        <v>25000</v>
      </c>
      <c r="E227" s="29">
        <v>25000</v>
      </c>
      <c r="F227" s="30">
        <f t="shared" si="3"/>
        <v>25</v>
      </c>
      <c r="G227" s="18"/>
    </row>
    <row r="228" spans="1:7" s="1" customFormat="1" ht="11.25" customHeight="1">
      <c r="A228" s="32" t="s">
        <v>127</v>
      </c>
      <c r="B228" s="26" t="s">
        <v>238</v>
      </c>
      <c r="C228" s="27" t="s">
        <v>129</v>
      </c>
      <c r="D228" s="28">
        <v>25000</v>
      </c>
      <c r="E228" s="29">
        <v>25000</v>
      </c>
      <c r="F228" s="30">
        <f t="shared" si="3"/>
        <v>25</v>
      </c>
      <c r="G228" s="18"/>
    </row>
    <row r="229" spans="1:7" s="1" customFormat="1" ht="11.25" customHeight="1">
      <c r="A229" s="32" t="s">
        <v>127</v>
      </c>
      <c r="B229" s="26" t="s">
        <v>239</v>
      </c>
      <c r="C229" s="27" t="s">
        <v>129</v>
      </c>
      <c r="D229" s="28">
        <v>25000</v>
      </c>
      <c r="E229" s="29">
        <v>25000</v>
      </c>
      <c r="F229" s="30">
        <f t="shared" si="3"/>
        <v>25</v>
      </c>
      <c r="G229" s="18"/>
    </row>
    <row r="230" spans="1:7" s="1" customFormat="1" ht="11.25" customHeight="1">
      <c r="A230" s="32" t="s">
        <v>127</v>
      </c>
      <c r="B230" s="26" t="s">
        <v>240</v>
      </c>
      <c r="C230" s="27" t="s">
        <v>129</v>
      </c>
      <c r="D230" s="28">
        <v>25000</v>
      </c>
      <c r="E230" s="29">
        <v>25000</v>
      </c>
      <c r="F230" s="30">
        <f t="shared" si="3"/>
        <v>25</v>
      </c>
      <c r="G230" s="18"/>
    </row>
    <row r="231" spans="1:7" s="1" customFormat="1" ht="11.25" customHeight="1">
      <c r="A231" s="32" t="s">
        <v>127</v>
      </c>
      <c r="B231" s="26" t="s">
        <v>241</v>
      </c>
      <c r="C231" s="27" t="s">
        <v>129</v>
      </c>
      <c r="D231" s="28">
        <v>25000</v>
      </c>
      <c r="E231" s="29">
        <v>25000</v>
      </c>
      <c r="F231" s="30">
        <f t="shared" si="3"/>
        <v>25</v>
      </c>
      <c r="G231" s="18"/>
    </row>
    <row r="232" spans="1:7" s="1" customFormat="1" ht="11.25" customHeight="1">
      <c r="A232" s="32" t="s">
        <v>127</v>
      </c>
      <c r="B232" s="26" t="s">
        <v>242</v>
      </c>
      <c r="C232" s="27" t="s">
        <v>129</v>
      </c>
      <c r="D232" s="28">
        <v>25000</v>
      </c>
      <c r="E232" s="29">
        <v>25000</v>
      </c>
      <c r="F232" s="30">
        <f t="shared" si="3"/>
        <v>25</v>
      </c>
      <c r="G232" s="18"/>
    </row>
    <row r="233" spans="1:7" s="1" customFormat="1" ht="11.25" customHeight="1">
      <c r="A233" s="32" t="s">
        <v>127</v>
      </c>
      <c r="B233" s="26" t="s">
        <v>243</v>
      </c>
      <c r="C233" s="27" t="s">
        <v>129</v>
      </c>
      <c r="D233" s="28">
        <v>25000</v>
      </c>
      <c r="E233" s="29">
        <v>25000</v>
      </c>
      <c r="F233" s="30">
        <f t="shared" si="3"/>
        <v>25</v>
      </c>
      <c r="G233" s="18"/>
    </row>
    <row r="234" spans="1:7" s="1" customFormat="1" ht="11.25" customHeight="1">
      <c r="A234" s="32" t="s">
        <v>127</v>
      </c>
      <c r="B234" s="26" t="s">
        <v>244</v>
      </c>
      <c r="C234" s="27" t="s">
        <v>129</v>
      </c>
      <c r="D234" s="28">
        <v>25000</v>
      </c>
      <c r="E234" s="29">
        <v>25000</v>
      </c>
      <c r="F234" s="30">
        <f t="shared" si="3"/>
        <v>25</v>
      </c>
      <c r="G234" s="18"/>
    </row>
    <row r="235" spans="1:7" s="1" customFormat="1" ht="11.25" customHeight="1">
      <c r="A235" s="32" t="s">
        <v>127</v>
      </c>
      <c r="B235" s="26" t="s">
        <v>245</v>
      </c>
      <c r="C235" s="27" t="s">
        <v>129</v>
      </c>
      <c r="D235" s="28">
        <v>25000</v>
      </c>
      <c r="E235" s="29">
        <v>25000</v>
      </c>
      <c r="F235" s="30">
        <f t="shared" si="3"/>
        <v>25</v>
      </c>
      <c r="G235" s="18"/>
    </row>
    <row r="236" spans="1:7" s="1" customFormat="1" ht="11.25" customHeight="1">
      <c r="A236" s="32" t="s">
        <v>127</v>
      </c>
      <c r="B236" s="26" t="s">
        <v>246</v>
      </c>
      <c r="C236" s="27" t="s">
        <v>129</v>
      </c>
      <c r="D236" s="28">
        <v>25000</v>
      </c>
      <c r="E236" s="29">
        <v>25000</v>
      </c>
      <c r="F236" s="30">
        <f t="shared" si="3"/>
        <v>25</v>
      </c>
      <c r="G236" s="18"/>
    </row>
    <row r="237" spans="1:7" s="1" customFormat="1" ht="11.25" customHeight="1">
      <c r="A237" s="32" t="s">
        <v>127</v>
      </c>
      <c r="B237" s="26" t="s">
        <v>223</v>
      </c>
      <c r="C237" s="27" t="s">
        <v>129</v>
      </c>
      <c r="D237" s="28">
        <v>31200</v>
      </c>
      <c r="E237" s="29">
        <v>31200</v>
      </c>
      <c r="F237" s="30">
        <f t="shared" si="3"/>
        <v>31.2</v>
      </c>
      <c r="G237" s="18"/>
    </row>
    <row r="238" spans="1:7" s="1" customFormat="1" ht="11.25" customHeight="1">
      <c r="A238" s="32" t="s">
        <v>127</v>
      </c>
      <c r="B238" s="26" t="s">
        <v>247</v>
      </c>
      <c r="C238" s="27" t="s">
        <v>129</v>
      </c>
      <c r="D238" s="28">
        <v>10000</v>
      </c>
      <c r="E238" s="29">
        <v>10000</v>
      </c>
      <c r="F238" s="30">
        <f t="shared" si="3"/>
        <v>10</v>
      </c>
      <c r="G238" s="18"/>
    </row>
    <row r="239" spans="1:7" s="1" customFormat="1" ht="11.25" customHeight="1">
      <c r="A239" s="32" t="s">
        <v>127</v>
      </c>
      <c r="B239" s="26" t="s">
        <v>248</v>
      </c>
      <c r="C239" s="27" t="s">
        <v>129</v>
      </c>
      <c r="D239" s="28">
        <v>10000</v>
      </c>
      <c r="E239" s="29">
        <v>10000</v>
      </c>
      <c r="F239" s="30">
        <f t="shared" si="3"/>
        <v>10</v>
      </c>
      <c r="G239" s="18"/>
    </row>
    <row r="240" spans="1:7" s="1" customFormat="1" ht="11.25" customHeight="1">
      <c r="A240" s="32" t="s">
        <v>127</v>
      </c>
      <c r="B240" s="26" t="s">
        <v>249</v>
      </c>
      <c r="C240" s="27" t="s">
        <v>129</v>
      </c>
      <c r="D240" s="28">
        <v>10000</v>
      </c>
      <c r="E240" s="29">
        <v>10000</v>
      </c>
      <c r="F240" s="30">
        <f t="shared" si="3"/>
        <v>10</v>
      </c>
      <c r="G240" s="18"/>
    </row>
    <row r="241" spans="1:7" s="1" customFormat="1" ht="11.25" customHeight="1">
      <c r="A241" s="32" t="s">
        <v>127</v>
      </c>
      <c r="B241" s="26" t="s">
        <v>250</v>
      </c>
      <c r="C241" s="27" t="s">
        <v>129</v>
      </c>
      <c r="D241" s="28">
        <v>10000</v>
      </c>
      <c r="E241" s="29">
        <v>10000</v>
      </c>
      <c r="F241" s="30">
        <f t="shared" si="3"/>
        <v>10</v>
      </c>
      <c r="G241" s="18"/>
    </row>
    <row r="242" spans="1:7" s="1" customFormat="1" ht="11.25" customHeight="1">
      <c r="A242" s="32" t="s">
        <v>127</v>
      </c>
      <c r="B242" s="26" t="s">
        <v>251</v>
      </c>
      <c r="C242" s="27" t="s">
        <v>129</v>
      </c>
      <c r="D242" s="28">
        <v>10000</v>
      </c>
      <c r="E242" s="29">
        <v>10000</v>
      </c>
      <c r="F242" s="30">
        <f t="shared" si="3"/>
        <v>10</v>
      </c>
      <c r="G242" s="18"/>
    </row>
    <row r="243" spans="1:7" s="1" customFormat="1" ht="11.25" customHeight="1">
      <c r="A243" s="32" t="s">
        <v>127</v>
      </c>
      <c r="B243" s="26" t="s">
        <v>252</v>
      </c>
      <c r="C243" s="27" t="s">
        <v>129</v>
      </c>
      <c r="D243" s="28">
        <v>10000</v>
      </c>
      <c r="E243" s="29">
        <v>10000</v>
      </c>
      <c r="F243" s="30">
        <f t="shared" si="3"/>
        <v>10</v>
      </c>
      <c r="G243" s="18"/>
    </row>
    <row r="244" spans="1:7" s="1" customFormat="1" ht="11.25" customHeight="1">
      <c r="A244" s="32" t="s">
        <v>127</v>
      </c>
      <c r="B244" s="26" t="s">
        <v>253</v>
      </c>
      <c r="C244" s="27" t="s">
        <v>129</v>
      </c>
      <c r="D244" s="28">
        <v>10000</v>
      </c>
      <c r="E244" s="29">
        <v>10000</v>
      </c>
      <c r="F244" s="30">
        <f t="shared" si="3"/>
        <v>10</v>
      </c>
      <c r="G244" s="18"/>
    </row>
    <row r="245" spans="1:7" s="1" customFormat="1" ht="11.25" customHeight="1">
      <c r="A245" s="32" t="s">
        <v>127</v>
      </c>
      <c r="B245" s="26" t="s">
        <v>254</v>
      </c>
      <c r="C245" s="27" t="s">
        <v>129</v>
      </c>
      <c r="D245" s="28">
        <v>10000</v>
      </c>
      <c r="E245" s="29">
        <v>10000</v>
      </c>
      <c r="F245" s="30">
        <f t="shared" si="3"/>
        <v>10</v>
      </c>
      <c r="G245" s="18"/>
    </row>
    <row r="246" spans="1:7" s="1" customFormat="1" ht="11.25" customHeight="1">
      <c r="A246" s="32" t="s">
        <v>127</v>
      </c>
      <c r="B246" s="26" t="s">
        <v>255</v>
      </c>
      <c r="C246" s="27" t="s">
        <v>129</v>
      </c>
      <c r="D246" s="28">
        <v>7830</v>
      </c>
      <c r="E246" s="29">
        <v>7830</v>
      </c>
      <c r="F246" s="30">
        <f t="shared" si="3"/>
        <v>7.83</v>
      </c>
      <c r="G246" s="18"/>
    </row>
    <row r="247" spans="1:7" s="1" customFormat="1" ht="11.25" customHeight="1">
      <c r="A247" s="32" t="s">
        <v>127</v>
      </c>
      <c r="B247" s="26" t="s">
        <v>256</v>
      </c>
      <c r="C247" s="27" t="s">
        <v>129</v>
      </c>
      <c r="D247" s="28">
        <v>10000</v>
      </c>
      <c r="E247" s="29">
        <v>10000</v>
      </c>
      <c r="F247" s="30">
        <f t="shared" si="3"/>
        <v>10</v>
      </c>
      <c r="G247" s="18"/>
    </row>
    <row r="248" spans="1:7" s="1" customFormat="1" ht="11.25" customHeight="1">
      <c r="A248" s="32" t="s">
        <v>127</v>
      </c>
      <c r="B248" s="26" t="s">
        <v>257</v>
      </c>
      <c r="C248" s="27" t="s">
        <v>129</v>
      </c>
      <c r="D248" s="28">
        <v>10000</v>
      </c>
      <c r="E248" s="29">
        <v>10000</v>
      </c>
      <c r="F248" s="30">
        <f t="shared" si="3"/>
        <v>10</v>
      </c>
      <c r="G248" s="18"/>
    </row>
    <row r="249" spans="1:7" s="1" customFormat="1" ht="11.25" customHeight="1">
      <c r="A249" s="32" t="s">
        <v>127</v>
      </c>
      <c r="B249" s="26" t="s">
        <v>258</v>
      </c>
      <c r="C249" s="27" t="s">
        <v>129</v>
      </c>
      <c r="D249" s="28">
        <v>10000</v>
      </c>
      <c r="E249" s="29">
        <v>10000</v>
      </c>
      <c r="F249" s="30">
        <f t="shared" si="3"/>
        <v>10</v>
      </c>
      <c r="G249" s="18"/>
    </row>
    <row r="250" spans="1:7" s="1" customFormat="1" ht="11.25" customHeight="1">
      <c r="A250" s="32" t="s">
        <v>127</v>
      </c>
      <c r="B250" s="26" t="s">
        <v>259</v>
      </c>
      <c r="C250" s="27" t="s">
        <v>129</v>
      </c>
      <c r="D250" s="28">
        <v>10000</v>
      </c>
      <c r="E250" s="29">
        <v>10000</v>
      </c>
      <c r="F250" s="30">
        <f t="shared" si="3"/>
        <v>10</v>
      </c>
      <c r="G250" s="18"/>
    </row>
    <row r="251" spans="1:7" s="1" customFormat="1" ht="11.25" customHeight="1">
      <c r="A251" s="32" t="s">
        <v>127</v>
      </c>
      <c r="B251" s="26" t="s">
        <v>260</v>
      </c>
      <c r="C251" s="27" t="s">
        <v>129</v>
      </c>
      <c r="D251" s="28">
        <v>10319</v>
      </c>
      <c r="E251" s="29">
        <v>10319</v>
      </c>
      <c r="F251" s="30">
        <f t="shared" si="3"/>
        <v>10.319000000000001</v>
      </c>
      <c r="G251" s="18"/>
    </row>
    <row r="252" spans="1:7" s="1" customFormat="1" ht="11.25" customHeight="1">
      <c r="A252" s="32" t="s">
        <v>127</v>
      </c>
      <c r="B252" s="26" t="s">
        <v>261</v>
      </c>
      <c r="C252" s="27" t="s">
        <v>129</v>
      </c>
      <c r="D252" s="28">
        <v>806</v>
      </c>
      <c r="E252" s="29">
        <v>806</v>
      </c>
      <c r="F252" s="30">
        <f t="shared" si="3"/>
        <v>0.80600000000000005</v>
      </c>
      <c r="G252" s="18"/>
    </row>
    <row r="253" spans="1:7" s="1" customFormat="1" ht="11.25" customHeight="1">
      <c r="A253" s="32" t="s">
        <v>127</v>
      </c>
      <c r="B253" s="26" t="s">
        <v>262</v>
      </c>
      <c r="C253" s="27" t="s">
        <v>129</v>
      </c>
      <c r="D253" s="28">
        <v>10000</v>
      </c>
      <c r="E253" s="29">
        <v>10000</v>
      </c>
      <c r="F253" s="30">
        <f t="shared" si="3"/>
        <v>10</v>
      </c>
      <c r="G253" s="18"/>
    </row>
    <row r="254" spans="1:7" s="1" customFormat="1" ht="11.25" customHeight="1">
      <c r="A254" s="32" t="s">
        <v>127</v>
      </c>
      <c r="B254" s="26" t="s">
        <v>243</v>
      </c>
      <c r="C254" s="27" t="s">
        <v>129</v>
      </c>
      <c r="D254" s="28">
        <v>10000</v>
      </c>
      <c r="E254" s="29">
        <v>10000</v>
      </c>
      <c r="F254" s="30">
        <f t="shared" si="3"/>
        <v>10</v>
      </c>
      <c r="G254" s="18"/>
    </row>
    <row r="255" spans="1:7" s="1" customFormat="1" ht="11.25" customHeight="1">
      <c r="A255" s="32" t="s">
        <v>127</v>
      </c>
      <c r="B255" s="26" t="s">
        <v>234</v>
      </c>
      <c r="C255" s="27" t="s">
        <v>129</v>
      </c>
      <c r="D255" s="28">
        <v>7980</v>
      </c>
      <c r="E255" s="29">
        <v>7980</v>
      </c>
      <c r="F255" s="30">
        <f t="shared" si="3"/>
        <v>7.98</v>
      </c>
      <c r="G255" s="18"/>
    </row>
    <row r="256" spans="1:7" s="1" customFormat="1" ht="11.25" customHeight="1">
      <c r="A256" s="32" t="s">
        <v>127</v>
      </c>
      <c r="B256" s="26" t="s">
        <v>233</v>
      </c>
      <c r="C256" s="27" t="s">
        <v>129</v>
      </c>
      <c r="D256" s="28">
        <v>9317</v>
      </c>
      <c r="E256" s="29">
        <v>9317</v>
      </c>
      <c r="F256" s="30">
        <f t="shared" si="3"/>
        <v>9.3170000000000002</v>
      </c>
      <c r="G256" s="18"/>
    </row>
    <row r="257" spans="1:7" s="1" customFormat="1" ht="11.25" customHeight="1">
      <c r="A257" s="32" t="s">
        <v>127</v>
      </c>
      <c r="B257" s="26" t="s">
        <v>236</v>
      </c>
      <c r="C257" s="27" t="s">
        <v>129</v>
      </c>
      <c r="D257" s="28">
        <v>10000</v>
      </c>
      <c r="E257" s="29">
        <v>10000</v>
      </c>
      <c r="F257" s="30">
        <f t="shared" si="3"/>
        <v>10</v>
      </c>
      <c r="G257" s="18"/>
    </row>
    <row r="258" spans="1:7" s="1" customFormat="1" ht="11.25" customHeight="1">
      <c r="A258" s="32" t="s">
        <v>127</v>
      </c>
      <c r="B258" s="26" t="s">
        <v>263</v>
      </c>
      <c r="C258" s="27" t="s">
        <v>129</v>
      </c>
      <c r="D258" s="28">
        <v>44200</v>
      </c>
      <c r="E258" s="29">
        <v>44200</v>
      </c>
      <c r="F258" s="30">
        <f t="shared" si="3"/>
        <v>44.2</v>
      </c>
      <c r="G258" s="18"/>
    </row>
    <row r="259" spans="1:7" s="1" customFormat="1" ht="11.25" customHeight="1">
      <c r="A259" s="32" t="s">
        <v>127</v>
      </c>
      <c r="B259" s="26" t="s">
        <v>264</v>
      </c>
      <c r="C259" s="27" t="s">
        <v>129</v>
      </c>
      <c r="D259" s="28">
        <v>5860</v>
      </c>
      <c r="E259" s="29">
        <v>5860</v>
      </c>
      <c r="F259" s="30">
        <f t="shared" si="3"/>
        <v>5.86</v>
      </c>
      <c r="G259" s="18"/>
    </row>
    <row r="260" spans="1:7" s="1" customFormat="1" ht="11.25" customHeight="1">
      <c r="A260" s="32" t="s">
        <v>127</v>
      </c>
      <c r="B260" s="26" t="s">
        <v>265</v>
      </c>
      <c r="C260" s="27" t="s">
        <v>129</v>
      </c>
      <c r="D260" s="28">
        <v>21600</v>
      </c>
      <c r="E260" s="29">
        <v>21600</v>
      </c>
      <c r="F260" s="30">
        <f t="shared" si="3"/>
        <v>21.6</v>
      </c>
      <c r="G260" s="18"/>
    </row>
    <row r="261" spans="1:7" s="1" customFormat="1" ht="11.25" customHeight="1">
      <c r="A261" s="32" t="s">
        <v>127</v>
      </c>
      <c r="B261" s="26" t="s">
        <v>266</v>
      </c>
      <c r="C261" s="27" t="s">
        <v>129</v>
      </c>
      <c r="D261" s="28">
        <v>4853</v>
      </c>
      <c r="E261" s="29">
        <v>4853</v>
      </c>
      <c r="F261" s="30">
        <f t="shared" ref="F261:F324" si="4">E261/1000</f>
        <v>4.8529999999999998</v>
      </c>
      <c r="G261" s="18"/>
    </row>
    <row r="262" spans="1:7" s="1" customFormat="1" ht="11.25" customHeight="1">
      <c r="A262" s="32" t="s">
        <v>127</v>
      </c>
      <c r="B262" s="26" t="s">
        <v>267</v>
      </c>
      <c r="C262" s="27" t="s">
        <v>129</v>
      </c>
      <c r="D262" s="28">
        <v>10000</v>
      </c>
      <c r="E262" s="29">
        <v>10000</v>
      </c>
      <c r="F262" s="30">
        <f t="shared" si="4"/>
        <v>10</v>
      </c>
      <c r="G262" s="18"/>
    </row>
    <row r="263" spans="1:7" s="1" customFormat="1" ht="11.25" customHeight="1">
      <c r="A263" s="32" t="s">
        <v>127</v>
      </c>
      <c r="B263" s="26" t="s">
        <v>268</v>
      </c>
      <c r="C263" s="27" t="s">
        <v>129</v>
      </c>
      <c r="D263" s="28">
        <v>23640</v>
      </c>
      <c r="E263" s="29">
        <v>23640</v>
      </c>
      <c r="F263" s="30">
        <f t="shared" si="4"/>
        <v>23.64</v>
      </c>
      <c r="G263" s="18"/>
    </row>
    <row r="264" spans="1:7" s="1" customFormat="1" ht="11.25" customHeight="1">
      <c r="A264" s="32" t="s">
        <v>127</v>
      </c>
      <c r="B264" s="26" t="s">
        <v>269</v>
      </c>
      <c r="C264" s="27" t="s">
        <v>129</v>
      </c>
      <c r="D264" s="28">
        <v>4865</v>
      </c>
      <c r="E264" s="29">
        <v>4865</v>
      </c>
      <c r="F264" s="30">
        <f t="shared" si="4"/>
        <v>4.8650000000000002</v>
      </c>
      <c r="G264" s="18"/>
    </row>
    <row r="265" spans="1:7" s="1" customFormat="1" ht="11.25" customHeight="1">
      <c r="A265" s="32" t="s">
        <v>127</v>
      </c>
      <c r="B265" s="26" t="s">
        <v>270</v>
      </c>
      <c r="C265" s="27" t="s">
        <v>129</v>
      </c>
      <c r="D265" s="28">
        <v>22560</v>
      </c>
      <c r="E265" s="29">
        <v>22560</v>
      </c>
      <c r="F265" s="30">
        <f t="shared" si="4"/>
        <v>22.56</v>
      </c>
      <c r="G265" s="18"/>
    </row>
    <row r="266" spans="1:7" s="1" customFormat="1" ht="11.25" customHeight="1">
      <c r="A266" s="32" t="s">
        <v>127</v>
      </c>
      <c r="B266" s="26" t="s">
        <v>271</v>
      </c>
      <c r="C266" s="27" t="s">
        <v>129</v>
      </c>
      <c r="D266" s="28">
        <v>10000</v>
      </c>
      <c r="E266" s="29">
        <v>10000</v>
      </c>
      <c r="F266" s="30">
        <f t="shared" si="4"/>
        <v>10</v>
      </c>
      <c r="G266" s="18"/>
    </row>
    <row r="267" spans="1:7" s="1" customFormat="1" ht="11.25" customHeight="1">
      <c r="A267" s="32" t="s">
        <v>127</v>
      </c>
      <c r="B267" s="26" t="s">
        <v>272</v>
      </c>
      <c r="C267" s="27" t="s">
        <v>129</v>
      </c>
      <c r="D267" s="28">
        <v>343</v>
      </c>
      <c r="E267" s="29">
        <v>343</v>
      </c>
      <c r="F267" s="30">
        <f t="shared" si="4"/>
        <v>0.34300000000000003</v>
      </c>
      <c r="G267" s="18"/>
    </row>
    <row r="268" spans="1:7" s="1" customFormat="1" ht="11.25" customHeight="1">
      <c r="A268" s="32" t="s">
        <v>127</v>
      </c>
      <c r="B268" s="26" t="s">
        <v>273</v>
      </c>
      <c r="C268" s="27" t="s">
        <v>129</v>
      </c>
      <c r="D268" s="28">
        <v>9320</v>
      </c>
      <c r="E268" s="29">
        <v>9320</v>
      </c>
      <c r="F268" s="30">
        <f t="shared" si="4"/>
        <v>9.32</v>
      </c>
      <c r="G268" s="18"/>
    </row>
    <row r="269" spans="1:7" s="1" customFormat="1" ht="11.25" customHeight="1">
      <c r="A269" s="32" t="s">
        <v>127</v>
      </c>
      <c r="B269" s="26" t="s">
        <v>274</v>
      </c>
      <c r="C269" s="27" t="s">
        <v>129</v>
      </c>
      <c r="D269" s="28">
        <v>10000</v>
      </c>
      <c r="E269" s="29">
        <v>10000</v>
      </c>
      <c r="F269" s="30">
        <f t="shared" si="4"/>
        <v>10</v>
      </c>
      <c r="G269" s="18"/>
    </row>
    <row r="270" spans="1:7" s="1" customFormat="1" ht="11.25" customHeight="1">
      <c r="A270" s="32" t="s">
        <v>127</v>
      </c>
      <c r="B270" s="26" t="s">
        <v>275</v>
      </c>
      <c r="C270" s="27" t="s">
        <v>129</v>
      </c>
      <c r="D270" s="28">
        <v>8418</v>
      </c>
      <c r="E270" s="29">
        <v>8418</v>
      </c>
      <c r="F270" s="30">
        <f t="shared" si="4"/>
        <v>8.4179999999999993</v>
      </c>
      <c r="G270" s="18"/>
    </row>
    <row r="271" spans="1:7" s="1" customFormat="1" ht="11.25" customHeight="1">
      <c r="A271" s="32" t="s">
        <v>127</v>
      </c>
      <c r="B271" s="26" t="s">
        <v>276</v>
      </c>
      <c r="C271" s="27" t="s">
        <v>129</v>
      </c>
      <c r="D271" s="28">
        <v>720</v>
      </c>
      <c r="E271" s="29">
        <v>720</v>
      </c>
      <c r="F271" s="30">
        <f t="shared" si="4"/>
        <v>0.72</v>
      </c>
      <c r="G271" s="18"/>
    </row>
    <row r="272" spans="1:7" s="1" customFormat="1" ht="11.25" customHeight="1">
      <c r="A272" s="32" t="s">
        <v>127</v>
      </c>
      <c r="B272" s="26" t="s">
        <v>277</v>
      </c>
      <c r="C272" s="27" t="s">
        <v>129</v>
      </c>
      <c r="D272" s="28">
        <v>10236</v>
      </c>
      <c r="E272" s="29">
        <v>10236</v>
      </c>
      <c r="F272" s="30">
        <f t="shared" si="4"/>
        <v>10.236000000000001</v>
      </c>
      <c r="G272" s="18"/>
    </row>
    <row r="273" spans="1:7" s="1" customFormat="1" ht="11.25" customHeight="1">
      <c r="A273" s="32" t="s">
        <v>127</v>
      </c>
      <c r="B273" s="26" t="s">
        <v>278</v>
      </c>
      <c r="C273" s="27" t="s">
        <v>129</v>
      </c>
      <c r="D273" s="28">
        <v>1740</v>
      </c>
      <c r="E273" s="29">
        <v>1740</v>
      </c>
      <c r="F273" s="30">
        <f t="shared" si="4"/>
        <v>1.74</v>
      </c>
      <c r="G273" s="18"/>
    </row>
    <row r="274" spans="1:7" s="1" customFormat="1" ht="11.25" customHeight="1">
      <c r="A274" s="32" t="s">
        <v>127</v>
      </c>
      <c r="B274" s="26" t="s">
        <v>279</v>
      </c>
      <c r="C274" s="27" t="s">
        <v>129</v>
      </c>
      <c r="D274" s="28">
        <v>21160</v>
      </c>
      <c r="E274" s="29">
        <v>21160</v>
      </c>
      <c r="F274" s="30">
        <f t="shared" si="4"/>
        <v>21.16</v>
      </c>
      <c r="G274" s="18"/>
    </row>
    <row r="275" spans="1:7" s="1" customFormat="1" ht="11.25" customHeight="1">
      <c r="A275" s="32" t="s">
        <v>127</v>
      </c>
      <c r="B275" s="26" t="s">
        <v>280</v>
      </c>
      <c r="C275" s="27" t="s">
        <v>129</v>
      </c>
      <c r="D275" s="28">
        <v>57000</v>
      </c>
      <c r="E275" s="29">
        <v>57000</v>
      </c>
      <c r="F275" s="30">
        <f t="shared" si="4"/>
        <v>57</v>
      </c>
      <c r="G275" s="18"/>
    </row>
    <row r="276" spans="1:7" s="1" customFormat="1" ht="11.25" customHeight="1">
      <c r="A276" s="32" t="s">
        <v>127</v>
      </c>
      <c r="B276" s="26" t="s">
        <v>281</v>
      </c>
      <c r="C276" s="27" t="s">
        <v>129</v>
      </c>
      <c r="D276" s="28">
        <v>25000</v>
      </c>
      <c r="E276" s="29">
        <v>25000</v>
      </c>
      <c r="F276" s="30">
        <f t="shared" si="4"/>
        <v>25</v>
      </c>
      <c r="G276" s="18"/>
    </row>
    <row r="277" spans="1:7" s="1" customFormat="1" ht="11.25" customHeight="1">
      <c r="A277" s="32" t="s">
        <v>127</v>
      </c>
      <c r="B277" s="35" t="s">
        <v>160</v>
      </c>
      <c r="C277" s="27" t="s">
        <v>129</v>
      </c>
      <c r="D277" s="28">
        <v>25000</v>
      </c>
      <c r="E277" s="29">
        <v>25000</v>
      </c>
      <c r="F277" s="30">
        <f t="shared" si="4"/>
        <v>25</v>
      </c>
      <c r="G277" s="26"/>
    </row>
    <row r="278" spans="1:7" s="1" customFormat="1" ht="11.25" customHeight="1">
      <c r="A278" s="32" t="s">
        <v>127</v>
      </c>
      <c r="B278" s="35" t="s">
        <v>160</v>
      </c>
      <c r="C278" s="27" t="s">
        <v>129</v>
      </c>
      <c r="D278" s="28">
        <v>25000</v>
      </c>
      <c r="E278" s="29">
        <v>25000</v>
      </c>
      <c r="F278" s="30">
        <f t="shared" si="4"/>
        <v>25</v>
      </c>
      <c r="G278" s="26"/>
    </row>
    <row r="279" spans="1:7" s="1" customFormat="1" ht="11.25" customHeight="1">
      <c r="A279" s="32" t="s">
        <v>127</v>
      </c>
      <c r="B279" s="26" t="s">
        <v>282</v>
      </c>
      <c r="C279" s="27" t="s">
        <v>129</v>
      </c>
      <c r="D279" s="28">
        <v>25000</v>
      </c>
      <c r="E279" s="29">
        <v>25000</v>
      </c>
      <c r="F279" s="30">
        <f t="shared" si="4"/>
        <v>25</v>
      </c>
      <c r="G279" s="18"/>
    </row>
    <row r="280" spans="1:7" s="1" customFormat="1" ht="11.25" customHeight="1">
      <c r="A280" s="32" t="s">
        <v>127</v>
      </c>
      <c r="B280" s="26" t="s">
        <v>283</v>
      </c>
      <c r="C280" s="27" t="s">
        <v>129</v>
      </c>
      <c r="D280" s="28">
        <v>25000</v>
      </c>
      <c r="E280" s="29">
        <v>25000</v>
      </c>
      <c r="F280" s="30">
        <f t="shared" si="4"/>
        <v>25</v>
      </c>
      <c r="G280" s="18"/>
    </row>
    <row r="281" spans="1:7" s="1" customFormat="1" ht="11.25" customHeight="1">
      <c r="A281" s="32" t="s">
        <v>127</v>
      </c>
      <c r="B281" s="26" t="s">
        <v>284</v>
      </c>
      <c r="C281" s="27" t="s">
        <v>129</v>
      </c>
      <c r="D281" s="28">
        <v>22280</v>
      </c>
      <c r="E281" s="29">
        <v>22280</v>
      </c>
      <c r="F281" s="30">
        <f t="shared" si="4"/>
        <v>22.28</v>
      </c>
      <c r="G281" s="18"/>
    </row>
    <row r="282" spans="1:7" s="1" customFormat="1" ht="11.25" customHeight="1">
      <c r="A282" s="32" t="s">
        <v>127</v>
      </c>
      <c r="B282" s="26" t="s">
        <v>285</v>
      </c>
      <c r="C282" s="27" t="s">
        <v>129</v>
      </c>
      <c r="D282" s="28">
        <v>24160</v>
      </c>
      <c r="E282" s="29">
        <v>24160</v>
      </c>
      <c r="F282" s="30">
        <f t="shared" si="4"/>
        <v>24.16</v>
      </c>
      <c r="G282" s="18"/>
    </row>
    <row r="283" spans="1:7" s="1" customFormat="1" ht="11.25" customHeight="1">
      <c r="A283" s="32" t="s">
        <v>127</v>
      </c>
      <c r="B283" s="26" t="s">
        <v>286</v>
      </c>
      <c r="C283" s="27" t="s">
        <v>129</v>
      </c>
      <c r="D283" s="28">
        <v>25000</v>
      </c>
      <c r="E283" s="29">
        <v>25000</v>
      </c>
      <c r="F283" s="30">
        <f t="shared" si="4"/>
        <v>25</v>
      </c>
      <c r="G283" s="18"/>
    </row>
    <row r="284" spans="1:7" s="1" customFormat="1" ht="11.25" customHeight="1">
      <c r="A284" s="32" t="s">
        <v>127</v>
      </c>
      <c r="B284" s="26" t="s">
        <v>287</v>
      </c>
      <c r="C284" s="27" t="s">
        <v>129</v>
      </c>
      <c r="D284" s="28">
        <v>20464</v>
      </c>
      <c r="E284" s="29">
        <v>20464</v>
      </c>
      <c r="F284" s="30">
        <f t="shared" si="4"/>
        <v>20.463999999999999</v>
      </c>
      <c r="G284" s="18"/>
    </row>
    <row r="285" spans="1:7" s="1" customFormat="1" ht="11.25" customHeight="1">
      <c r="A285" s="32" t="s">
        <v>127</v>
      </c>
      <c r="B285" s="26" t="s">
        <v>288</v>
      </c>
      <c r="C285" s="27" t="s">
        <v>129</v>
      </c>
      <c r="D285" s="28">
        <v>19624</v>
      </c>
      <c r="E285" s="29">
        <v>19624</v>
      </c>
      <c r="F285" s="30">
        <f t="shared" si="4"/>
        <v>19.623999999999999</v>
      </c>
      <c r="G285" s="18"/>
    </row>
    <row r="286" spans="1:7" s="1" customFormat="1" ht="11.25" customHeight="1">
      <c r="A286" s="32" t="s">
        <v>127</v>
      </c>
      <c r="B286" s="26" t="s">
        <v>289</v>
      </c>
      <c r="C286" s="27" t="s">
        <v>129</v>
      </c>
      <c r="D286" s="28">
        <v>25000</v>
      </c>
      <c r="E286" s="29">
        <v>25000</v>
      </c>
      <c r="F286" s="30">
        <f t="shared" si="4"/>
        <v>25</v>
      </c>
      <c r="G286" s="18"/>
    </row>
    <row r="287" spans="1:7" s="1" customFormat="1" ht="11.25" customHeight="1">
      <c r="A287" s="32" t="s">
        <v>127</v>
      </c>
      <c r="B287" s="26" t="s">
        <v>290</v>
      </c>
      <c r="C287" s="27" t="s">
        <v>129</v>
      </c>
      <c r="D287" s="28">
        <v>25000</v>
      </c>
      <c r="E287" s="29">
        <v>25000</v>
      </c>
      <c r="F287" s="30">
        <f t="shared" si="4"/>
        <v>25</v>
      </c>
      <c r="G287" s="18"/>
    </row>
    <row r="288" spans="1:7" s="1" customFormat="1" ht="11.25" customHeight="1">
      <c r="A288" s="32" t="s">
        <v>127</v>
      </c>
      <c r="B288" s="26" t="s">
        <v>291</v>
      </c>
      <c r="C288" s="27" t="s">
        <v>129</v>
      </c>
      <c r="D288" s="28">
        <v>22920</v>
      </c>
      <c r="E288" s="29">
        <v>22920</v>
      </c>
      <c r="F288" s="30">
        <f t="shared" si="4"/>
        <v>22.92</v>
      </c>
      <c r="G288" s="18"/>
    </row>
    <row r="289" spans="1:7" s="1" customFormat="1" ht="11.25" customHeight="1">
      <c r="A289" s="32" t="s">
        <v>127</v>
      </c>
      <c r="B289" s="26" t="s">
        <v>292</v>
      </c>
      <c r="C289" s="27" t="s">
        <v>129</v>
      </c>
      <c r="D289" s="28">
        <v>24640</v>
      </c>
      <c r="E289" s="29">
        <v>24640</v>
      </c>
      <c r="F289" s="30">
        <f t="shared" si="4"/>
        <v>24.64</v>
      </c>
      <c r="G289" s="18"/>
    </row>
    <row r="290" spans="1:7" s="1" customFormat="1" ht="11.25" customHeight="1">
      <c r="A290" s="32" t="s">
        <v>127</v>
      </c>
      <c r="B290" s="26" t="s">
        <v>293</v>
      </c>
      <c r="C290" s="27" t="s">
        <v>129</v>
      </c>
      <c r="D290" s="28">
        <v>18000</v>
      </c>
      <c r="E290" s="29">
        <v>18000</v>
      </c>
      <c r="F290" s="30">
        <f t="shared" si="4"/>
        <v>18</v>
      </c>
      <c r="G290" s="18"/>
    </row>
    <row r="291" spans="1:7" s="1" customFormat="1" ht="11.25" customHeight="1">
      <c r="A291" s="32" t="s">
        <v>127</v>
      </c>
      <c r="B291" s="26" t="s">
        <v>294</v>
      </c>
      <c r="C291" s="27" t="s">
        <v>129</v>
      </c>
      <c r="D291" s="28">
        <v>24320</v>
      </c>
      <c r="E291" s="29">
        <v>24320</v>
      </c>
      <c r="F291" s="30">
        <f t="shared" si="4"/>
        <v>24.32</v>
      </c>
      <c r="G291" s="18"/>
    </row>
    <row r="292" spans="1:7" s="1" customFormat="1" ht="11.25" customHeight="1">
      <c r="A292" s="32" t="s">
        <v>127</v>
      </c>
      <c r="B292" s="26" t="s">
        <v>295</v>
      </c>
      <c r="C292" s="27" t="s">
        <v>129</v>
      </c>
      <c r="D292" s="28">
        <v>17264</v>
      </c>
      <c r="E292" s="29">
        <v>17264</v>
      </c>
      <c r="F292" s="30">
        <f t="shared" si="4"/>
        <v>17.263999999999999</v>
      </c>
      <c r="G292" s="18"/>
    </row>
    <row r="293" spans="1:7" s="1" customFormat="1" ht="11.25" customHeight="1">
      <c r="A293" s="32" t="s">
        <v>127</v>
      </c>
      <c r="B293" s="26" t="s">
        <v>296</v>
      </c>
      <c r="C293" s="27" t="s">
        <v>129</v>
      </c>
      <c r="D293" s="28">
        <v>15000</v>
      </c>
      <c r="E293" s="29">
        <v>15000</v>
      </c>
      <c r="F293" s="30">
        <f t="shared" si="4"/>
        <v>15</v>
      </c>
      <c r="G293" s="18"/>
    </row>
    <row r="294" spans="1:7" s="1" customFormat="1" ht="11.25" customHeight="1">
      <c r="A294" s="32" t="s">
        <v>127</v>
      </c>
      <c r="B294" s="26" t="s">
        <v>297</v>
      </c>
      <c r="C294" s="27" t="s">
        <v>129</v>
      </c>
      <c r="D294" s="28">
        <v>16280</v>
      </c>
      <c r="E294" s="29">
        <v>16280</v>
      </c>
      <c r="F294" s="30">
        <f t="shared" si="4"/>
        <v>16.28</v>
      </c>
      <c r="G294" s="18"/>
    </row>
    <row r="295" spans="1:7" s="1" customFormat="1" ht="11.25" customHeight="1">
      <c r="A295" s="32" t="s">
        <v>127</v>
      </c>
      <c r="B295" s="26" t="s">
        <v>131</v>
      </c>
      <c r="C295" s="27" t="s">
        <v>129</v>
      </c>
      <c r="D295" s="28">
        <v>21910</v>
      </c>
      <c r="E295" s="29">
        <v>21910</v>
      </c>
      <c r="F295" s="30">
        <f t="shared" si="4"/>
        <v>21.91</v>
      </c>
      <c r="G295" s="18"/>
    </row>
    <row r="296" spans="1:7" s="1" customFormat="1" ht="11.25" customHeight="1">
      <c r="A296" s="32" t="s">
        <v>127</v>
      </c>
      <c r="B296" s="26" t="s">
        <v>298</v>
      </c>
      <c r="C296" s="27" t="s">
        <v>129</v>
      </c>
      <c r="D296" s="28">
        <v>10000</v>
      </c>
      <c r="E296" s="29">
        <v>10000</v>
      </c>
      <c r="F296" s="30">
        <f t="shared" si="4"/>
        <v>10</v>
      </c>
      <c r="G296" s="18"/>
    </row>
    <row r="297" spans="1:7" s="1" customFormat="1" ht="11.25" customHeight="1">
      <c r="A297" s="32" t="s">
        <v>127</v>
      </c>
      <c r="B297" s="26" t="s">
        <v>299</v>
      </c>
      <c r="C297" s="27" t="s">
        <v>129</v>
      </c>
      <c r="D297" s="28">
        <v>15000</v>
      </c>
      <c r="E297" s="29">
        <v>15000</v>
      </c>
      <c r="F297" s="30">
        <f t="shared" si="4"/>
        <v>15</v>
      </c>
      <c r="G297" s="18"/>
    </row>
    <row r="298" spans="1:7" s="1" customFormat="1" ht="11.25" customHeight="1">
      <c r="A298" s="32" t="s">
        <v>127</v>
      </c>
      <c r="B298" s="26" t="s">
        <v>300</v>
      </c>
      <c r="C298" s="27" t="s">
        <v>129</v>
      </c>
      <c r="D298" s="28">
        <v>10000</v>
      </c>
      <c r="E298" s="29">
        <v>10000</v>
      </c>
      <c r="F298" s="30">
        <f t="shared" si="4"/>
        <v>10</v>
      </c>
      <c r="G298" s="18"/>
    </row>
    <row r="299" spans="1:7" s="1" customFormat="1" ht="11.25" customHeight="1">
      <c r="A299" s="32" t="s">
        <v>127</v>
      </c>
      <c r="B299" s="26" t="s">
        <v>301</v>
      </c>
      <c r="C299" s="27" t="s">
        <v>129</v>
      </c>
      <c r="D299" s="28">
        <v>2310</v>
      </c>
      <c r="E299" s="29">
        <v>2310</v>
      </c>
      <c r="F299" s="30">
        <f t="shared" si="4"/>
        <v>2.31</v>
      </c>
      <c r="G299" s="18"/>
    </row>
    <row r="300" spans="1:7" s="1" customFormat="1" ht="11.25" customHeight="1">
      <c r="A300" s="32" t="s">
        <v>127</v>
      </c>
      <c r="B300" s="26" t="s">
        <v>302</v>
      </c>
      <c r="C300" s="27" t="s">
        <v>129</v>
      </c>
      <c r="D300" s="28">
        <v>16723</v>
      </c>
      <c r="E300" s="29">
        <v>16723</v>
      </c>
      <c r="F300" s="30">
        <f t="shared" si="4"/>
        <v>16.722999999999999</v>
      </c>
      <c r="G300" s="18"/>
    </row>
    <row r="301" spans="1:7" s="1" customFormat="1" ht="11.25" customHeight="1">
      <c r="A301" s="32" t="s">
        <v>127</v>
      </c>
      <c r="B301" s="26" t="s">
        <v>303</v>
      </c>
      <c r="C301" s="27" t="s">
        <v>129</v>
      </c>
      <c r="D301" s="28">
        <v>10000</v>
      </c>
      <c r="E301" s="29">
        <v>10000</v>
      </c>
      <c r="F301" s="30">
        <f t="shared" si="4"/>
        <v>10</v>
      </c>
      <c r="G301" s="18"/>
    </row>
    <row r="302" spans="1:7" s="1" customFormat="1" ht="11.25" customHeight="1">
      <c r="A302" s="32" t="s">
        <v>127</v>
      </c>
      <c r="B302" s="26" t="s">
        <v>304</v>
      </c>
      <c r="C302" s="27" t="s">
        <v>129</v>
      </c>
      <c r="D302" s="28">
        <v>10000</v>
      </c>
      <c r="E302" s="29">
        <v>10000</v>
      </c>
      <c r="F302" s="30">
        <f t="shared" si="4"/>
        <v>10</v>
      </c>
      <c r="G302" s="18"/>
    </row>
    <row r="303" spans="1:7" s="1" customFormat="1" ht="11.25" customHeight="1">
      <c r="A303" s="32" t="s">
        <v>127</v>
      </c>
      <c r="B303" s="26" t="s">
        <v>305</v>
      </c>
      <c r="C303" s="27" t="s">
        <v>129</v>
      </c>
      <c r="D303" s="28">
        <v>10000</v>
      </c>
      <c r="E303" s="29">
        <v>10000</v>
      </c>
      <c r="F303" s="30">
        <f t="shared" si="4"/>
        <v>10</v>
      </c>
      <c r="G303" s="18"/>
    </row>
    <row r="304" spans="1:7" s="1" customFormat="1" ht="11.25" customHeight="1">
      <c r="A304" s="32" t="s">
        <v>127</v>
      </c>
      <c r="B304" s="26" t="s">
        <v>306</v>
      </c>
      <c r="C304" s="27" t="s">
        <v>129</v>
      </c>
      <c r="D304" s="28">
        <v>10000</v>
      </c>
      <c r="E304" s="29">
        <v>10000</v>
      </c>
      <c r="F304" s="30">
        <f t="shared" si="4"/>
        <v>10</v>
      </c>
      <c r="G304" s="18"/>
    </row>
    <row r="305" spans="1:7" s="1" customFormat="1" ht="11.25" customHeight="1">
      <c r="A305" s="32" t="s">
        <v>127</v>
      </c>
      <c r="B305" s="26" t="s">
        <v>307</v>
      </c>
      <c r="C305" s="27" t="s">
        <v>129</v>
      </c>
      <c r="D305" s="28">
        <v>10000</v>
      </c>
      <c r="E305" s="29">
        <v>10000</v>
      </c>
      <c r="F305" s="30">
        <f t="shared" si="4"/>
        <v>10</v>
      </c>
      <c r="G305" s="18"/>
    </row>
    <row r="306" spans="1:7" s="1" customFormat="1" ht="11.25" customHeight="1">
      <c r="A306" s="32" t="s">
        <v>127</v>
      </c>
      <c r="B306" s="26" t="s">
        <v>308</v>
      </c>
      <c r="C306" s="27" t="s">
        <v>129</v>
      </c>
      <c r="D306" s="28">
        <v>10000</v>
      </c>
      <c r="E306" s="29">
        <v>10000</v>
      </c>
      <c r="F306" s="30">
        <f t="shared" si="4"/>
        <v>10</v>
      </c>
      <c r="G306" s="18"/>
    </row>
    <row r="307" spans="1:7" s="1" customFormat="1" ht="11.25" customHeight="1">
      <c r="A307" s="32" t="s">
        <v>127</v>
      </c>
      <c r="B307" s="26" t="s">
        <v>309</v>
      </c>
      <c r="C307" s="27" t="s">
        <v>129</v>
      </c>
      <c r="D307" s="28">
        <v>10000</v>
      </c>
      <c r="E307" s="29">
        <v>10000</v>
      </c>
      <c r="F307" s="30">
        <f t="shared" si="4"/>
        <v>10</v>
      </c>
      <c r="G307" s="18"/>
    </row>
    <row r="308" spans="1:7" s="1" customFormat="1" ht="11.25" customHeight="1">
      <c r="A308" s="32" t="s">
        <v>127</v>
      </c>
      <c r="B308" s="26" t="s">
        <v>310</v>
      </c>
      <c r="C308" s="27" t="s">
        <v>129</v>
      </c>
      <c r="D308" s="28">
        <v>10000</v>
      </c>
      <c r="E308" s="29">
        <v>10000</v>
      </c>
      <c r="F308" s="30">
        <f t="shared" si="4"/>
        <v>10</v>
      </c>
      <c r="G308" s="18"/>
    </row>
    <row r="309" spans="1:7" s="1" customFormat="1" ht="11.25" customHeight="1">
      <c r="A309" s="32" t="s">
        <v>127</v>
      </c>
      <c r="B309" s="26" t="s">
        <v>311</v>
      </c>
      <c r="C309" s="27" t="s">
        <v>129</v>
      </c>
      <c r="D309" s="28">
        <v>10000</v>
      </c>
      <c r="E309" s="29">
        <v>10000</v>
      </c>
      <c r="F309" s="30">
        <f t="shared" si="4"/>
        <v>10</v>
      </c>
      <c r="G309" s="18"/>
    </row>
    <row r="310" spans="1:7" s="1" customFormat="1" ht="11.25" customHeight="1">
      <c r="A310" s="32" t="s">
        <v>127</v>
      </c>
      <c r="B310" s="26" t="s">
        <v>312</v>
      </c>
      <c r="C310" s="27" t="s">
        <v>129</v>
      </c>
      <c r="D310" s="28">
        <v>10000</v>
      </c>
      <c r="E310" s="29">
        <v>10000</v>
      </c>
      <c r="F310" s="30">
        <f t="shared" si="4"/>
        <v>10</v>
      </c>
      <c r="G310" s="18"/>
    </row>
    <row r="311" spans="1:7" s="1" customFormat="1" ht="11.25" customHeight="1">
      <c r="A311" s="32" t="s">
        <v>127</v>
      </c>
      <c r="B311" s="26" t="s">
        <v>313</v>
      </c>
      <c r="C311" s="27" t="s">
        <v>129</v>
      </c>
      <c r="D311" s="28">
        <v>10000</v>
      </c>
      <c r="E311" s="29">
        <v>10000</v>
      </c>
      <c r="F311" s="30">
        <f t="shared" si="4"/>
        <v>10</v>
      </c>
      <c r="G311" s="18"/>
    </row>
    <row r="312" spans="1:7" s="1" customFormat="1" ht="11.25" customHeight="1">
      <c r="A312" s="32" t="s">
        <v>127</v>
      </c>
      <c r="B312" s="26" t="s">
        <v>314</v>
      </c>
      <c r="C312" s="27" t="s">
        <v>129</v>
      </c>
      <c r="D312" s="28">
        <v>10000</v>
      </c>
      <c r="E312" s="29">
        <v>10000</v>
      </c>
      <c r="F312" s="30">
        <f t="shared" si="4"/>
        <v>10</v>
      </c>
      <c r="G312" s="18"/>
    </row>
    <row r="313" spans="1:7" s="1" customFormat="1" ht="11.25" customHeight="1">
      <c r="A313" s="32" t="s">
        <v>127</v>
      </c>
      <c r="B313" s="26" t="s">
        <v>315</v>
      </c>
      <c r="C313" s="27" t="s">
        <v>129</v>
      </c>
      <c r="D313" s="28">
        <v>10000</v>
      </c>
      <c r="E313" s="29">
        <v>10000</v>
      </c>
      <c r="F313" s="30">
        <f t="shared" si="4"/>
        <v>10</v>
      </c>
      <c r="G313" s="18"/>
    </row>
    <row r="314" spans="1:7" s="1" customFormat="1" ht="11.25" customHeight="1">
      <c r="A314" s="32" t="s">
        <v>127</v>
      </c>
      <c r="B314" s="26" t="s">
        <v>316</v>
      </c>
      <c r="C314" s="27" t="s">
        <v>129</v>
      </c>
      <c r="D314" s="28">
        <v>10000</v>
      </c>
      <c r="E314" s="29">
        <v>10000</v>
      </c>
      <c r="F314" s="30">
        <f t="shared" si="4"/>
        <v>10</v>
      </c>
      <c r="G314" s="18"/>
    </row>
    <row r="315" spans="1:7" s="1" customFormat="1" ht="11.25" customHeight="1">
      <c r="A315" s="32" t="s">
        <v>127</v>
      </c>
      <c r="B315" s="26" t="s">
        <v>317</v>
      </c>
      <c r="C315" s="27" t="s">
        <v>129</v>
      </c>
      <c r="D315" s="28">
        <v>10000</v>
      </c>
      <c r="E315" s="29">
        <v>10000</v>
      </c>
      <c r="F315" s="30">
        <f t="shared" si="4"/>
        <v>10</v>
      </c>
      <c r="G315" s="18"/>
    </row>
    <row r="316" spans="1:7" s="1" customFormat="1" ht="11.25" customHeight="1">
      <c r="A316" s="32" t="s">
        <v>127</v>
      </c>
      <c r="B316" s="26" t="s">
        <v>318</v>
      </c>
      <c r="C316" s="27" t="s">
        <v>129</v>
      </c>
      <c r="D316" s="28">
        <v>22100</v>
      </c>
      <c r="E316" s="29">
        <v>22100</v>
      </c>
      <c r="F316" s="30">
        <f t="shared" si="4"/>
        <v>22.1</v>
      </c>
      <c r="G316" s="18"/>
    </row>
    <row r="317" spans="1:7" s="1" customFormat="1" ht="11.25" customHeight="1">
      <c r="A317" s="32" t="s">
        <v>127</v>
      </c>
      <c r="B317" s="26" t="s">
        <v>319</v>
      </c>
      <c r="C317" s="27" t="s">
        <v>129</v>
      </c>
      <c r="D317" s="28">
        <v>6200</v>
      </c>
      <c r="E317" s="29">
        <v>6200</v>
      </c>
      <c r="F317" s="30">
        <f t="shared" si="4"/>
        <v>6.2</v>
      </c>
      <c r="G317" s="18"/>
    </row>
    <row r="318" spans="1:7" s="1" customFormat="1" ht="11.25" customHeight="1">
      <c r="A318" s="32" t="s">
        <v>127</v>
      </c>
      <c r="B318" s="26" t="s">
        <v>320</v>
      </c>
      <c r="C318" s="27" t="s">
        <v>129</v>
      </c>
      <c r="D318" s="28">
        <v>6200</v>
      </c>
      <c r="E318" s="29">
        <v>6200</v>
      </c>
      <c r="F318" s="30">
        <f t="shared" si="4"/>
        <v>6.2</v>
      </c>
      <c r="G318" s="18"/>
    </row>
    <row r="319" spans="1:7" s="1" customFormat="1" ht="11.25" customHeight="1">
      <c r="A319" s="32" t="s">
        <v>127</v>
      </c>
      <c r="B319" s="26" t="s">
        <v>321</v>
      </c>
      <c r="C319" s="27" t="s">
        <v>129</v>
      </c>
      <c r="D319" s="28">
        <v>6200</v>
      </c>
      <c r="E319" s="29">
        <v>6200</v>
      </c>
      <c r="F319" s="30">
        <f t="shared" si="4"/>
        <v>6.2</v>
      </c>
      <c r="G319" s="18"/>
    </row>
    <row r="320" spans="1:7" s="1" customFormat="1" ht="11.25" customHeight="1">
      <c r="A320" s="32" t="s">
        <v>127</v>
      </c>
      <c r="B320" s="26" t="s">
        <v>322</v>
      </c>
      <c r="C320" s="27" t="s">
        <v>129</v>
      </c>
      <c r="D320" s="28">
        <v>2917</v>
      </c>
      <c r="E320" s="29">
        <v>2917</v>
      </c>
      <c r="F320" s="30">
        <f t="shared" si="4"/>
        <v>2.9169999999999998</v>
      </c>
      <c r="G320" s="18"/>
    </row>
    <row r="321" spans="1:7" s="1" customFormat="1" ht="11.25" customHeight="1">
      <c r="A321" s="32" t="s">
        <v>127</v>
      </c>
      <c r="B321" s="26" t="s">
        <v>323</v>
      </c>
      <c r="C321" s="27" t="s">
        <v>129</v>
      </c>
      <c r="D321" s="28">
        <v>6200</v>
      </c>
      <c r="E321" s="29">
        <v>6200</v>
      </c>
      <c r="F321" s="30">
        <f t="shared" si="4"/>
        <v>6.2</v>
      </c>
      <c r="G321" s="18"/>
    </row>
    <row r="322" spans="1:7" s="1" customFormat="1" ht="11.25" customHeight="1">
      <c r="A322" s="32" t="s">
        <v>127</v>
      </c>
      <c r="B322" s="26" t="s">
        <v>324</v>
      </c>
      <c r="C322" s="27" t="s">
        <v>129</v>
      </c>
      <c r="D322" s="28">
        <v>6200</v>
      </c>
      <c r="E322" s="29">
        <v>6200</v>
      </c>
      <c r="F322" s="30">
        <f t="shared" si="4"/>
        <v>6.2</v>
      </c>
      <c r="G322" s="18"/>
    </row>
    <row r="323" spans="1:7" s="1" customFormat="1" ht="11.25" customHeight="1">
      <c r="A323" s="32" t="s">
        <v>127</v>
      </c>
      <c r="B323" s="26" t="s">
        <v>325</v>
      </c>
      <c r="C323" s="27" t="s">
        <v>129</v>
      </c>
      <c r="D323" s="28">
        <v>6200</v>
      </c>
      <c r="E323" s="29">
        <v>6200</v>
      </c>
      <c r="F323" s="30">
        <f t="shared" si="4"/>
        <v>6.2</v>
      </c>
      <c r="G323" s="18"/>
    </row>
    <row r="324" spans="1:7" s="1" customFormat="1" ht="11.25" customHeight="1">
      <c r="A324" s="32" t="s">
        <v>127</v>
      </c>
      <c r="B324" s="26" t="s">
        <v>326</v>
      </c>
      <c r="C324" s="27" t="s">
        <v>129</v>
      </c>
      <c r="D324" s="28">
        <v>6200</v>
      </c>
      <c r="E324" s="29">
        <v>6200</v>
      </c>
      <c r="F324" s="30">
        <f t="shared" si="4"/>
        <v>6.2</v>
      </c>
      <c r="G324" s="18"/>
    </row>
    <row r="325" spans="1:7" s="1" customFormat="1" ht="11.25" customHeight="1">
      <c r="A325" s="32" t="s">
        <v>127</v>
      </c>
      <c r="B325" s="26" t="s">
        <v>327</v>
      </c>
      <c r="C325" s="27" t="s">
        <v>129</v>
      </c>
      <c r="D325" s="28">
        <v>6200</v>
      </c>
      <c r="E325" s="29">
        <v>6200</v>
      </c>
      <c r="F325" s="30">
        <f t="shared" ref="F325:F388" si="5">E325/1000</f>
        <v>6.2</v>
      </c>
      <c r="G325" s="18"/>
    </row>
    <row r="326" spans="1:7" s="1" customFormat="1" ht="11.25" customHeight="1">
      <c r="A326" s="32" t="s">
        <v>127</v>
      </c>
      <c r="B326" s="26" t="s">
        <v>328</v>
      </c>
      <c r="C326" s="27" t="s">
        <v>129</v>
      </c>
      <c r="D326" s="28">
        <v>6200</v>
      </c>
      <c r="E326" s="29">
        <v>6200</v>
      </c>
      <c r="F326" s="30">
        <f t="shared" si="5"/>
        <v>6.2</v>
      </c>
      <c r="G326" s="18"/>
    </row>
    <row r="327" spans="1:7" s="1" customFormat="1" ht="11.25" customHeight="1">
      <c r="A327" s="32" t="s">
        <v>127</v>
      </c>
      <c r="B327" s="26" t="s">
        <v>329</v>
      </c>
      <c r="C327" s="27" t="s">
        <v>129</v>
      </c>
      <c r="D327" s="28">
        <v>6200</v>
      </c>
      <c r="E327" s="29">
        <v>6200</v>
      </c>
      <c r="F327" s="30">
        <f t="shared" si="5"/>
        <v>6.2</v>
      </c>
      <c r="G327" s="18"/>
    </row>
    <row r="328" spans="1:7" s="1" customFormat="1" ht="11.25" customHeight="1">
      <c r="A328" s="32" t="s">
        <v>127</v>
      </c>
      <c r="B328" s="26" t="s">
        <v>330</v>
      </c>
      <c r="C328" s="27" t="s">
        <v>129</v>
      </c>
      <c r="D328" s="28">
        <v>5788</v>
      </c>
      <c r="E328" s="29">
        <v>5788</v>
      </c>
      <c r="F328" s="30">
        <f t="shared" si="5"/>
        <v>5.7880000000000003</v>
      </c>
      <c r="G328" s="18"/>
    </row>
    <row r="329" spans="1:7" s="1" customFormat="1" ht="11.25" customHeight="1">
      <c r="A329" s="32" t="s">
        <v>127</v>
      </c>
      <c r="B329" s="26" t="s">
        <v>331</v>
      </c>
      <c r="C329" s="27" t="s">
        <v>129</v>
      </c>
      <c r="D329" s="28">
        <v>2529</v>
      </c>
      <c r="E329" s="29">
        <v>2529</v>
      </c>
      <c r="F329" s="30">
        <f t="shared" si="5"/>
        <v>2.5289999999999999</v>
      </c>
      <c r="G329" s="18"/>
    </row>
    <row r="330" spans="1:7" s="1" customFormat="1" ht="11.25" customHeight="1">
      <c r="A330" s="32" t="s">
        <v>127</v>
      </c>
      <c r="B330" s="26" t="s">
        <v>332</v>
      </c>
      <c r="C330" s="27" t="s">
        <v>129</v>
      </c>
      <c r="D330" s="28">
        <v>5564</v>
      </c>
      <c r="E330" s="29">
        <v>5564</v>
      </c>
      <c r="F330" s="30">
        <f t="shared" si="5"/>
        <v>5.5640000000000001</v>
      </c>
      <c r="G330" s="18"/>
    </row>
    <row r="331" spans="1:7" s="1" customFormat="1" ht="11.25" customHeight="1">
      <c r="A331" s="32" t="s">
        <v>127</v>
      </c>
      <c r="B331" s="26" t="s">
        <v>333</v>
      </c>
      <c r="C331" s="27" t="s">
        <v>129</v>
      </c>
      <c r="D331" s="28">
        <v>18000</v>
      </c>
      <c r="E331" s="29">
        <v>18000</v>
      </c>
      <c r="F331" s="30">
        <f t="shared" si="5"/>
        <v>18</v>
      </c>
      <c r="G331" s="18"/>
    </row>
    <row r="332" spans="1:7" s="1" customFormat="1" ht="11.25" customHeight="1">
      <c r="A332" s="32" t="s">
        <v>127</v>
      </c>
      <c r="B332" s="26" t="s">
        <v>334</v>
      </c>
      <c r="C332" s="27" t="s">
        <v>129</v>
      </c>
      <c r="D332" s="28">
        <v>25000</v>
      </c>
      <c r="E332" s="29">
        <v>25000</v>
      </c>
      <c r="F332" s="30">
        <f t="shared" si="5"/>
        <v>25</v>
      </c>
      <c r="G332" s="18"/>
    </row>
    <row r="333" spans="1:7" s="1" customFormat="1" ht="11.25" customHeight="1">
      <c r="A333" s="32" t="s">
        <v>127</v>
      </c>
      <c r="B333" s="26" t="s">
        <v>335</v>
      </c>
      <c r="C333" s="27" t="s">
        <v>129</v>
      </c>
      <c r="D333" s="28">
        <v>25000</v>
      </c>
      <c r="E333" s="29">
        <v>25000</v>
      </c>
      <c r="F333" s="30">
        <f t="shared" si="5"/>
        <v>25</v>
      </c>
      <c r="G333" s="18"/>
    </row>
    <row r="334" spans="1:7" s="1" customFormat="1" ht="11.25" customHeight="1">
      <c r="A334" s="32" t="s">
        <v>127</v>
      </c>
      <c r="B334" s="26" t="s">
        <v>336</v>
      </c>
      <c r="C334" s="27" t="s">
        <v>129</v>
      </c>
      <c r="D334" s="28">
        <v>21984</v>
      </c>
      <c r="E334" s="29">
        <v>21984</v>
      </c>
      <c r="F334" s="30">
        <f t="shared" si="5"/>
        <v>21.984000000000002</v>
      </c>
      <c r="G334" s="18"/>
    </row>
    <row r="335" spans="1:7" s="1" customFormat="1" ht="11.25" customHeight="1">
      <c r="A335" s="32" t="s">
        <v>127</v>
      </c>
      <c r="B335" s="26" t="s">
        <v>337</v>
      </c>
      <c r="C335" s="27" t="s">
        <v>129</v>
      </c>
      <c r="D335" s="28">
        <v>45500</v>
      </c>
      <c r="E335" s="29">
        <v>45500</v>
      </c>
      <c r="F335" s="30">
        <f t="shared" si="5"/>
        <v>45.5</v>
      </c>
      <c r="G335" s="18"/>
    </row>
    <row r="336" spans="1:7" s="1" customFormat="1" ht="11.25" customHeight="1">
      <c r="A336" s="32" t="s">
        <v>127</v>
      </c>
      <c r="B336" s="26" t="s">
        <v>338</v>
      </c>
      <c r="C336" s="27" t="s">
        <v>129</v>
      </c>
      <c r="D336" s="28">
        <v>48000</v>
      </c>
      <c r="E336" s="29">
        <v>48000</v>
      </c>
      <c r="F336" s="30">
        <f t="shared" si="5"/>
        <v>48</v>
      </c>
      <c r="G336" s="18"/>
    </row>
    <row r="337" spans="1:7" s="1" customFormat="1" ht="11.25" customHeight="1">
      <c r="A337" s="32" t="s">
        <v>127</v>
      </c>
      <c r="B337" s="26" t="s">
        <v>339</v>
      </c>
      <c r="C337" s="27" t="s">
        <v>129</v>
      </c>
      <c r="D337" s="28">
        <v>11653</v>
      </c>
      <c r="E337" s="29">
        <v>11653</v>
      </c>
      <c r="F337" s="30">
        <f t="shared" si="5"/>
        <v>11.653</v>
      </c>
      <c r="G337" s="18"/>
    </row>
    <row r="338" spans="1:7" s="1" customFormat="1" ht="11.25" customHeight="1">
      <c r="A338" s="32" t="s">
        <v>127</v>
      </c>
      <c r="B338" s="26" t="s">
        <v>340</v>
      </c>
      <c r="C338" s="27" t="s">
        <v>129</v>
      </c>
      <c r="D338" s="28">
        <v>11653</v>
      </c>
      <c r="E338" s="29">
        <v>11653</v>
      </c>
      <c r="F338" s="30">
        <f t="shared" si="5"/>
        <v>11.653</v>
      </c>
      <c r="G338" s="18"/>
    </row>
    <row r="339" spans="1:7" s="1" customFormat="1" ht="11.25" customHeight="1">
      <c r="A339" s="32" t="s">
        <v>127</v>
      </c>
      <c r="B339" s="26" t="s">
        <v>341</v>
      </c>
      <c r="C339" s="27" t="s">
        <v>129</v>
      </c>
      <c r="D339" s="28">
        <v>11653</v>
      </c>
      <c r="E339" s="29">
        <v>11653</v>
      </c>
      <c r="F339" s="30">
        <f t="shared" si="5"/>
        <v>11.653</v>
      </c>
      <c r="G339" s="18"/>
    </row>
    <row r="340" spans="1:7" s="1" customFormat="1" ht="11.25" customHeight="1">
      <c r="A340" s="32" t="s">
        <v>127</v>
      </c>
      <c r="B340" s="26" t="s">
        <v>342</v>
      </c>
      <c r="C340" s="27" t="s">
        <v>129</v>
      </c>
      <c r="D340" s="28">
        <v>11653</v>
      </c>
      <c r="E340" s="29">
        <v>11653</v>
      </c>
      <c r="F340" s="30">
        <f t="shared" si="5"/>
        <v>11.653</v>
      </c>
      <c r="G340" s="18"/>
    </row>
    <row r="341" spans="1:7" s="1" customFormat="1" ht="11.25" customHeight="1">
      <c r="A341" s="32" t="s">
        <v>127</v>
      </c>
      <c r="B341" s="26" t="s">
        <v>343</v>
      </c>
      <c r="C341" s="27" t="s">
        <v>129</v>
      </c>
      <c r="D341" s="28">
        <v>11653</v>
      </c>
      <c r="E341" s="29">
        <v>11653</v>
      </c>
      <c r="F341" s="30">
        <f t="shared" si="5"/>
        <v>11.653</v>
      </c>
      <c r="G341" s="18"/>
    </row>
    <row r="342" spans="1:7" s="1" customFormat="1" ht="11.25" customHeight="1">
      <c r="A342" s="32" t="s">
        <v>127</v>
      </c>
      <c r="B342" s="26" t="s">
        <v>344</v>
      </c>
      <c r="C342" s="27" t="s">
        <v>129</v>
      </c>
      <c r="D342" s="28">
        <v>11653</v>
      </c>
      <c r="E342" s="29">
        <v>11653</v>
      </c>
      <c r="F342" s="30">
        <f t="shared" si="5"/>
        <v>11.653</v>
      </c>
      <c r="G342" s="18"/>
    </row>
    <row r="343" spans="1:7" s="1" customFormat="1" ht="11.25" customHeight="1">
      <c r="A343" s="32" t="s">
        <v>127</v>
      </c>
      <c r="B343" s="26" t="s">
        <v>345</v>
      </c>
      <c r="C343" s="27" t="s">
        <v>129</v>
      </c>
      <c r="D343" s="28">
        <v>11653</v>
      </c>
      <c r="E343" s="29">
        <v>11653</v>
      </c>
      <c r="F343" s="30">
        <f t="shared" si="5"/>
        <v>11.653</v>
      </c>
      <c r="G343" s="18"/>
    </row>
    <row r="344" spans="1:7" s="1" customFormat="1" ht="11.25" customHeight="1">
      <c r="A344" s="32" t="s">
        <v>127</v>
      </c>
      <c r="B344" s="26" t="s">
        <v>346</v>
      </c>
      <c r="C344" s="27" t="s">
        <v>129</v>
      </c>
      <c r="D344" s="28">
        <v>11653</v>
      </c>
      <c r="E344" s="29">
        <v>11653</v>
      </c>
      <c r="F344" s="30">
        <f t="shared" si="5"/>
        <v>11.653</v>
      </c>
      <c r="G344" s="18"/>
    </row>
    <row r="345" spans="1:7" s="1" customFormat="1" ht="11.25" customHeight="1">
      <c r="A345" s="32" t="s">
        <v>127</v>
      </c>
      <c r="B345" s="26" t="s">
        <v>347</v>
      </c>
      <c r="C345" s="27" t="s">
        <v>129</v>
      </c>
      <c r="D345" s="28">
        <v>11653</v>
      </c>
      <c r="E345" s="29">
        <v>11653</v>
      </c>
      <c r="F345" s="30">
        <f t="shared" si="5"/>
        <v>11.653</v>
      </c>
      <c r="G345" s="18"/>
    </row>
    <row r="346" spans="1:7" s="1" customFormat="1" ht="11.25" customHeight="1">
      <c r="A346" s="32" t="s">
        <v>127</v>
      </c>
      <c r="B346" s="26" t="s">
        <v>348</v>
      </c>
      <c r="C346" s="27" t="s">
        <v>129</v>
      </c>
      <c r="D346" s="28">
        <v>11653</v>
      </c>
      <c r="E346" s="29">
        <v>11653</v>
      </c>
      <c r="F346" s="30">
        <f t="shared" si="5"/>
        <v>11.653</v>
      </c>
      <c r="G346" s="18"/>
    </row>
    <row r="347" spans="1:7" s="1" customFormat="1" ht="11.25" customHeight="1">
      <c r="A347" s="32" t="s">
        <v>127</v>
      </c>
      <c r="B347" s="26" t="s">
        <v>349</v>
      </c>
      <c r="C347" s="27" t="s">
        <v>129</v>
      </c>
      <c r="D347" s="28">
        <v>11653</v>
      </c>
      <c r="E347" s="29">
        <v>11653</v>
      </c>
      <c r="F347" s="30">
        <f t="shared" si="5"/>
        <v>11.653</v>
      </c>
      <c r="G347" s="18"/>
    </row>
    <row r="348" spans="1:7" s="1" customFormat="1" ht="11.25" customHeight="1">
      <c r="A348" s="32" t="s">
        <v>127</v>
      </c>
      <c r="B348" s="26" t="s">
        <v>350</v>
      </c>
      <c r="C348" s="27" t="s">
        <v>129</v>
      </c>
      <c r="D348" s="28">
        <v>11653</v>
      </c>
      <c r="E348" s="29">
        <v>11653</v>
      </c>
      <c r="F348" s="30">
        <f t="shared" si="5"/>
        <v>11.653</v>
      </c>
      <c r="G348" s="18"/>
    </row>
    <row r="349" spans="1:7" s="1" customFormat="1" ht="11.25" customHeight="1">
      <c r="A349" s="32" t="s">
        <v>127</v>
      </c>
      <c r="B349" s="26" t="s">
        <v>351</v>
      </c>
      <c r="C349" s="27" t="s">
        <v>129</v>
      </c>
      <c r="D349" s="28">
        <v>41600</v>
      </c>
      <c r="E349" s="29">
        <v>41600</v>
      </c>
      <c r="F349" s="30">
        <f t="shared" si="5"/>
        <v>41.6</v>
      </c>
      <c r="G349" s="18"/>
    </row>
    <row r="350" spans="1:7" s="1" customFormat="1" ht="11.25" customHeight="1">
      <c r="A350" s="32" t="s">
        <v>127</v>
      </c>
      <c r="B350" s="26" t="s">
        <v>352</v>
      </c>
      <c r="C350" s="27" t="s">
        <v>129</v>
      </c>
      <c r="D350" s="28">
        <v>10000</v>
      </c>
      <c r="E350" s="29">
        <v>10000</v>
      </c>
      <c r="F350" s="30">
        <f t="shared" si="5"/>
        <v>10</v>
      </c>
      <c r="G350" s="18"/>
    </row>
    <row r="351" spans="1:7" s="1" customFormat="1" ht="11.25" customHeight="1">
      <c r="A351" s="32" t="s">
        <v>127</v>
      </c>
      <c r="B351" s="26" t="s">
        <v>353</v>
      </c>
      <c r="C351" s="27" t="s">
        <v>129</v>
      </c>
      <c r="D351" s="28">
        <v>9415</v>
      </c>
      <c r="E351" s="29">
        <v>9415</v>
      </c>
      <c r="F351" s="30">
        <f t="shared" si="5"/>
        <v>9.4149999999999991</v>
      </c>
      <c r="G351" s="18"/>
    </row>
    <row r="352" spans="1:7" s="1" customFormat="1" ht="11.25" customHeight="1">
      <c r="A352" s="32" t="s">
        <v>127</v>
      </c>
      <c r="B352" s="26" t="s">
        <v>354</v>
      </c>
      <c r="C352" s="27" t="s">
        <v>129</v>
      </c>
      <c r="D352" s="28">
        <v>8977</v>
      </c>
      <c r="E352" s="29">
        <v>8977</v>
      </c>
      <c r="F352" s="30">
        <f t="shared" si="5"/>
        <v>8.9770000000000003</v>
      </c>
      <c r="G352" s="18"/>
    </row>
    <row r="353" spans="1:7" s="1" customFormat="1" ht="11.25" customHeight="1">
      <c r="A353" s="32" t="s">
        <v>127</v>
      </c>
      <c r="B353" s="26" t="s">
        <v>355</v>
      </c>
      <c r="C353" s="27" t="s">
        <v>129</v>
      </c>
      <c r="D353" s="28">
        <v>10000</v>
      </c>
      <c r="E353" s="29">
        <v>10000</v>
      </c>
      <c r="F353" s="30">
        <f t="shared" si="5"/>
        <v>10</v>
      </c>
      <c r="G353" s="18"/>
    </row>
    <row r="354" spans="1:7" s="1" customFormat="1" ht="11.25" customHeight="1">
      <c r="A354" s="32" t="s">
        <v>127</v>
      </c>
      <c r="B354" s="26" t="s">
        <v>356</v>
      </c>
      <c r="C354" s="27" t="s">
        <v>129</v>
      </c>
      <c r="D354" s="28">
        <v>10000</v>
      </c>
      <c r="E354" s="29">
        <v>10000</v>
      </c>
      <c r="F354" s="30">
        <f t="shared" si="5"/>
        <v>10</v>
      </c>
      <c r="G354" s="18"/>
    </row>
    <row r="355" spans="1:7" s="1" customFormat="1" ht="11.25" customHeight="1">
      <c r="A355" s="32" t="s">
        <v>127</v>
      </c>
      <c r="B355" s="26" t="s">
        <v>357</v>
      </c>
      <c r="C355" s="27" t="s">
        <v>129</v>
      </c>
      <c r="D355" s="28">
        <v>7421</v>
      </c>
      <c r="E355" s="29">
        <v>7421</v>
      </c>
      <c r="F355" s="30">
        <f t="shared" si="5"/>
        <v>7.4210000000000003</v>
      </c>
      <c r="G355" s="18"/>
    </row>
    <row r="356" spans="1:7" s="1" customFormat="1" ht="11.25" customHeight="1">
      <c r="A356" s="32" t="s">
        <v>127</v>
      </c>
      <c r="B356" s="26" t="s">
        <v>358</v>
      </c>
      <c r="C356" s="27" t="s">
        <v>129</v>
      </c>
      <c r="D356" s="28">
        <v>10000</v>
      </c>
      <c r="E356" s="29">
        <v>10000</v>
      </c>
      <c r="F356" s="30">
        <f t="shared" si="5"/>
        <v>10</v>
      </c>
      <c r="G356" s="18"/>
    </row>
    <row r="357" spans="1:7" s="1" customFormat="1" ht="11.25" customHeight="1">
      <c r="A357" s="32" t="s">
        <v>127</v>
      </c>
      <c r="B357" s="26" t="s">
        <v>359</v>
      </c>
      <c r="C357" s="27" t="s">
        <v>129</v>
      </c>
      <c r="D357" s="28">
        <v>6035</v>
      </c>
      <c r="E357" s="29">
        <v>6035</v>
      </c>
      <c r="F357" s="30">
        <f t="shared" si="5"/>
        <v>6.0350000000000001</v>
      </c>
      <c r="G357" s="18"/>
    </row>
    <row r="358" spans="1:7" s="1" customFormat="1" ht="11.25" customHeight="1">
      <c r="A358" s="32" t="s">
        <v>127</v>
      </c>
      <c r="B358" s="26" t="s">
        <v>360</v>
      </c>
      <c r="C358" s="27" t="s">
        <v>129</v>
      </c>
      <c r="D358" s="28">
        <v>10000</v>
      </c>
      <c r="E358" s="29">
        <v>10000</v>
      </c>
      <c r="F358" s="30">
        <f t="shared" si="5"/>
        <v>10</v>
      </c>
      <c r="G358" s="18"/>
    </row>
    <row r="359" spans="1:7" s="1" customFormat="1" ht="11.25" customHeight="1">
      <c r="A359" s="32" t="s">
        <v>127</v>
      </c>
      <c r="B359" s="26" t="s">
        <v>361</v>
      </c>
      <c r="C359" s="27" t="s">
        <v>129</v>
      </c>
      <c r="D359" s="28">
        <v>9800</v>
      </c>
      <c r="E359" s="29">
        <v>9800</v>
      </c>
      <c r="F359" s="30">
        <f t="shared" si="5"/>
        <v>9.8000000000000007</v>
      </c>
      <c r="G359" s="18"/>
    </row>
    <row r="360" spans="1:7" s="1" customFormat="1" ht="11.25" customHeight="1">
      <c r="A360" s="32" t="s">
        <v>127</v>
      </c>
      <c r="B360" s="26" t="s">
        <v>362</v>
      </c>
      <c r="C360" s="27" t="s">
        <v>129</v>
      </c>
      <c r="D360" s="28">
        <v>10000</v>
      </c>
      <c r="E360" s="29">
        <v>10000</v>
      </c>
      <c r="F360" s="30">
        <f t="shared" si="5"/>
        <v>10</v>
      </c>
      <c r="G360" s="18"/>
    </row>
    <row r="361" spans="1:7" s="1" customFormat="1" ht="11.25" customHeight="1">
      <c r="A361" s="32" t="s">
        <v>127</v>
      </c>
      <c r="B361" s="26" t="s">
        <v>363</v>
      </c>
      <c r="C361" s="27" t="s">
        <v>129</v>
      </c>
      <c r="D361" s="28">
        <v>3764</v>
      </c>
      <c r="E361" s="29">
        <v>3764</v>
      </c>
      <c r="F361" s="30">
        <f t="shared" si="5"/>
        <v>3.7639999999999998</v>
      </c>
      <c r="G361" s="18"/>
    </row>
    <row r="362" spans="1:7" s="1" customFormat="1" ht="11.25" customHeight="1">
      <c r="A362" s="32" t="s">
        <v>127</v>
      </c>
      <c r="B362" s="26" t="s">
        <v>364</v>
      </c>
      <c r="C362" s="27" t="s">
        <v>129</v>
      </c>
      <c r="D362" s="28">
        <v>10000</v>
      </c>
      <c r="E362" s="29">
        <v>10000</v>
      </c>
      <c r="F362" s="30">
        <f t="shared" si="5"/>
        <v>10</v>
      </c>
      <c r="G362" s="18"/>
    </row>
    <row r="363" spans="1:7" s="1" customFormat="1" ht="11.25" customHeight="1">
      <c r="A363" s="32" t="s">
        <v>127</v>
      </c>
      <c r="B363" s="26" t="s">
        <v>365</v>
      </c>
      <c r="C363" s="27" t="s">
        <v>129</v>
      </c>
      <c r="D363" s="28">
        <v>9083</v>
      </c>
      <c r="E363" s="29">
        <v>9083</v>
      </c>
      <c r="F363" s="30">
        <f t="shared" si="5"/>
        <v>9.0830000000000002</v>
      </c>
      <c r="G363" s="18"/>
    </row>
    <row r="364" spans="1:7" s="1" customFormat="1" ht="11.25" customHeight="1">
      <c r="A364" s="32" t="s">
        <v>127</v>
      </c>
      <c r="B364" s="26" t="s">
        <v>366</v>
      </c>
      <c r="C364" s="27" t="s">
        <v>129</v>
      </c>
      <c r="D364" s="28">
        <v>9035</v>
      </c>
      <c r="E364" s="29">
        <v>9035</v>
      </c>
      <c r="F364" s="30">
        <f t="shared" si="5"/>
        <v>9.0350000000000001</v>
      </c>
      <c r="G364" s="18"/>
    </row>
    <row r="365" spans="1:7" s="1" customFormat="1" ht="11.25" customHeight="1">
      <c r="A365" s="32" t="s">
        <v>127</v>
      </c>
      <c r="B365" s="26" t="s">
        <v>367</v>
      </c>
      <c r="C365" s="27" t="s">
        <v>129</v>
      </c>
      <c r="D365" s="28">
        <v>2352</v>
      </c>
      <c r="E365" s="29">
        <v>2352</v>
      </c>
      <c r="F365" s="30">
        <f t="shared" si="5"/>
        <v>2.3519999999999999</v>
      </c>
      <c r="G365" s="18"/>
    </row>
    <row r="366" spans="1:7" s="1" customFormat="1" ht="11.25" customHeight="1">
      <c r="A366" s="32" t="s">
        <v>127</v>
      </c>
      <c r="B366" s="26" t="s">
        <v>368</v>
      </c>
      <c r="C366" s="27" t="s">
        <v>129</v>
      </c>
      <c r="D366" s="28">
        <v>8258</v>
      </c>
      <c r="E366" s="29">
        <v>8258</v>
      </c>
      <c r="F366" s="30">
        <f t="shared" si="5"/>
        <v>8.2579999999999991</v>
      </c>
      <c r="G366" s="18"/>
    </row>
    <row r="367" spans="1:7" s="1" customFormat="1" ht="11.25" customHeight="1">
      <c r="A367" s="32" t="s">
        <v>127</v>
      </c>
      <c r="B367" s="26" t="s">
        <v>369</v>
      </c>
      <c r="C367" s="27" t="s">
        <v>129</v>
      </c>
      <c r="D367" s="28">
        <v>9242</v>
      </c>
      <c r="E367" s="29">
        <v>9242</v>
      </c>
      <c r="F367" s="30">
        <f t="shared" si="5"/>
        <v>9.2420000000000009</v>
      </c>
      <c r="G367" s="18"/>
    </row>
    <row r="368" spans="1:7" s="1" customFormat="1" ht="11.25" customHeight="1">
      <c r="A368" s="32" t="s">
        <v>127</v>
      </c>
      <c r="B368" s="26" t="s">
        <v>370</v>
      </c>
      <c r="C368" s="27" t="s">
        <v>129</v>
      </c>
      <c r="D368" s="28">
        <v>10000</v>
      </c>
      <c r="E368" s="29">
        <v>10000</v>
      </c>
      <c r="F368" s="30">
        <f t="shared" si="5"/>
        <v>10</v>
      </c>
      <c r="G368" s="18"/>
    </row>
    <row r="369" spans="1:7" s="1" customFormat="1" ht="11.25" customHeight="1">
      <c r="A369" s="32" t="s">
        <v>127</v>
      </c>
      <c r="B369" s="26" t="s">
        <v>371</v>
      </c>
      <c r="C369" s="27" t="s">
        <v>129</v>
      </c>
      <c r="D369" s="28">
        <v>10000</v>
      </c>
      <c r="E369" s="29">
        <v>10000</v>
      </c>
      <c r="F369" s="30">
        <f t="shared" si="5"/>
        <v>10</v>
      </c>
      <c r="G369" s="18"/>
    </row>
    <row r="370" spans="1:7" s="1" customFormat="1" ht="11.25" customHeight="1">
      <c r="A370" s="32" t="s">
        <v>127</v>
      </c>
      <c r="B370" s="26" t="s">
        <v>372</v>
      </c>
      <c r="C370" s="27" t="s">
        <v>129</v>
      </c>
      <c r="D370" s="28">
        <v>1680</v>
      </c>
      <c r="E370" s="29">
        <v>1680</v>
      </c>
      <c r="F370" s="30">
        <f t="shared" si="5"/>
        <v>1.68</v>
      </c>
      <c r="G370" s="18"/>
    </row>
    <row r="371" spans="1:7" s="1" customFormat="1" ht="11.25" customHeight="1">
      <c r="A371" s="32" t="s">
        <v>127</v>
      </c>
      <c r="B371" s="26" t="s">
        <v>373</v>
      </c>
      <c r="C371" s="27" t="s">
        <v>129</v>
      </c>
      <c r="D371" s="28">
        <v>10000</v>
      </c>
      <c r="E371" s="29">
        <v>10000</v>
      </c>
      <c r="F371" s="30">
        <f t="shared" si="5"/>
        <v>10</v>
      </c>
      <c r="G371" s="18"/>
    </row>
    <row r="372" spans="1:7" s="1" customFormat="1" ht="11.25" customHeight="1">
      <c r="A372" s="32" t="s">
        <v>127</v>
      </c>
      <c r="B372" s="26" t="s">
        <v>374</v>
      </c>
      <c r="C372" s="27" t="s">
        <v>129</v>
      </c>
      <c r="D372" s="28">
        <v>10000</v>
      </c>
      <c r="E372" s="29">
        <v>10000</v>
      </c>
      <c r="F372" s="30">
        <f t="shared" si="5"/>
        <v>10</v>
      </c>
      <c r="G372" s="18"/>
    </row>
    <row r="373" spans="1:7" s="1" customFormat="1" ht="11.25" customHeight="1">
      <c r="A373" s="32" t="s">
        <v>127</v>
      </c>
      <c r="B373" s="26" t="s">
        <v>375</v>
      </c>
      <c r="C373" s="27" t="s">
        <v>129</v>
      </c>
      <c r="D373" s="28">
        <v>18178</v>
      </c>
      <c r="E373" s="29">
        <v>18178</v>
      </c>
      <c r="F373" s="30">
        <f t="shared" si="5"/>
        <v>18.178000000000001</v>
      </c>
      <c r="G373" s="18"/>
    </row>
    <row r="374" spans="1:7" s="1" customFormat="1" ht="11.25" customHeight="1">
      <c r="A374" s="32" t="s">
        <v>127</v>
      </c>
      <c r="B374" s="26" t="s">
        <v>376</v>
      </c>
      <c r="C374" s="27" t="s">
        <v>129</v>
      </c>
      <c r="D374" s="28">
        <v>7592</v>
      </c>
      <c r="E374" s="29">
        <v>7592</v>
      </c>
      <c r="F374" s="30">
        <f t="shared" si="5"/>
        <v>7.5919999999999996</v>
      </c>
      <c r="G374" s="18"/>
    </row>
    <row r="375" spans="1:7" s="1" customFormat="1" ht="11.25" customHeight="1">
      <c r="A375" s="32" t="s">
        <v>127</v>
      </c>
      <c r="B375" s="26" t="s">
        <v>377</v>
      </c>
      <c r="C375" s="27" t="s">
        <v>129</v>
      </c>
      <c r="D375" s="28">
        <v>10000</v>
      </c>
      <c r="E375" s="29">
        <v>10000</v>
      </c>
      <c r="F375" s="30">
        <f t="shared" si="5"/>
        <v>10</v>
      </c>
      <c r="G375" s="18"/>
    </row>
    <row r="376" spans="1:7" s="1" customFormat="1" ht="11.25" customHeight="1">
      <c r="A376" s="32" t="s">
        <v>127</v>
      </c>
      <c r="B376" s="26" t="s">
        <v>378</v>
      </c>
      <c r="C376" s="27" t="s">
        <v>129</v>
      </c>
      <c r="D376" s="28">
        <v>54000</v>
      </c>
      <c r="E376" s="29">
        <v>54000</v>
      </c>
      <c r="F376" s="30">
        <f t="shared" si="5"/>
        <v>54</v>
      </c>
      <c r="G376" s="18"/>
    </row>
    <row r="377" spans="1:7" s="1" customFormat="1" ht="11.25" customHeight="1">
      <c r="A377" s="32" t="s">
        <v>127</v>
      </c>
      <c r="B377" s="26" t="s">
        <v>379</v>
      </c>
      <c r="C377" s="27" t="s">
        <v>129</v>
      </c>
      <c r="D377" s="28">
        <v>25000</v>
      </c>
      <c r="E377" s="29">
        <v>25000</v>
      </c>
      <c r="F377" s="30">
        <f t="shared" si="5"/>
        <v>25</v>
      </c>
      <c r="G377" s="18"/>
    </row>
    <row r="378" spans="1:7" s="1" customFormat="1" ht="11.25" customHeight="1">
      <c r="A378" s="32" t="s">
        <v>127</v>
      </c>
      <c r="B378" s="26" t="s">
        <v>380</v>
      </c>
      <c r="C378" s="27" t="s">
        <v>129</v>
      </c>
      <c r="D378" s="28">
        <v>25000</v>
      </c>
      <c r="E378" s="29">
        <v>25000</v>
      </c>
      <c r="F378" s="30">
        <f t="shared" si="5"/>
        <v>25</v>
      </c>
      <c r="G378" s="18"/>
    </row>
    <row r="379" spans="1:7" s="1" customFormat="1" ht="11.25" customHeight="1">
      <c r="A379" s="32" t="s">
        <v>127</v>
      </c>
      <c r="B379" s="26" t="s">
        <v>381</v>
      </c>
      <c r="C379" s="27" t="s">
        <v>129</v>
      </c>
      <c r="D379" s="28">
        <v>25000</v>
      </c>
      <c r="E379" s="29">
        <v>25000</v>
      </c>
      <c r="F379" s="30">
        <f t="shared" si="5"/>
        <v>25</v>
      </c>
      <c r="G379" s="18"/>
    </row>
    <row r="380" spans="1:7" s="1" customFormat="1" ht="11.25" customHeight="1">
      <c r="A380" s="32" t="s">
        <v>127</v>
      </c>
      <c r="B380" s="26" t="s">
        <v>382</v>
      </c>
      <c r="C380" s="27" t="s">
        <v>129</v>
      </c>
      <c r="D380" s="28">
        <v>25000</v>
      </c>
      <c r="E380" s="29">
        <v>25000</v>
      </c>
      <c r="F380" s="30">
        <f t="shared" si="5"/>
        <v>25</v>
      </c>
      <c r="G380" s="18"/>
    </row>
    <row r="381" spans="1:7" s="1" customFormat="1" ht="11.25" customHeight="1">
      <c r="A381" s="32" t="s">
        <v>127</v>
      </c>
      <c r="B381" s="26" t="s">
        <v>383</v>
      </c>
      <c r="C381" s="27" t="s">
        <v>129</v>
      </c>
      <c r="D381" s="28">
        <v>15987</v>
      </c>
      <c r="E381" s="29">
        <v>15987</v>
      </c>
      <c r="F381" s="30">
        <f t="shared" si="5"/>
        <v>15.987</v>
      </c>
      <c r="G381" s="18"/>
    </row>
    <row r="382" spans="1:7" s="1" customFormat="1" ht="11.25" customHeight="1">
      <c r="A382" s="32" t="s">
        <v>127</v>
      </c>
      <c r="B382" s="26" t="s">
        <v>384</v>
      </c>
      <c r="C382" s="27" t="s">
        <v>129</v>
      </c>
      <c r="D382" s="28">
        <v>18512</v>
      </c>
      <c r="E382" s="29">
        <v>18512</v>
      </c>
      <c r="F382" s="30">
        <f t="shared" si="5"/>
        <v>18.512</v>
      </c>
      <c r="G382" s="18"/>
    </row>
    <row r="383" spans="1:7" s="1" customFormat="1" ht="11.25" customHeight="1">
      <c r="A383" s="32" t="s">
        <v>127</v>
      </c>
      <c r="B383" s="26" t="s">
        <v>385</v>
      </c>
      <c r="C383" s="27" t="s">
        <v>129</v>
      </c>
      <c r="D383" s="28">
        <v>25000</v>
      </c>
      <c r="E383" s="29">
        <v>25000</v>
      </c>
      <c r="F383" s="30">
        <f t="shared" si="5"/>
        <v>25</v>
      </c>
      <c r="G383" s="18"/>
    </row>
    <row r="384" spans="1:7" s="1" customFormat="1" ht="11.25" customHeight="1">
      <c r="A384" s="32" t="s">
        <v>127</v>
      </c>
      <c r="B384" s="26" t="s">
        <v>386</v>
      </c>
      <c r="C384" s="27" t="s">
        <v>129</v>
      </c>
      <c r="D384" s="28">
        <v>25000</v>
      </c>
      <c r="E384" s="29">
        <v>25000</v>
      </c>
      <c r="F384" s="30">
        <f t="shared" si="5"/>
        <v>25</v>
      </c>
      <c r="G384" s="18"/>
    </row>
    <row r="385" spans="1:7" s="1" customFormat="1" ht="11.25" customHeight="1">
      <c r="A385" s="32" t="s">
        <v>127</v>
      </c>
      <c r="B385" s="26" t="s">
        <v>387</v>
      </c>
      <c r="C385" s="27" t="s">
        <v>129</v>
      </c>
      <c r="D385" s="28">
        <v>25000</v>
      </c>
      <c r="E385" s="29">
        <v>25000</v>
      </c>
      <c r="F385" s="30">
        <f t="shared" si="5"/>
        <v>25</v>
      </c>
      <c r="G385" s="18"/>
    </row>
    <row r="386" spans="1:7" s="1" customFormat="1" ht="11.25" customHeight="1">
      <c r="A386" s="32" t="s">
        <v>127</v>
      </c>
      <c r="B386" s="26" t="s">
        <v>388</v>
      </c>
      <c r="C386" s="27" t="s">
        <v>129</v>
      </c>
      <c r="D386" s="28">
        <v>25000</v>
      </c>
      <c r="E386" s="29">
        <v>25000</v>
      </c>
      <c r="F386" s="30">
        <f t="shared" si="5"/>
        <v>25</v>
      </c>
      <c r="G386" s="18"/>
    </row>
    <row r="387" spans="1:7" s="1" customFormat="1" ht="11.25" customHeight="1">
      <c r="A387" s="32" t="s">
        <v>127</v>
      </c>
      <c r="B387" s="26" t="s">
        <v>389</v>
      </c>
      <c r="C387" s="27" t="s">
        <v>129</v>
      </c>
      <c r="D387" s="28">
        <v>22648</v>
      </c>
      <c r="E387" s="29">
        <v>22648</v>
      </c>
      <c r="F387" s="30">
        <f t="shared" si="5"/>
        <v>22.648</v>
      </c>
      <c r="G387" s="18"/>
    </row>
    <row r="388" spans="1:7" s="1" customFormat="1" ht="11.25" customHeight="1">
      <c r="A388" s="32" t="s">
        <v>127</v>
      </c>
      <c r="B388" s="26" t="s">
        <v>390</v>
      </c>
      <c r="C388" s="27" t="s">
        <v>129</v>
      </c>
      <c r="D388" s="28">
        <v>21664</v>
      </c>
      <c r="E388" s="29">
        <v>21664</v>
      </c>
      <c r="F388" s="30">
        <f t="shared" si="5"/>
        <v>21.664000000000001</v>
      </c>
      <c r="G388" s="18"/>
    </row>
    <row r="389" spans="1:7" s="1" customFormat="1" ht="11.25" customHeight="1">
      <c r="A389" s="32" t="s">
        <v>127</v>
      </c>
      <c r="B389" s="26" t="s">
        <v>391</v>
      </c>
      <c r="C389" s="27" t="s">
        <v>129</v>
      </c>
      <c r="D389" s="28">
        <v>25000</v>
      </c>
      <c r="E389" s="29">
        <v>25000</v>
      </c>
      <c r="F389" s="30">
        <f t="shared" ref="F389:F452" si="6">E389/1000</f>
        <v>25</v>
      </c>
      <c r="G389" s="18"/>
    </row>
    <row r="390" spans="1:7" s="1" customFormat="1" ht="11.25" customHeight="1">
      <c r="A390" s="32" t="s">
        <v>127</v>
      </c>
      <c r="B390" s="26" t="s">
        <v>392</v>
      </c>
      <c r="C390" s="27" t="s">
        <v>129</v>
      </c>
      <c r="D390" s="28">
        <v>22640</v>
      </c>
      <c r="E390" s="29">
        <v>22640</v>
      </c>
      <c r="F390" s="30">
        <f t="shared" si="6"/>
        <v>22.64</v>
      </c>
      <c r="G390" s="18"/>
    </row>
    <row r="391" spans="1:7" s="1" customFormat="1" ht="11.25" customHeight="1">
      <c r="A391" s="32" t="s">
        <v>127</v>
      </c>
      <c r="B391" s="26" t="s">
        <v>393</v>
      </c>
      <c r="C391" s="27" t="s">
        <v>129</v>
      </c>
      <c r="D391" s="28">
        <v>22880</v>
      </c>
      <c r="E391" s="29">
        <v>22880</v>
      </c>
      <c r="F391" s="30">
        <f t="shared" si="6"/>
        <v>22.88</v>
      </c>
      <c r="G391" s="18"/>
    </row>
    <row r="392" spans="1:7" s="1" customFormat="1" ht="11.25" customHeight="1">
      <c r="A392" s="32" t="s">
        <v>127</v>
      </c>
      <c r="B392" s="26" t="s">
        <v>394</v>
      </c>
      <c r="C392" s="27" t="s">
        <v>129</v>
      </c>
      <c r="D392" s="28">
        <v>21960</v>
      </c>
      <c r="E392" s="29">
        <v>21960</v>
      </c>
      <c r="F392" s="30">
        <f t="shared" si="6"/>
        <v>21.96</v>
      </c>
      <c r="G392" s="18"/>
    </row>
    <row r="393" spans="1:7" s="1" customFormat="1" ht="11.25" customHeight="1">
      <c r="A393" s="32" t="s">
        <v>127</v>
      </c>
      <c r="B393" s="26" t="s">
        <v>395</v>
      </c>
      <c r="C393" s="27" t="s">
        <v>129</v>
      </c>
      <c r="D393" s="28">
        <v>42000</v>
      </c>
      <c r="E393" s="29">
        <v>42000</v>
      </c>
      <c r="F393" s="30">
        <f t="shared" si="6"/>
        <v>42</v>
      </c>
      <c r="G393" s="18"/>
    </row>
    <row r="394" spans="1:7" s="1" customFormat="1" ht="11.25" customHeight="1">
      <c r="A394" s="32" t="s">
        <v>127</v>
      </c>
      <c r="B394" s="26" t="s">
        <v>396</v>
      </c>
      <c r="C394" s="27" t="s">
        <v>129</v>
      </c>
      <c r="D394" s="28">
        <v>24000</v>
      </c>
      <c r="E394" s="29">
        <v>24000</v>
      </c>
      <c r="F394" s="30">
        <f t="shared" si="6"/>
        <v>24</v>
      </c>
      <c r="G394" s="18"/>
    </row>
    <row r="395" spans="1:7" s="1" customFormat="1" ht="11.25" customHeight="1">
      <c r="A395" s="32" t="s">
        <v>127</v>
      </c>
      <c r="B395" s="26" t="s">
        <v>397</v>
      </c>
      <c r="C395" s="27" t="s">
        <v>129</v>
      </c>
      <c r="D395" s="28">
        <v>17792</v>
      </c>
      <c r="E395" s="29">
        <v>17792</v>
      </c>
      <c r="F395" s="30">
        <f t="shared" si="6"/>
        <v>17.792000000000002</v>
      </c>
      <c r="G395" s="18"/>
    </row>
    <row r="396" spans="1:7" s="1" customFormat="1" ht="11.25" customHeight="1">
      <c r="A396" s="32" t="s">
        <v>127</v>
      </c>
      <c r="B396" s="26" t="s">
        <v>398</v>
      </c>
      <c r="C396" s="27" t="s">
        <v>129</v>
      </c>
      <c r="D396" s="28">
        <v>25000</v>
      </c>
      <c r="E396" s="29">
        <v>25000</v>
      </c>
      <c r="F396" s="30">
        <f t="shared" si="6"/>
        <v>25</v>
      </c>
      <c r="G396" s="18"/>
    </row>
    <row r="397" spans="1:7" s="1" customFormat="1" ht="11.25" customHeight="1">
      <c r="A397" s="32" t="s">
        <v>127</v>
      </c>
      <c r="B397" s="26" t="s">
        <v>399</v>
      </c>
      <c r="C397" s="27" t="s">
        <v>129</v>
      </c>
      <c r="D397" s="28">
        <v>25000</v>
      </c>
      <c r="E397" s="29">
        <v>25000</v>
      </c>
      <c r="F397" s="30">
        <f t="shared" si="6"/>
        <v>25</v>
      </c>
      <c r="G397" s="18"/>
    </row>
    <row r="398" spans="1:7" s="1" customFormat="1" ht="11.25" customHeight="1">
      <c r="A398" s="32" t="s">
        <v>127</v>
      </c>
      <c r="B398" s="26" t="s">
        <v>400</v>
      </c>
      <c r="C398" s="27" t="s">
        <v>129</v>
      </c>
      <c r="D398" s="28">
        <v>25000</v>
      </c>
      <c r="E398" s="29">
        <v>25000</v>
      </c>
      <c r="F398" s="30">
        <f t="shared" si="6"/>
        <v>25</v>
      </c>
      <c r="G398" s="18"/>
    </row>
    <row r="399" spans="1:7" s="1" customFormat="1" ht="11.25" customHeight="1">
      <c r="A399" s="32" t="s">
        <v>127</v>
      </c>
      <c r="B399" s="26" t="s">
        <v>401</v>
      </c>
      <c r="C399" s="27" t="s">
        <v>129</v>
      </c>
      <c r="D399" s="28">
        <v>25000</v>
      </c>
      <c r="E399" s="29">
        <v>25000</v>
      </c>
      <c r="F399" s="30">
        <f t="shared" si="6"/>
        <v>25</v>
      </c>
      <c r="G399" s="18"/>
    </row>
    <row r="400" spans="1:7" s="1" customFormat="1" ht="11.25" customHeight="1">
      <c r="A400" s="32" t="s">
        <v>127</v>
      </c>
      <c r="B400" s="26" t="s">
        <v>402</v>
      </c>
      <c r="C400" s="27" t="s">
        <v>129</v>
      </c>
      <c r="D400" s="28">
        <v>25000</v>
      </c>
      <c r="E400" s="29">
        <v>25000</v>
      </c>
      <c r="F400" s="30">
        <f t="shared" si="6"/>
        <v>25</v>
      </c>
      <c r="G400" s="18"/>
    </row>
    <row r="401" spans="1:7" s="1" customFormat="1" ht="11.25" customHeight="1">
      <c r="A401" s="32" t="s">
        <v>127</v>
      </c>
      <c r="B401" s="26" t="s">
        <v>403</v>
      </c>
      <c r="C401" s="27" t="s">
        <v>129</v>
      </c>
      <c r="D401" s="28">
        <v>25000</v>
      </c>
      <c r="E401" s="29">
        <v>25000</v>
      </c>
      <c r="F401" s="30">
        <f t="shared" si="6"/>
        <v>25</v>
      </c>
      <c r="G401" s="18"/>
    </row>
    <row r="402" spans="1:7" s="1" customFormat="1" ht="11.25" customHeight="1">
      <c r="A402" s="32" t="s">
        <v>127</v>
      </c>
      <c r="B402" s="26" t="s">
        <v>404</v>
      </c>
      <c r="C402" s="27" t="s">
        <v>129</v>
      </c>
      <c r="D402" s="28">
        <v>25000</v>
      </c>
      <c r="E402" s="29">
        <v>25000</v>
      </c>
      <c r="F402" s="30">
        <f t="shared" si="6"/>
        <v>25</v>
      </c>
      <c r="G402" s="18"/>
    </row>
    <row r="403" spans="1:7" s="1" customFormat="1" ht="11.25" customHeight="1">
      <c r="A403" s="32" t="s">
        <v>127</v>
      </c>
      <c r="B403" s="26" t="s">
        <v>405</v>
      </c>
      <c r="C403" s="27" t="s">
        <v>129</v>
      </c>
      <c r="D403" s="28">
        <v>25000</v>
      </c>
      <c r="E403" s="29">
        <v>25000</v>
      </c>
      <c r="F403" s="30">
        <f t="shared" si="6"/>
        <v>25</v>
      </c>
      <c r="G403" s="18"/>
    </row>
    <row r="404" spans="1:7" s="1" customFormat="1" ht="11.25" customHeight="1">
      <c r="A404" s="32" t="s">
        <v>127</v>
      </c>
      <c r="B404" s="26" t="s">
        <v>406</v>
      </c>
      <c r="C404" s="27" t="s">
        <v>129</v>
      </c>
      <c r="D404" s="28">
        <v>25000</v>
      </c>
      <c r="E404" s="29">
        <v>25000</v>
      </c>
      <c r="F404" s="30">
        <f t="shared" si="6"/>
        <v>25</v>
      </c>
      <c r="G404" s="18"/>
    </row>
    <row r="405" spans="1:7" s="1" customFormat="1" ht="11.25" customHeight="1">
      <c r="A405" s="32" t="s">
        <v>127</v>
      </c>
      <c r="B405" s="26" t="s">
        <v>407</v>
      </c>
      <c r="C405" s="27" t="s">
        <v>129</v>
      </c>
      <c r="D405" s="28">
        <v>44200</v>
      </c>
      <c r="E405" s="29">
        <v>44200</v>
      </c>
      <c r="F405" s="30">
        <f t="shared" si="6"/>
        <v>44.2</v>
      </c>
      <c r="G405" s="18"/>
    </row>
    <row r="406" spans="1:7" s="1" customFormat="1" ht="11.25" customHeight="1">
      <c r="A406" s="32" t="s">
        <v>127</v>
      </c>
      <c r="B406" s="26" t="s">
        <v>408</v>
      </c>
      <c r="C406" s="27" t="s">
        <v>129</v>
      </c>
      <c r="D406" s="28">
        <v>10000</v>
      </c>
      <c r="E406" s="29">
        <v>10000</v>
      </c>
      <c r="F406" s="30">
        <f t="shared" si="6"/>
        <v>10</v>
      </c>
      <c r="G406" s="18"/>
    </row>
    <row r="407" spans="1:7" s="1" customFormat="1" ht="11.25" customHeight="1">
      <c r="A407" s="32" t="s">
        <v>127</v>
      </c>
      <c r="B407" s="26" t="s">
        <v>409</v>
      </c>
      <c r="C407" s="27" t="s">
        <v>129</v>
      </c>
      <c r="D407" s="28">
        <v>6000</v>
      </c>
      <c r="E407" s="29">
        <v>6000</v>
      </c>
      <c r="F407" s="30">
        <f t="shared" si="6"/>
        <v>6</v>
      </c>
      <c r="G407" s="18"/>
    </row>
    <row r="408" spans="1:7" s="1" customFormat="1" ht="11.25" customHeight="1">
      <c r="A408" s="32" t="s">
        <v>127</v>
      </c>
      <c r="B408" s="26" t="s">
        <v>410</v>
      </c>
      <c r="C408" s="27" t="s">
        <v>129</v>
      </c>
      <c r="D408" s="28">
        <v>6000</v>
      </c>
      <c r="E408" s="29">
        <v>6000</v>
      </c>
      <c r="F408" s="30">
        <f t="shared" si="6"/>
        <v>6</v>
      </c>
      <c r="G408" s="18"/>
    </row>
    <row r="409" spans="1:7" s="1" customFormat="1" ht="11.25" customHeight="1">
      <c r="A409" s="32" t="s">
        <v>127</v>
      </c>
      <c r="B409" s="26" t="s">
        <v>411</v>
      </c>
      <c r="C409" s="27" t="s">
        <v>129</v>
      </c>
      <c r="D409" s="28">
        <v>10000</v>
      </c>
      <c r="E409" s="29">
        <v>10000</v>
      </c>
      <c r="F409" s="30">
        <f t="shared" si="6"/>
        <v>10</v>
      </c>
      <c r="G409" s="18"/>
    </row>
    <row r="410" spans="1:7" s="1" customFormat="1" ht="11.25" customHeight="1">
      <c r="A410" s="32" t="s">
        <v>127</v>
      </c>
      <c r="B410" s="26" t="s">
        <v>412</v>
      </c>
      <c r="C410" s="27" t="s">
        <v>129</v>
      </c>
      <c r="D410" s="28">
        <v>6000</v>
      </c>
      <c r="E410" s="29">
        <v>6000</v>
      </c>
      <c r="F410" s="30">
        <f t="shared" si="6"/>
        <v>6</v>
      </c>
      <c r="G410" s="18"/>
    </row>
    <row r="411" spans="1:7" s="1" customFormat="1" ht="11.25" customHeight="1">
      <c r="A411" s="32" t="s">
        <v>127</v>
      </c>
      <c r="B411" s="26" t="s">
        <v>413</v>
      </c>
      <c r="C411" s="27" t="s">
        <v>129</v>
      </c>
      <c r="D411" s="28">
        <v>6000</v>
      </c>
      <c r="E411" s="29">
        <v>6000</v>
      </c>
      <c r="F411" s="30">
        <f t="shared" si="6"/>
        <v>6</v>
      </c>
      <c r="G411" s="18"/>
    </row>
    <row r="412" spans="1:7" s="1" customFormat="1" ht="11.25" customHeight="1">
      <c r="A412" s="32" t="s">
        <v>127</v>
      </c>
      <c r="B412" s="26" t="s">
        <v>414</v>
      </c>
      <c r="C412" s="27" t="s">
        <v>129</v>
      </c>
      <c r="D412" s="28">
        <v>6000</v>
      </c>
      <c r="E412" s="29">
        <v>6000</v>
      </c>
      <c r="F412" s="30">
        <f t="shared" si="6"/>
        <v>6</v>
      </c>
      <c r="G412" s="18"/>
    </row>
    <row r="413" spans="1:7" s="1" customFormat="1" ht="11.25" customHeight="1">
      <c r="A413" s="32" t="s">
        <v>127</v>
      </c>
      <c r="B413" s="26" t="s">
        <v>415</v>
      </c>
      <c r="C413" s="27" t="s">
        <v>129</v>
      </c>
      <c r="D413" s="28">
        <v>6000</v>
      </c>
      <c r="E413" s="29">
        <v>6000</v>
      </c>
      <c r="F413" s="30">
        <f t="shared" si="6"/>
        <v>6</v>
      </c>
      <c r="G413" s="18"/>
    </row>
    <row r="414" spans="1:7" s="1" customFormat="1" ht="11.25" customHeight="1">
      <c r="A414" s="32" t="s">
        <v>127</v>
      </c>
      <c r="B414" s="26" t="s">
        <v>416</v>
      </c>
      <c r="C414" s="27" t="s">
        <v>129</v>
      </c>
      <c r="D414" s="28">
        <v>8941</v>
      </c>
      <c r="E414" s="29">
        <v>8941</v>
      </c>
      <c r="F414" s="30">
        <f t="shared" si="6"/>
        <v>8.9410000000000007</v>
      </c>
      <c r="G414" s="18"/>
    </row>
    <row r="415" spans="1:7" s="1" customFormat="1" ht="11.25" customHeight="1">
      <c r="A415" s="32" t="s">
        <v>127</v>
      </c>
      <c r="B415" s="26" t="s">
        <v>417</v>
      </c>
      <c r="C415" s="27" t="s">
        <v>129</v>
      </c>
      <c r="D415" s="28">
        <v>10000</v>
      </c>
      <c r="E415" s="29">
        <v>10000</v>
      </c>
      <c r="F415" s="30">
        <f t="shared" si="6"/>
        <v>10</v>
      </c>
      <c r="G415" s="18"/>
    </row>
    <row r="416" spans="1:7" s="1" customFormat="1" ht="11.25" customHeight="1">
      <c r="A416" s="32" t="s">
        <v>127</v>
      </c>
      <c r="B416" s="26" t="s">
        <v>418</v>
      </c>
      <c r="C416" s="27" t="s">
        <v>129</v>
      </c>
      <c r="D416" s="28">
        <v>5120</v>
      </c>
      <c r="E416" s="29">
        <v>5120</v>
      </c>
      <c r="F416" s="30">
        <f t="shared" si="6"/>
        <v>5.12</v>
      </c>
      <c r="G416" s="18"/>
    </row>
    <row r="417" spans="1:7" s="1" customFormat="1" ht="11.25" customHeight="1">
      <c r="A417" s="32" t="s">
        <v>127</v>
      </c>
      <c r="B417" s="26" t="s">
        <v>419</v>
      </c>
      <c r="C417" s="27" t="s">
        <v>129</v>
      </c>
      <c r="D417" s="28">
        <v>3807</v>
      </c>
      <c r="E417" s="29">
        <v>3807</v>
      </c>
      <c r="F417" s="30">
        <f t="shared" si="6"/>
        <v>3.8069999999999999</v>
      </c>
      <c r="G417" s="18"/>
    </row>
    <row r="418" spans="1:7" s="1" customFormat="1" ht="11.25" customHeight="1">
      <c r="A418" s="32" t="s">
        <v>127</v>
      </c>
      <c r="B418" s="26" t="s">
        <v>420</v>
      </c>
      <c r="C418" s="27" t="s">
        <v>129</v>
      </c>
      <c r="D418" s="28">
        <v>6000</v>
      </c>
      <c r="E418" s="29">
        <v>6000</v>
      </c>
      <c r="F418" s="30">
        <f t="shared" si="6"/>
        <v>6</v>
      </c>
      <c r="G418" s="18"/>
    </row>
    <row r="419" spans="1:7" s="1" customFormat="1" ht="11.25" customHeight="1">
      <c r="A419" s="32" t="s">
        <v>127</v>
      </c>
      <c r="B419" s="26" t="s">
        <v>421</v>
      </c>
      <c r="C419" s="27" t="s">
        <v>129</v>
      </c>
      <c r="D419" s="28">
        <v>9667</v>
      </c>
      <c r="E419" s="29">
        <v>9667</v>
      </c>
      <c r="F419" s="30">
        <f t="shared" si="6"/>
        <v>9.6669999999999998</v>
      </c>
      <c r="G419" s="18"/>
    </row>
    <row r="420" spans="1:7" s="1" customFormat="1" ht="11.25" customHeight="1">
      <c r="A420" s="32" t="s">
        <v>127</v>
      </c>
      <c r="B420" s="26" t="s">
        <v>422</v>
      </c>
      <c r="C420" s="27" t="s">
        <v>129</v>
      </c>
      <c r="D420" s="28">
        <v>4491</v>
      </c>
      <c r="E420" s="29">
        <v>4491</v>
      </c>
      <c r="F420" s="30">
        <f t="shared" si="6"/>
        <v>4.4909999999999997</v>
      </c>
      <c r="G420" s="18"/>
    </row>
    <row r="421" spans="1:7" s="1" customFormat="1" ht="11.25" customHeight="1">
      <c r="A421" s="32" t="s">
        <v>127</v>
      </c>
      <c r="B421" s="26" t="s">
        <v>423</v>
      </c>
      <c r="C421" s="27" t="s">
        <v>129</v>
      </c>
      <c r="D421" s="28">
        <v>5780</v>
      </c>
      <c r="E421" s="29">
        <v>5780</v>
      </c>
      <c r="F421" s="30">
        <f t="shared" si="6"/>
        <v>5.78</v>
      </c>
      <c r="G421" s="18"/>
    </row>
    <row r="422" spans="1:7" s="1" customFormat="1" ht="11.25" customHeight="1">
      <c r="A422" s="32" t="s">
        <v>127</v>
      </c>
      <c r="B422" s="26" t="s">
        <v>424</v>
      </c>
      <c r="C422" s="27" t="s">
        <v>129</v>
      </c>
      <c r="D422" s="28">
        <v>10000</v>
      </c>
      <c r="E422" s="29">
        <v>10000</v>
      </c>
      <c r="F422" s="30">
        <f t="shared" si="6"/>
        <v>10</v>
      </c>
      <c r="G422" s="18"/>
    </row>
    <row r="423" spans="1:7" s="1" customFormat="1" ht="11.25" customHeight="1">
      <c r="A423" s="32" t="s">
        <v>127</v>
      </c>
      <c r="B423" s="26" t="s">
        <v>425</v>
      </c>
      <c r="C423" s="27" t="s">
        <v>129</v>
      </c>
      <c r="D423" s="28">
        <v>10000</v>
      </c>
      <c r="E423" s="29">
        <v>10000</v>
      </c>
      <c r="F423" s="30">
        <f t="shared" si="6"/>
        <v>10</v>
      </c>
      <c r="G423" s="18"/>
    </row>
    <row r="424" spans="1:7" s="1" customFormat="1" ht="11.25" customHeight="1">
      <c r="A424" s="32" t="s">
        <v>127</v>
      </c>
      <c r="B424" s="26" t="s">
        <v>426</v>
      </c>
      <c r="C424" s="27" t="s">
        <v>129</v>
      </c>
      <c r="D424" s="28">
        <v>30050</v>
      </c>
      <c r="E424" s="29">
        <v>30050</v>
      </c>
      <c r="F424" s="30">
        <f t="shared" si="6"/>
        <v>30.05</v>
      </c>
      <c r="G424" s="18"/>
    </row>
    <row r="425" spans="1:7" s="1" customFormat="1" ht="11.25" customHeight="1">
      <c r="A425" s="32" t="s">
        <v>127</v>
      </c>
      <c r="B425" s="26" t="s">
        <v>427</v>
      </c>
      <c r="C425" s="27" t="s">
        <v>129</v>
      </c>
      <c r="D425" s="28">
        <v>1749</v>
      </c>
      <c r="E425" s="29">
        <v>1749</v>
      </c>
      <c r="F425" s="30">
        <f t="shared" si="6"/>
        <v>1.7490000000000001</v>
      </c>
      <c r="G425" s="18"/>
    </row>
    <row r="426" spans="1:7" s="1" customFormat="1" ht="11.25" customHeight="1">
      <c r="A426" s="32" t="s">
        <v>127</v>
      </c>
      <c r="B426" s="26" t="s">
        <v>428</v>
      </c>
      <c r="C426" s="27" t="s">
        <v>129</v>
      </c>
      <c r="D426" s="28">
        <v>22336</v>
      </c>
      <c r="E426" s="29">
        <v>22336</v>
      </c>
      <c r="F426" s="30">
        <f t="shared" si="6"/>
        <v>22.335999999999999</v>
      </c>
      <c r="G426" s="18"/>
    </row>
    <row r="427" spans="1:7" s="1" customFormat="1" ht="11.25" customHeight="1">
      <c r="A427" s="32" t="s">
        <v>127</v>
      </c>
      <c r="B427" s="26" t="s">
        <v>429</v>
      </c>
      <c r="C427" s="27" t="s">
        <v>129</v>
      </c>
      <c r="D427" s="28">
        <v>9571</v>
      </c>
      <c r="E427" s="29">
        <v>9571</v>
      </c>
      <c r="F427" s="30">
        <f t="shared" si="6"/>
        <v>9.5709999999999997</v>
      </c>
      <c r="G427" s="18"/>
    </row>
    <row r="428" spans="1:7" s="1" customFormat="1" ht="11.25" customHeight="1">
      <c r="A428" s="32" t="s">
        <v>127</v>
      </c>
      <c r="B428" s="26" t="s">
        <v>430</v>
      </c>
      <c r="C428" s="27" t="s">
        <v>129</v>
      </c>
      <c r="D428" s="28">
        <v>3990</v>
      </c>
      <c r="E428" s="29">
        <v>3990</v>
      </c>
      <c r="F428" s="30">
        <f t="shared" si="6"/>
        <v>3.99</v>
      </c>
      <c r="G428" s="18"/>
    </row>
    <row r="429" spans="1:7" s="1" customFormat="1" ht="11.25" customHeight="1">
      <c r="A429" s="32" t="s">
        <v>127</v>
      </c>
      <c r="B429" s="26" t="s">
        <v>431</v>
      </c>
      <c r="C429" s="27" t="s">
        <v>129</v>
      </c>
      <c r="D429" s="28">
        <v>10000</v>
      </c>
      <c r="E429" s="29">
        <v>10000</v>
      </c>
      <c r="F429" s="30">
        <f t="shared" si="6"/>
        <v>10</v>
      </c>
      <c r="G429" s="18"/>
    </row>
    <row r="430" spans="1:7" s="1" customFormat="1" ht="11.25" customHeight="1">
      <c r="A430" s="32" t="s">
        <v>127</v>
      </c>
      <c r="B430" s="26" t="s">
        <v>432</v>
      </c>
      <c r="C430" s="27" t="s">
        <v>129</v>
      </c>
      <c r="D430" s="28">
        <v>681</v>
      </c>
      <c r="E430" s="29">
        <v>681</v>
      </c>
      <c r="F430" s="30">
        <f t="shared" si="6"/>
        <v>0.68100000000000005</v>
      </c>
      <c r="G430" s="18"/>
    </row>
    <row r="431" spans="1:7" s="1" customFormat="1" ht="11.25" customHeight="1">
      <c r="A431" s="32" t="s">
        <v>127</v>
      </c>
      <c r="B431" s="26" t="s">
        <v>433</v>
      </c>
      <c r="C431" s="27" t="s">
        <v>129</v>
      </c>
      <c r="D431" s="28">
        <v>10000</v>
      </c>
      <c r="E431" s="29">
        <v>10000</v>
      </c>
      <c r="F431" s="30">
        <f t="shared" si="6"/>
        <v>10</v>
      </c>
      <c r="G431" s="18"/>
    </row>
    <row r="432" spans="1:7" s="1" customFormat="1" ht="11.25" customHeight="1">
      <c r="A432" s="32" t="s">
        <v>127</v>
      </c>
      <c r="B432" s="26" t="s">
        <v>434</v>
      </c>
      <c r="C432" s="27" t="s">
        <v>129</v>
      </c>
      <c r="D432" s="28">
        <v>10000</v>
      </c>
      <c r="E432" s="29">
        <v>10000</v>
      </c>
      <c r="F432" s="30">
        <f t="shared" si="6"/>
        <v>10</v>
      </c>
      <c r="G432" s="18"/>
    </row>
    <row r="433" spans="1:7" s="1" customFormat="1" ht="11.25" customHeight="1">
      <c r="A433" s="32" t="s">
        <v>127</v>
      </c>
      <c r="B433" s="26" t="s">
        <v>435</v>
      </c>
      <c r="C433" s="27" t="s">
        <v>129</v>
      </c>
      <c r="D433" s="28">
        <v>10000</v>
      </c>
      <c r="E433" s="29">
        <v>10000</v>
      </c>
      <c r="F433" s="30">
        <f t="shared" si="6"/>
        <v>10</v>
      </c>
      <c r="G433" s="18"/>
    </row>
    <row r="434" spans="1:7" s="1" customFormat="1" ht="11.25" customHeight="1">
      <c r="A434" s="32" t="s">
        <v>127</v>
      </c>
      <c r="B434" s="26" t="s">
        <v>436</v>
      </c>
      <c r="C434" s="27" t="s">
        <v>129</v>
      </c>
      <c r="D434" s="28">
        <v>10000</v>
      </c>
      <c r="E434" s="29">
        <v>10000</v>
      </c>
      <c r="F434" s="30">
        <f t="shared" si="6"/>
        <v>10</v>
      </c>
      <c r="G434" s="18"/>
    </row>
    <row r="435" spans="1:7" s="1" customFormat="1" ht="11.25" customHeight="1">
      <c r="A435" s="32" t="s">
        <v>127</v>
      </c>
      <c r="B435" s="26" t="s">
        <v>437</v>
      </c>
      <c r="C435" s="27" t="s">
        <v>129</v>
      </c>
      <c r="D435" s="28">
        <v>10000</v>
      </c>
      <c r="E435" s="29">
        <v>10000</v>
      </c>
      <c r="F435" s="30">
        <f t="shared" si="6"/>
        <v>10</v>
      </c>
      <c r="G435" s="18"/>
    </row>
    <row r="436" spans="1:7" s="1" customFormat="1" ht="11.25" customHeight="1">
      <c r="A436" s="32" t="s">
        <v>127</v>
      </c>
      <c r="B436" s="26" t="s">
        <v>438</v>
      </c>
      <c r="C436" s="27" t="s">
        <v>129</v>
      </c>
      <c r="D436" s="28">
        <v>10000</v>
      </c>
      <c r="E436" s="29">
        <v>10000</v>
      </c>
      <c r="F436" s="30">
        <f t="shared" si="6"/>
        <v>10</v>
      </c>
      <c r="G436" s="18"/>
    </row>
    <row r="437" spans="1:7" s="1" customFormat="1" ht="11.25" customHeight="1">
      <c r="A437" s="32" t="s">
        <v>127</v>
      </c>
      <c r="B437" s="26" t="s">
        <v>439</v>
      </c>
      <c r="C437" s="27" t="s">
        <v>129</v>
      </c>
      <c r="D437" s="28">
        <v>10000</v>
      </c>
      <c r="E437" s="29">
        <v>10000</v>
      </c>
      <c r="F437" s="30">
        <f t="shared" si="6"/>
        <v>10</v>
      </c>
      <c r="G437" s="18"/>
    </row>
    <row r="438" spans="1:7" s="1" customFormat="1" ht="11.25" customHeight="1">
      <c r="A438" s="32" t="s">
        <v>127</v>
      </c>
      <c r="B438" s="26" t="s">
        <v>440</v>
      </c>
      <c r="C438" s="27" t="s">
        <v>129</v>
      </c>
      <c r="D438" s="28">
        <v>10000</v>
      </c>
      <c r="E438" s="29">
        <v>10000</v>
      </c>
      <c r="F438" s="30">
        <f t="shared" si="6"/>
        <v>10</v>
      </c>
      <c r="G438" s="18"/>
    </row>
    <row r="439" spans="1:7" s="1" customFormat="1" ht="11.25" customHeight="1">
      <c r="A439" s="32" t="s">
        <v>127</v>
      </c>
      <c r="B439" s="26" t="s">
        <v>441</v>
      </c>
      <c r="C439" s="27" t="s">
        <v>129</v>
      </c>
      <c r="D439" s="28">
        <v>4620</v>
      </c>
      <c r="E439" s="29">
        <v>4620</v>
      </c>
      <c r="F439" s="30">
        <f t="shared" si="6"/>
        <v>4.62</v>
      </c>
      <c r="G439" s="18"/>
    </row>
    <row r="440" spans="1:7" s="1" customFormat="1" ht="11.25" customHeight="1">
      <c r="A440" s="32" t="s">
        <v>127</v>
      </c>
      <c r="B440" s="26" t="s">
        <v>442</v>
      </c>
      <c r="C440" s="27" t="s">
        <v>129</v>
      </c>
      <c r="D440" s="28">
        <v>4775</v>
      </c>
      <c r="E440" s="29">
        <v>4775</v>
      </c>
      <c r="F440" s="30">
        <f t="shared" si="6"/>
        <v>4.7750000000000004</v>
      </c>
      <c r="G440" s="18"/>
    </row>
    <row r="441" spans="1:7" s="1" customFormat="1" ht="11.25" customHeight="1">
      <c r="A441" s="32" t="s">
        <v>127</v>
      </c>
      <c r="B441" s="26" t="s">
        <v>443</v>
      </c>
      <c r="C441" s="27" t="s">
        <v>129</v>
      </c>
      <c r="D441" s="28">
        <v>32500</v>
      </c>
      <c r="E441" s="29">
        <v>32500</v>
      </c>
      <c r="F441" s="30">
        <f t="shared" si="6"/>
        <v>32.5</v>
      </c>
      <c r="G441" s="18"/>
    </row>
    <row r="442" spans="1:7" s="1" customFormat="1" ht="11.25" customHeight="1">
      <c r="A442" s="32" t="s">
        <v>127</v>
      </c>
      <c r="B442" s="26" t="s">
        <v>444</v>
      </c>
      <c r="C442" s="27" t="s">
        <v>129</v>
      </c>
      <c r="D442" s="28">
        <v>10000</v>
      </c>
      <c r="E442" s="29">
        <v>10000</v>
      </c>
      <c r="F442" s="30">
        <f t="shared" si="6"/>
        <v>10</v>
      </c>
      <c r="G442" s="18"/>
    </row>
    <row r="443" spans="1:7" s="1" customFormat="1" ht="11.25" customHeight="1">
      <c r="A443" s="32" t="s">
        <v>127</v>
      </c>
      <c r="B443" s="26" t="s">
        <v>445</v>
      </c>
      <c r="C443" s="27" t="s">
        <v>129</v>
      </c>
      <c r="D443" s="28">
        <v>10000</v>
      </c>
      <c r="E443" s="29">
        <v>10000</v>
      </c>
      <c r="F443" s="30">
        <f t="shared" si="6"/>
        <v>10</v>
      </c>
      <c r="G443" s="18"/>
    </row>
    <row r="444" spans="1:7" s="1" customFormat="1" ht="11.25" customHeight="1">
      <c r="A444" s="32" t="s">
        <v>127</v>
      </c>
      <c r="B444" s="26" t="s">
        <v>446</v>
      </c>
      <c r="C444" s="27" t="s">
        <v>129</v>
      </c>
      <c r="D444" s="28">
        <v>10000</v>
      </c>
      <c r="E444" s="29">
        <v>10000</v>
      </c>
      <c r="F444" s="30">
        <f t="shared" si="6"/>
        <v>10</v>
      </c>
      <c r="G444" s="18"/>
    </row>
    <row r="445" spans="1:7" s="1" customFormat="1" ht="11.25" customHeight="1">
      <c r="A445" s="32" t="s">
        <v>127</v>
      </c>
      <c r="B445" s="26" t="s">
        <v>447</v>
      </c>
      <c r="C445" s="27" t="s">
        <v>129</v>
      </c>
      <c r="D445" s="28">
        <v>9374</v>
      </c>
      <c r="E445" s="29">
        <v>9374</v>
      </c>
      <c r="F445" s="30">
        <f t="shared" si="6"/>
        <v>9.3740000000000006</v>
      </c>
      <c r="G445" s="18"/>
    </row>
    <row r="446" spans="1:7" s="1" customFormat="1" ht="11.25" customHeight="1">
      <c r="A446" s="32" t="s">
        <v>127</v>
      </c>
      <c r="B446" s="26" t="s">
        <v>448</v>
      </c>
      <c r="C446" s="27" t="s">
        <v>129</v>
      </c>
      <c r="D446" s="28">
        <v>84</v>
      </c>
      <c r="E446" s="29">
        <v>84</v>
      </c>
      <c r="F446" s="30">
        <f t="shared" si="6"/>
        <v>8.4000000000000005E-2</v>
      </c>
      <c r="G446" s="18"/>
    </row>
    <row r="447" spans="1:7" s="1" customFormat="1" ht="11.25" customHeight="1">
      <c r="A447" s="32" t="s">
        <v>127</v>
      </c>
      <c r="B447" s="26" t="s">
        <v>449</v>
      </c>
      <c r="C447" s="27" t="s">
        <v>129</v>
      </c>
      <c r="D447" s="28">
        <v>9280</v>
      </c>
      <c r="E447" s="29">
        <v>9280</v>
      </c>
      <c r="F447" s="30">
        <f t="shared" si="6"/>
        <v>9.2799999999999994</v>
      </c>
      <c r="G447" s="18"/>
    </row>
    <row r="448" spans="1:7" s="1" customFormat="1" ht="11.25" customHeight="1">
      <c r="A448" s="32" t="s">
        <v>127</v>
      </c>
      <c r="B448" s="26" t="s">
        <v>450</v>
      </c>
      <c r="C448" s="27" t="s">
        <v>129</v>
      </c>
      <c r="D448" s="28">
        <v>10000</v>
      </c>
      <c r="E448" s="29">
        <v>10000</v>
      </c>
      <c r="F448" s="30">
        <f t="shared" si="6"/>
        <v>10</v>
      </c>
      <c r="G448" s="18"/>
    </row>
    <row r="449" spans="1:7" s="1" customFormat="1" ht="11.25" customHeight="1">
      <c r="A449" s="32" t="s">
        <v>127</v>
      </c>
      <c r="B449" s="26" t="s">
        <v>451</v>
      </c>
      <c r="C449" s="27" t="s">
        <v>129</v>
      </c>
      <c r="D449" s="28">
        <v>10000</v>
      </c>
      <c r="E449" s="29">
        <v>10000</v>
      </c>
      <c r="F449" s="30">
        <f t="shared" si="6"/>
        <v>10</v>
      </c>
      <c r="G449" s="18"/>
    </row>
    <row r="450" spans="1:7" s="1" customFormat="1" ht="11.25" customHeight="1">
      <c r="A450" s="32" t="s">
        <v>127</v>
      </c>
      <c r="B450" s="26" t="s">
        <v>452</v>
      </c>
      <c r="C450" s="27" t="s">
        <v>129</v>
      </c>
      <c r="D450" s="28">
        <v>5958</v>
      </c>
      <c r="E450" s="29">
        <v>5958</v>
      </c>
      <c r="F450" s="30">
        <f t="shared" si="6"/>
        <v>5.9580000000000002</v>
      </c>
      <c r="G450" s="18"/>
    </row>
    <row r="451" spans="1:7" s="1" customFormat="1" ht="11.25" customHeight="1">
      <c r="A451" s="32" t="s">
        <v>127</v>
      </c>
      <c r="B451" s="26" t="s">
        <v>453</v>
      </c>
      <c r="C451" s="27" t="s">
        <v>129</v>
      </c>
      <c r="D451" s="28">
        <v>10000</v>
      </c>
      <c r="E451" s="29">
        <v>10000</v>
      </c>
      <c r="F451" s="30">
        <f t="shared" si="6"/>
        <v>10</v>
      </c>
      <c r="G451" s="18"/>
    </row>
    <row r="452" spans="1:7" s="1" customFormat="1" ht="11.25" customHeight="1">
      <c r="A452" s="32" t="s">
        <v>127</v>
      </c>
      <c r="B452" s="26" t="s">
        <v>454</v>
      </c>
      <c r="C452" s="27" t="s">
        <v>129</v>
      </c>
      <c r="D452" s="28">
        <v>10000</v>
      </c>
      <c r="E452" s="29">
        <v>10000</v>
      </c>
      <c r="F452" s="30">
        <f t="shared" si="6"/>
        <v>10</v>
      </c>
      <c r="G452" s="18"/>
    </row>
    <row r="453" spans="1:7" s="1" customFormat="1" ht="11.25" customHeight="1">
      <c r="A453" s="32" t="s">
        <v>127</v>
      </c>
      <c r="B453" s="26" t="s">
        <v>455</v>
      </c>
      <c r="C453" s="27" t="s">
        <v>129</v>
      </c>
      <c r="D453" s="28">
        <v>3256</v>
      </c>
      <c r="E453" s="29">
        <v>3256</v>
      </c>
      <c r="F453" s="30">
        <f t="shared" ref="F453:F516" si="7">E453/1000</f>
        <v>3.2559999999999998</v>
      </c>
      <c r="G453" s="18"/>
    </row>
    <row r="454" spans="1:7" s="1" customFormat="1" ht="11.25" customHeight="1">
      <c r="A454" s="32" t="s">
        <v>127</v>
      </c>
      <c r="B454" s="26" t="s">
        <v>456</v>
      </c>
      <c r="C454" s="27" t="s">
        <v>129</v>
      </c>
      <c r="D454" s="28">
        <v>768</v>
      </c>
      <c r="E454" s="29">
        <v>768</v>
      </c>
      <c r="F454" s="30">
        <f t="shared" si="7"/>
        <v>0.76800000000000002</v>
      </c>
      <c r="G454" s="18"/>
    </row>
    <row r="455" spans="1:7" s="1" customFormat="1" ht="11.25" customHeight="1">
      <c r="A455" s="32" t="s">
        <v>127</v>
      </c>
      <c r="B455" s="26" t="s">
        <v>457</v>
      </c>
      <c r="C455" s="27" t="s">
        <v>129</v>
      </c>
      <c r="D455" s="28">
        <v>10000</v>
      </c>
      <c r="E455" s="29">
        <v>10000</v>
      </c>
      <c r="F455" s="30">
        <f t="shared" si="7"/>
        <v>10</v>
      </c>
      <c r="G455" s="18"/>
    </row>
    <row r="456" spans="1:7" s="1" customFormat="1" ht="11.25" customHeight="1">
      <c r="A456" s="32" t="s">
        <v>127</v>
      </c>
      <c r="B456" s="26" t="s">
        <v>458</v>
      </c>
      <c r="C456" s="27" t="s">
        <v>129</v>
      </c>
      <c r="D456" s="28">
        <v>42351</v>
      </c>
      <c r="E456" s="29">
        <v>42351</v>
      </c>
      <c r="F456" s="30">
        <f t="shared" si="7"/>
        <v>42.350999999999999</v>
      </c>
      <c r="G456" s="18"/>
    </row>
    <row r="457" spans="1:7" s="1" customFormat="1" ht="11.25" customHeight="1">
      <c r="A457" s="32" t="s">
        <v>127</v>
      </c>
      <c r="B457" s="26" t="s">
        <v>459</v>
      </c>
      <c r="C457" s="27" t="s">
        <v>129</v>
      </c>
      <c r="D457" s="28">
        <v>10000</v>
      </c>
      <c r="E457" s="29">
        <v>10000</v>
      </c>
      <c r="F457" s="30">
        <f t="shared" si="7"/>
        <v>10</v>
      </c>
      <c r="G457" s="18"/>
    </row>
    <row r="458" spans="1:7" s="1" customFormat="1" ht="11.25" customHeight="1">
      <c r="A458" s="32" t="s">
        <v>127</v>
      </c>
      <c r="B458" s="26" t="s">
        <v>460</v>
      </c>
      <c r="C458" s="27" t="s">
        <v>129</v>
      </c>
      <c r="D458" s="28">
        <v>10000</v>
      </c>
      <c r="E458" s="29">
        <v>10000</v>
      </c>
      <c r="F458" s="30">
        <f t="shared" si="7"/>
        <v>10</v>
      </c>
      <c r="G458" s="18"/>
    </row>
    <row r="459" spans="1:7" s="1" customFormat="1" ht="11.25" customHeight="1">
      <c r="A459" s="32" t="s">
        <v>127</v>
      </c>
      <c r="B459" s="26" t="s">
        <v>461</v>
      </c>
      <c r="C459" s="27" t="s">
        <v>129</v>
      </c>
      <c r="D459" s="28">
        <v>10000</v>
      </c>
      <c r="E459" s="29">
        <v>10000</v>
      </c>
      <c r="F459" s="30">
        <f t="shared" si="7"/>
        <v>10</v>
      </c>
      <c r="G459" s="18"/>
    </row>
    <row r="460" spans="1:7" s="1" customFormat="1" ht="11.25" customHeight="1">
      <c r="A460" s="32" t="s">
        <v>127</v>
      </c>
      <c r="B460" s="26" t="s">
        <v>462</v>
      </c>
      <c r="C460" s="27" t="s">
        <v>129</v>
      </c>
      <c r="D460" s="28">
        <v>10000</v>
      </c>
      <c r="E460" s="29">
        <v>10000</v>
      </c>
      <c r="F460" s="30">
        <f t="shared" si="7"/>
        <v>10</v>
      </c>
      <c r="G460" s="18"/>
    </row>
    <row r="461" spans="1:7" s="1" customFormat="1" ht="11.25" customHeight="1">
      <c r="A461" s="32" t="s">
        <v>127</v>
      </c>
      <c r="B461" s="26" t="s">
        <v>463</v>
      </c>
      <c r="C461" s="27" t="s">
        <v>129</v>
      </c>
      <c r="D461" s="28">
        <v>14867</v>
      </c>
      <c r="E461" s="29">
        <v>14867</v>
      </c>
      <c r="F461" s="30">
        <f t="shared" si="7"/>
        <v>14.867000000000001</v>
      </c>
      <c r="G461" s="18"/>
    </row>
    <row r="462" spans="1:7" s="1" customFormat="1" ht="11.25" customHeight="1">
      <c r="A462" s="32" t="s">
        <v>127</v>
      </c>
      <c r="B462" s="26" t="s">
        <v>464</v>
      </c>
      <c r="C462" s="27" t="s">
        <v>129</v>
      </c>
      <c r="D462" s="28">
        <v>15000</v>
      </c>
      <c r="E462" s="29">
        <v>15000</v>
      </c>
      <c r="F462" s="30">
        <f t="shared" si="7"/>
        <v>15</v>
      </c>
      <c r="G462" s="18"/>
    </row>
    <row r="463" spans="1:7" s="1" customFormat="1" ht="11.25" customHeight="1">
      <c r="A463" s="32" t="s">
        <v>127</v>
      </c>
      <c r="B463" s="26" t="s">
        <v>465</v>
      </c>
      <c r="C463" s="27" t="s">
        <v>129</v>
      </c>
      <c r="D463" s="28">
        <v>10000</v>
      </c>
      <c r="E463" s="29">
        <v>10000</v>
      </c>
      <c r="F463" s="30">
        <f t="shared" si="7"/>
        <v>10</v>
      </c>
      <c r="G463" s="18"/>
    </row>
    <row r="464" spans="1:7" s="1" customFormat="1" ht="11.25" customHeight="1">
      <c r="A464" s="32" t="s">
        <v>127</v>
      </c>
      <c r="B464" s="26" t="s">
        <v>466</v>
      </c>
      <c r="C464" s="27" t="s">
        <v>129</v>
      </c>
      <c r="D464" s="28">
        <v>10000</v>
      </c>
      <c r="E464" s="29">
        <v>10000</v>
      </c>
      <c r="F464" s="30">
        <f t="shared" si="7"/>
        <v>10</v>
      </c>
      <c r="G464" s="18"/>
    </row>
    <row r="465" spans="1:7" s="1" customFormat="1" ht="11.25" customHeight="1">
      <c r="A465" s="32" t="s">
        <v>127</v>
      </c>
      <c r="B465" s="26" t="s">
        <v>467</v>
      </c>
      <c r="C465" s="27" t="s">
        <v>129</v>
      </c>
      <c r="D465" s="28">
        <v>9530</v>
      </c>
      <c r="E465" s="29">
        <v>9530</v>
      </c>
      <c r="F465" s="30">
        <f t="shared" si="7"/>
        <v>9.5299999999999994</v>
      </c>
      <c r="G465" s="18"/>
    </row>
    <row r="466" spans="1:7" s="1" customFormat="1" ht="11.25" customHeight="1">
      <c r="A466" s="32" t="s">
        <v>127</v>
      </c>
      <c r="B466" s="26" t="s">
        <v>468</v>
      </c>
      <c r="C466" s="27" t="s">
        <v>129</v>
      </c>
      <c r="D466" s="28">
        <v>10000</v>
      </c>
      <c r="E466" s="29">
        <v>10000</v>
      </c>
      <c r="F466" s="30">
        <f t="shared" si="7"/>
        <v>10</v>
      </c>
      <c r="G466" s="18"/>
    </row>
    <row r="467" spans="1:7" s="1" customFormat="1" ht="11.25" customHeight="1">
      <c r="A467" s="32" t="s">
        <v>127</v>
      </c>
      <c r="B467" s="26" t="s">
        <v>469</v>
      </c>
      <c r="C467" s="27" t="s">
        <v>129</v>
      </c>
      <c r="D467" s="28">
        <v>10000</v>
      </c>
      <c r="E467" s="29">
        <v>10000</v>
      </c>
      <c r="F467" s="30">
        <f t="shared" si="7"/>
        <v>10</v>
      </c>
      <c r="G467" s="18"/>
    </row>
    <row r="468" spans="1:7" s="1" customFormat="1" ht="11.25" customHeight="1">
      <c r="A468" s="32" t="s">
        <v>127</v>
      </c>
      <c r="B468" s="26" t="s">
        <v>470</v>
      </c>
      <c r="C468" s="27" t="s">
        <v>129</v>
      </c>
      <c r="D468" s="28">
        <v>9585</v>
      </c>
      <c r="E468" s="29">
        <v>9585</v>
      </c>
      <c r="F468" s="30">
        <f t="shared" si="7"/>
        <v>9.5850000000000009</v>
      </c>
      <c r="G468" s="18"/>
    </row>
    <row r="469" spans="1:7" s="1" customFormat="1" ht="11.25" customHeight="1">
      <c r="A469" s="32" t="s">
        <v>127</v>
      </c>
      <c r="B469" s="26" t="s">
        <v>471</v>
      </c>
      <c r="C469" s="27" t="s">
        <v>129</v>
      </c>
      <c r="D469" s="28">
        <v>10000</v>
      </c>
      <c r="E469" s="29">
        <v>10000</v>
      </c>
      <c r="F469" s="30">
        <f t="shared" si="7"/>
        <v>10</v>
      </c>
      <c r="G469" s="18"/>
    </row>
    <row r="470" spans="1:7" s="1" customFormat="1" ht="11.25" customHeight="1">
      <c r="A470" s="32" t="s">
        <v>127</v>
      </c>
      <c r="B470" s="26" t="s">
        <v>472</v>
      </c>
      <c r="C470" s="27" t="s">
        <v>129</v>
      </c>
      <c r="D470" s="28">
        <v>9840</v>
      </c>
      <c r="E470" s="29">
        <v>9840</v>
      </c>
      <c r="F470" s="30">
        <f t="shared" si="7"/>
        <v>9.84</v>
      </c>
      <c r="G470" s="18"/>
    </row>
    <row r="471" spans="1:7" s="1" customFormat="1" ht="11.25" customHeight="1">
      <c r="A471" s="32" t="s">
        <v>127</v>
      </c>
      <c r="B471" s="26" t="s">
        <v>473</v>
      </c>
      <c r="C471" s="27" t="s">
        <v>129</v>
      </c>
      <c r="D471" s="28">
        <v>4833</v>
      </c>
      <c r="E471" s="29">
        <v>4833</v>
      </c>
      <c r="F471" s="30">
        <f t="shared" si="7"/>
        <v>4.8330000000000002</v>
      </c>
      <c r="G471" s="18"/>
    </row>
    <row r="472" spans="1:7" s="1" customFormat="1" ht="11.25" customHeight="1">
      <c r="A472" s="32" t="s">
        <v>127</v>
      </c>
      <c r="B472" s="26" t="s">
        <v>474</v>
      </c>
      <c r="C472" s="27" t="s">
        <v>129</v>
      </c>
      <c r="D472" s="28">
        <v>10000</v>
      </c>
      <c r="E472" s="29">
        <v>10000</v>
      </c>
      <c r="F472" s="30">
        <f t="shared" si="7"/>
        <v>10</v>
      </c>
      <c r="G472" s="18"/>
    </row>
    <row r="473" spans="1:7" s="1" customFormat="1" ht="11.25" customHeight="1">
      <c r="A473" s="32" t="s">
        <v>127</v>
      </c>
      <c r="B473" s="26" t="s">
        <v>475</v>
      </c>
      <c r="C473" s="27" t="s">
        <v>129</v>
      </c>
      <c r="D473" s="28">
        <v>10000</v>
      </c>
      <c r="E473" s="29">
        <v>10000</v>
      </c>
      <c r="F473" s="30">
        <f t="shared" si="7"/>
        <v>10</v>
      </c>
      <c r="G473" s="18"/>
    </row>
    <row r="474" spans="1:7" s="1" customFormat="1" ht="11.25" customHeight="1">
      <c r="A474" s="32" t="s">
        <v>127</v>
      </c>
      <c r="B474" s="26" t="s">
        <v>476</v>
      </c>
      <c r="C474" s="27" t="s">
        <v>129</v>
      </c>
      <c r="D474" s="28">
        <v>10000</v>
      </c>
      <c r="E474" s="29">
        <v>10000</v>
      </c>
      <c r="F474" s="30">
        <f t="shared" si="7"/>
        <v>10</v>
      </c>
      <c r="G474" s="18"/>
    </row>
    <row r="475" spans="1:7" s="1" customFormat="1" ht="11.25" customHeight="1">
      <c r="A475" s="32" t="s">
        <v>127</v>
      </c>
      <c r="B475" s="26" t="s">
        <v>477</v>
      </c>
      <c r="C475" s="27" t="s">
        <v>129</v>
      </c>
      <c r="D475" s="28">
        <v>10000</v>
      </c>
      <c r="E475" s="29">
        <v>10000</v>
      </c>
      <c r="F475" s="30">
        <f t="shared" si="7"/>
        <v>10</v>
      </c>
      <c r="G475" s="18"/>
    </row>
    <row r="476" spans="1:7" s="1" customFormat="1" ht="11.25" customHeight="1">
      <c r="A476" s="32" t="s">
        <v>127</v>
      </c>
      <c r="B476" s="26" t="s">
        <v>478</v>
      </c>
      <c r="C476" s="27" t="s">
        <v>129</v>
      </c>
      <c r="D476" s="28">
        <v>1043</v>
      </c>
      <c r="E476" s="29">
        <v>1043</v>
      </c>
      <c r="F476" s="30">
        <f t="shared" si="7"/>
        <v>1.0429999999999999</v>
      </c>
      <c r="G476" s="18"/>
    </row>
    <row r="477" spans="1:7" s="1" customFormat="1" ht="11.25" customHeight="1">
      <c r="A477" s="32" t="s">
        <v>127</v>
      </c>
      <c r="B477" s="26" t="s">
        <v>479</v>
      </c>
      <c r="C477" s="27" t="s">
        <v>129</v>
      </c>
      <c r="D477" s="28">
        <v>10000</v>
      </c>
      <c r="E477" s="29">
        <v>10000</v>
      </c>
      <c r="F477" s="30">
        <f t="shared" si="7"/>
        <v>10</v>
      </c>
      <c r="G477" s="18"/>
    </row>
    <row r="478" spans="1:7" s="1" customFormat="1" ht="11.25" customHeight="1">
      <c r="A478" s="32" t="s">
        <v>127</v>
      </c>
      <c r="B478" s="26" t="s">
        <v>458</v>
      </c>
      <c r="C478" s="27" t="s">
        <v>129</v>
      </c>
      <c r="D478" s="28">
        <v>42900</v>
      </c>
      <c r="E478" s="29">
        <v>42900</v>
      </c>
      <c r="F478" s="30">
        <f t="shared" si="7"/>
        <v>42.9</v>
      </c>
      <c r="G478" s="18"/>
    </row>
    <row r="479" spans="1:7" s="1" customFormat="1" ht="11.25" customHeight="1">
      <c r="A479" s="32" t="s">
        <v>127</v>
      </c>
      <c r="B479" s="26" t="s">
        <v>480</v>
      </c>
      <c r="C479" s="27" t="s">
        <v>129</v>
      </c>
      <c r="D479" s="28">
        <v>10000</v>
      </c>
      <c r="E479" s="29">
        <v>10000</v>
      </c>
      <c r="F479" s="30">
        <f t="shared" si="7"/>
        <v>10</v>
      </c>
      <c r="G479" s="18"/>
    </row>
    <row r="480" spans="1:7" s="1" customFormat="1" ht="11.25" customHeight="1">
      <c r="A480" s="32" t="s">
        <v>127</v>
      </c>
      <c r="B480" s="26" t="s">
        <v>481</v>
      </c>
      <c r="C480" s="27" t="s">
        <v>129</v>
      </c>
      <c r="D480" s="28">
        <v>10000</v>
      </c>
      <c r="E480" s="29">
        <v>10000</v>
      </c>
      <c r="F480" s="30">
        <f t="shared" si="7"/>
        <v>10</v>
      </c>
      <c r="G480" s="18"/>
    </row>
    <row r="481" spans="1:7" s="1" customFormat="1" ht="11.25" customHeight="1">
      <c r="A481" s="32" t="s">
        <v>127</v>
      </c>
      <c r="B481" s="26" t="s">
        <v>482</v>
      </c>
      <c r="C481" s="27" t="s">
        <v>129</v>
      </c>
      <c r="D481" s="28">
        <v>10000</v>
      </c>
      <c r="E481" s="29">
        <v>10000</v>
      </c>
      <c r="F481" s="30">
        <f t="shared" si="7"/>
        <v>10</v>
      </c>
      <c r="G481" s="18"/>
    </row>
    <row r="482" spans="1:7" s="1" customFormat="1" ht="11.25" customHeight="1">
      <c r="A482" s="32" t="s">
        <v>127</v>
      </c>
      <c r="B482" s="26" t="s">
        <v>483</v>
      </c>
      <c r="C482" s="27" t="s">
        <v>129</v>
      </c>
      <c r="D482" s="28">
        <v>10000</v>
      </c>
      <c r="E482" s="29">
        <v>10000</v>
      </c>
      <c r="F482" s="30">
        <f t="shared" si="7"/>
        <v>10</v>
      </c>
      <c r="G482" s="18"/>
    </row>
    <row r="483" spans="1:7" s="1" customFormat="1" ht="11.25" customHeight="1">
      <c r="A483" s="32" t="s">
        <v>127</v>
      </c>
      <c r="B483" s="26" t="s">
        <v>484</v>
      </c>
      <c r="C483" s="27" t="s">
        <v>129</v>
      </c>
      <c r="D483" s="28">
        <v>10000</v>
      </c>
      <c r="E483" s="29">
        <v>10000</v>
      </c>
      <c r="F483" s="30">
        <f t="shared" si="7"/>
        <v>10</v>
      </c>
      <c r="G483" s="18"/>
    </row>
    <row r="484" spans="1:7" s="1" customFormat="1" ht="11.25" customHeight="1">
      <c r="A484" s="32" t="s">
        <v>127</v>
      </c>
      <c r="B484" s="26" t="s">
        <v>485</v>
      </c>
      <c r="C484" s="27" t="s">
        <v>129</v>
      </c>
      <c r="D484" s="28">
        <v>6000</v>
      </c>
      <c r="E484" s="29">
        <v>6000</v>
      </c>
      <c r="F484" s="30">
        <f t="shared" si="7"/>
        <v>6</v>
      </c>
      <c r="G484" s="18"/>
    </row>
    <row r="485" spans="1:7" s="1" customFormat="1" ht="11.25" customHeight="1">
      <c r="A485" s="32" t="s">
        <v>127</v>
      </c>
      <c r="B485" s="26" t="s">
        <v>486</v>
      </c>
      <c r="C485" s="27" t="s">
        <v>129</v>
      </c>
      <c r="D485" s="28">
        <v>10000</v>
      </c>
      <c r="E485" s="29">
        <v>10000</v>
      </c>
      <c r="F485" s="30">
        <f t="shared" si="7"/>
        <v>10</v>
      </c>
      <c r="G485" s="18"/>
    </row>
    <row r="486" spans="1:7" s="1" customFormat="1" ht="11.25" customHeight="1">
      <c r="A486" s="32" t="s">
        <v>127</v>
      </c>
      <c r="B486" s="26" t="s">
        <v>487</v>
      </c>
      <c r="C486" s="27" t="s">
        <v>129</v>
      </c>
      <c r="D486" s="28">
        <v>10000</v>
      </c>
      <c r="E486" s="29">
        <v>10000</v>
      </c>
      <c r="F486" s="30">
        <f t="shared" si="7"/>
        <v>10</v>
      </c>
      <c r="G486" s="18"/>
    </row>
    <row r="487" spans="1:7" s="1" customFormat="1" ht="11.25" customHeight="1">
      <c r="A487" s="32" t="s">
        <v>127</v>
      </c>
      <c r="B487" s="26" t="s">
        <v>488</v>
      </c>
      <c r="C487" s="27" t="s">
        <v>129</v>
      </c>
      <c r="D487" s="28">
        <v>10000</v>
      </c>
      <c r="E487" s="29">
        <v>10000</v>
      </c>
      <c r="F487" s="30">
        <f t="shared" si="7"/>
        <v>10</v>
      </c>
      <c r="G487" s="18"/>
    </row>
    <row r="488" spans="1:7" s="1" customFormat="1" ht="11.25" customHeight="1">
      <c r="A488" s="32" t="s">
        <v>127</v>
      </c>
      <c r="B488" s="26" t="s">
        <v>489</v>
      </c>
      <c r="C488" s="27" t="s">
        <v>129</v>
      </c>
      <c r="D488" s="28">
        <v>10000</v>
      </c>
      <c r="E488" s="29">
        <v>10000</v>
      </c>
      <c r="F488" s="30">
        <f t="shared" si="7"/>
        <v>10</v>
      </c>
      <c r="G488" s="18"/>
    </row>
    <row r="489" spans="1:7" s="1" customFormat="1" ht="11.25" customHeight="1">
      <c r="A489" s="32" t="s">
        <v>127</v>
      </c>
      <c r="B489" s="26" t="s">
        <v>490</v>
      </c>
      <c r="C489" s="27" t="s">
        <v>129</v>
      </c>
      <c r="D489" s="28">
        <v>6000</v>
      </c>
      <c r="E489" s="29">
        <v>6000</v>
      </c>
      <c r="F489" s="30">
        <f t="shared" si="7"/>
        <v>6</v>
      </c>
      <c r="G489" s="18"/>
    </row>
    <row r="490" spans="1:7" s="1" customFormat="1" ht="11.25" customHeight="1">
      <c r="A490" s="32" t="s">
        <v>127</v>
      </c>
      <c r="B490" s="26" t="s">
        <v>491</v>
      </c>
      <c r="C490" s="27" t="s">
        <v>129</v>
      </c>
      <c r="D490" s="28">
        <v>10000</v>
      </c>
      <c r="E490" s="29">
        <v>10000</v>
      </c>
      <c r="F490" s="30">
        <f t="shared" si="7"/>
        <v>10</v>
      </c>
      <c r="G490" s="18"/>
    </row>
    <row r="491" spans="1:7" s="1" customFormat="1" ht="11.25" customHeight="1">
      <c r="A491" s="32" t="s">
        <v>127</v>
      </c>
      <c r="B491" s="26" t="s">
        <v>492</v>
      </c>
      <c r="C491" s="27" t="s">
        <v>129</v>
      </c>
      <c r="D491" s="28">
        <v>9164</v>
      </c>
      <c r="E491" s="29">
        <v>9164</v>
      </c>
      <c r="F491" s="30">
        <f t="shared" si="7"/>
        <v>9.1639999999999997</v>
      </c>
      <c r="G491" s="18"/>
    </row>
    <row r="492" spans="1:7" s="1" customFormat="1" ht="11.25" customHeight="1">
      <c r="A492" s="32" t="s">
        <v>127</v>
      </c>
      <c r="B492" s="26" t="s">
        <v>493</v>
      </c>
      <c r="C492" s="27" t="s">
        <v>129</v>
      </c>
      <c r="D492" s="28">
        <v>7804</v>
      </c>
      <c r="E492" s="29">
        <v>7804</v>
      </c>
      <c r="F492" s="30">
        <f t="shared" si="7"/>
        <v>7.8040000000000003</v>
      </c>
      <c r="G492" s="18"/>
    </row>
    <row r="493" spans="1:7" s="1" customFormat="1" ht="11.25" customHeight="1">
      <c r="A493" s="32" t="s">
        <v>127</v>
      </c>
      <c r="B493" s="26" t="s">
        <v>494</v>
      </c>
      <c r="C493" s="27" t="s">
        <v>129</v>
      </c>
      <c r="D493" s="28">
        <v>6000</v>
      </c>
      <c r="E493" s="29">
        <v>6000</v>
      </c>
      <c r="F493" s="30">
        <f t="shared" si="7"/>
        <v>6</v>
      </c>
      <c r="G493" s="18"/>
    </row>
    <row r="494" spans="1:7" s="1" customFormat="1" ht="11.25" customHeight="1">
      <c r="A494" s="32" t="s">
        <v>127</v>
      </c>
      <c r="B494" s="26" t="s">
        <v>495</v>
      </c>
      <c r="C494" s="27" t="s">
        <v>129</v>
      </c>
      <c r="D494" s="28">
        <v>10000</v>
      </c>
      <c r="E494" s="29">
        <v>10000</v>
      </c>
      <c r="F494" s="30">
        <f t="shared" si="7"/>
        <v>10</v>
      </c>
      <c r="G494" s="18"/>
    </row>
    <row r="495" spans="1:7" s="1" customFormat="1" ht="11.25" customHeight="1">
      <c r="A495" s="32" t="s">
        <v>127</v>
      </c>
      <c r="B495" s="26" t="s">
        <v>496</v>
      </c>
      <c r="C495" s="27" t="s">
        <v>129</v>
      </c>
      <c r="D495" s="28">
        <v>10000</v>
      </c>
      <c r="E495" s="29">
        <v>10000</v>
      </c>
      <c r="F495" s="30">
        <f t="shared" si="7"/>
        <v>10</v>
      </c>
      <c r="G495" s="18"/>
    </row>
    <row r="496" spans="1:7" s="1" customFormat="1" ht="11.25" customHeight="1">
      <c r="A496" s="32" t="s">
        <v>127</v>
      </c>
      <c r="B496" s="26" t="s">
        <v>497</v>
      </c>
      <c r="C496" s="27" t="s">
        <v>129</v>
      </c>
      <c r="D496" s="28">
        <v>10000</v>
      </c>
      <c r="E496" s="29">
        <v>10000</v>
      </c>
      <c r="F496" s="30">
        <f t="shared" si="7"/>
        <v>10</v>
      </c>
      <c r="G496" s="18"/>
    </row>
    <row r="497" spans="1:7" s="1" customFormat="1" ht="11.25" customHeight="1">
      <c r="A497" s="32" t="s">
        <v>127</v>
      </c>
      <c r="B497" s="26" t="s">
        <v>498</v>
      </c>
      <c r="C497" s="27" t="s">
        <v>129</v>
      </c>
      <c r="D497" s="28">
        <v>10000</v>
      </c>
      <c r="E497" s="29">
        <v>10000</v>
      </c>
      <c r="F497" s="30">
        <f t="shared" si="7"/>
        <v>10</v>
      </c>
      <c r="G497" s="18"/>
    </row>
    <row r="498" spans="1:7" s="1" customFormat="1" ht="11.25" customHeight="1">
      <c r="A498" s="32" t="s">
        <v>127</v>
      </c>
      <c r="B498" s="26" t="s">
        <v>499</v>
      </c>
      <c r="C498" s="27" t="s">
        <v>129</v>
      </c>
      <c r="D498" s="28">
        <v>9181</v>
      </c>
      <c r="E498" s="29">
        <v>9181</v>
      </c>
      <c r="F498" s="30">
        <f t="shared" si="7"/>
        <v>9.1809999999999992</v>
      </c>
      <c r="G498" s="18"/>
    </row>
    <row r="499" spans="1:7" s="1" customFormat="1" ht="11.25" customHeight="1">
      <c r="A499" s="32" t="s">
        <v>127</v>
      </c>
      <c r="B499" s="26" t="s">
        <v>500</v>
      </c>
      <c r="C499" s="27" t="s">
        <v>129</v>
      </c>
      <c r="D499" s="28">
        <v>10000</v>
      </c>
      <c r="E499" s="29">
        <v>10000</v>
      </c>
      <c r="F499" s="30">
        <f t="shared" si="7"/>
        <v>10</v>
      </c>
      <c r="G499" s="18"/>
    </row>
    <row r="500" spans="1:7" s="1" customFormat="1" ht="11.25" customHeight="1">
      <c r="A500" s="32" t="s">
        <v>127</v>
      </c>
      <c r="B500" s="26" t="s">
        <v>501</v>
      </c>
      <c r="C500" s="27" t="s">
        <v>129</v>
      </c>
      <c r="D500" s="28">
        <v>5384</v>
      </c>
      <c r="E500" s="29">
        <v>5384</v>
      </c>
      <c r="F500" s="30">
        <f t="shared" si="7"/>
        <v>5.3840000000000003</v>
      </c>
      <c r="G500" s="18"/>
    </row>
    <row r="501" spans="1:7" s="1" customFormat="1" ht="11.25" customHeight="1">
      <c r="A501" s="32" t="s">
        <v>127</v>
      </c>
      <c r="B501" s="26" t="s">
        <v>458</v>
      </c>
      <c r="C501" s="27" t="s">
        <v>129</v>
      </c>
      <c r="D501" s="28">
        <v>51000</v>
      </c>
      <c r="E501" s="29">
        <v>51000</v>
      </c>
      <c r="F501" s="30">
        <f t="shared" si="7"/>
        <v>51</v>
      </c>
      <c r="G501" s="18"/>
    </row>
    <row r="502" spans="1:7" s="1" customFormat="1" ht="11.25" customHeight="1">
      <c r="A502" s="32" t="s">
        <v>127</v>
      </c>
      <c r="B502" s="26" t="s">
        <v>502</v>
      </c>
      <c r="C502" s="27" t="s">
        <v>129</v>
      </c>
      <c r="D502" s="28">
        <v>25000</v>
      </c>
      <c r="E502" s="29">
        <v>25000</v>
      </c>
      <c r="F502" s="30">
        <f t="shared" si="7"/>
        <v>25</v>
      </c>
      <c r="G502" s="18"/>
    </row>
    <row r="503" spans="1:7" s="1" customFormat="1" ht="11.25" customHeight="1">
      <c r="A503" s="32" t="s">
        <v>127</v>
      </c>
      <c r="B503" s="26" t="s">
        <v>503</v>
      </c>
      <c r="C503" s="27" t="s">
        <v>129</v>
      </c>
      <c r="D503" s="28">
        <v>25000</v>
      </c>
      <c r="E503" s="29">
        <v>25000</v>
      </c>
      <c r="F503" s="30">
        <f t="shared" si="7"/>
        <v>25</v>
      </c>
      <c r="G503" s="18"/>
    </row>
    <row r="504" spans="1:7" s="1" customFormat="1" ht="11.25" customHeight="1">
      <c r="A504" s="32" t="s">
        <v>127</v>
      </c>
      <c r="B504" s="26" t="s">
        <v>504</v>
      </c>
      <c r="C504" s="27" t="s">
        <v>129</v>
      </c>
      <c r="D504" s="28">
        <v>25000</v>
      </c>
      <c r="E504" s="29">
        <v>25000</v>
      </c>
      <c r="F504" s="30">
        <f t="shared" si="7"/>
        <v>25</v>
      </c>
      <c r="G504" s="18"/>
    </row>
    <row r="505" spans="1:7" s="1" customFormat="1" ht="11.25" customHeight="1">
      <c r="A505" s="32" t="s">
        <v>127</v>
      </c>
      <c r="B505" s="26" t="s">
        <v>505</v>
      </c>
      <c r="C505" s="27" t="s">
        <v>129</v>
      </c>
      <c r="D505" s="28">
        <v>25000</v>
      </c>
      <c r="E505" s="29">
        <v>25000</v>
      </c>
      <c r="F505" s="30">
        <f t="shared" si="7"/>
        <v>25</v>
      </c>
      <c r="G505" s="18"/>
    </row>
    <row r="506" spans="1:7" s="1" customFormat="1" ht="11.25" customHeight="1">
      <c r="A506" s="32" t="s">
        <v>127</v>
      </c>
      <c r="B506" s="26" t="s">
        <v>506</v>
      </c>
      <c r="C506" s="27" t="s">
        <v>129</v>
      </c>
      <c r="D506" s="28">
        <v>25000</v>
      </c>
      <c r="E506" s="29">
        <v>25000</v>
      </c>
      <c r="F506" s="30">
        <f t="shared" si="7"/>
        <v>25</v>
      </c>
      <c r="G506" s="18"/>
    </row>
    <row r="507" spans="1:7" s="1" customFormat="1" ht="11.25" customHeight="1">
      <c r="A507" s="32" t="s">
        <v>127</v>
      </c>
      <c r="B507" s="26" t="s">
        <v>507</v>
      </c>
      <c r="C507" s="27" t="s">
        <v>129</v>
      </c>
      <c r="D507" s="28">
        <v>25000</v>
      </c>
      <c r="E507" s="29">
        <v>25000</v>
      </c>
      <c r="F507" s="30">
        <f t="shared" si="7"/>
        <v>25</v>
      </c>
      <c r="G507" s="18"/>
    </row>
    <row r="508" spans="1:7" s="1" customFormat="1" ht="11.25" customHeight="1">
      <c r="A508" s="32" t="s">
        <v>127</v>
      </c>
      <c r="B508" s="26" t="s">
        <v>508</v>
      </c>
      <c r="C508" s="27" t="s">
        <v>129</v>
      </c>
      <c r="D508" s="28">
        <v>25000</v>
      </c>
      <c r="E508" s="29">
        <v>25000</v>
      </c>
      <c r="F508" s="30">
        <f t="shared" si="7"/>
        <v>25</v>
      </c>
      <c r="G508" s="18"/>
    </row>
    <row r="509" spans="1:7" s="1" customFormat="1" ht="11.25" customHeight="1">
      <c r="A509" s="32" t="s">
        <v>127</v>
      </c>
      <c r="B509" s="26" t="s">
        <v>509</v>
      </c>
      <c r="C509" s="27" t="s">
        <v>129</v>
      </c>
      <c r="D509" s="28">
        <v>25000</v>
      </c>
      <c r="E509" s="29">
        <v>25000</v>
      </c>
      <c r="F509" s="30">
        <f t="shared" si="7"/>
        <v>25</v>
      </c>
      <c r="G509" s="18"/>
    </row>
    <row r="510" spans="1:7" s="1" customFormat="1" ht="11.25" customHeight="1">
      <c r="A510" s="32" t="s">
        <v>127</v>
      </c>
      <c r="B510" s="26" t="s">
        <v>510</v>
      </c>
      <c r="C510" s="27" t="s">
        <v>129</v>
      </c>
      <c r="D510" s="28">
        <v>25000</v>
      </c>
      <c r="E510" s="29">
        <v>25000</v>
      </c>
      <c r="F510" s="30">
        <f t="shared" si="7"/>
        <v>25</v>
      </c>
      <c r="G510" s="18"/>
    </row>
    <row r="511" spans="1:7" s="1" customFormat="1" ht="11.25" customHeight="1">
      <c r="A511" s="32" t="s">
        <v>127</v>
      </c>
      <c r="B511" s="26" t="s">
        <v>511</v>
      </c>
      <c r="C511" s="27" t="s">
        <v>129</v>
      </c>
      <c r="D511" s="28">
        <v>25000</v>
      </c>
      <c r="E511" s="29">
        <v>25000</v>
      </c>
      <c r="F511" s="30">
        <f t="shared" si="7"/>
        <v>25</v>
      </c>
      <c r="G511" s="18"/>
    </row>
    <row r="512" spans="1:7" s="1" customFormat="1" ht="11.25" customHeight="1">
      <c r="A512" s="32" t="s">
        <v>127</v>
      </c>
      <c r="B512" s="26" t="s">
        <v>512</v>
      </c>
      <c r="C512" s="27" t="s">
        <v>129</v>
      </c>
      <c r="D512" s="28">
        <v>25000</v>
      </c>
      <c r="E512" s="29">
        <v>25000</v>
      </c>
      <c r="F512" s="30">
        <f t="shared" si="7"/>
        <v>25</v>
      </c>
      <c r="G512" s="18"/>
    </row>
    <row r="513" spans="1:7" s="32" customFormat="1" ht="11.25" customHeight="1">
      <c r="A513" s="32" t="s">
        <v>127</v>
      </c>
      <c r="B513" s="26" t="s">
        <v>513</v>
      </c>
      <c r="C513" s="27" t="s">
        <v>129</v>
      </c>
      <c r="D513" s="28">
        <v>25000</v>
      </c>
      <c r="E513" s="29">
        <v>25000</v>
      </c>
      <c r="F513" s="30">
        <f t="shared" si="7"/>
        <v>25</v>
      </c>
      <c r="G513" s="34"/>
    </row>
    <row r="514" spans="1:7" s="1" customFormat="1" ht="11.25" customHeight="1">
      <c r="A514" s="32" t="s">
        <v>127</v>
      </c>
      <c r="B514" s="26" t="s">
        <v>514</v>
      </c>
      <c r="C514" s="27" t="s">
        <v>129</v>
      </c>
      <c r="D514" s="28">
        <v>25000</v>
      </c>
      <c r="E514" s="29">
        <v>25000</v>
      </c>
      <c r="F514" s="30">
        <f t="shared" si="7"/>
        <v>25</v>
      </c>
      <c r="G514" s="18"/>
    </row>
    <row r="515" spans="1:7" s="1" customFormat="1" ht="11.25" customHeight="1">
      <c r="A515" s="32" t="s">
        <v>127</v>
      </c>
      <c r="B515" s="26" t="s">
        <v>515</v>
      </c>
      <c r="C515" s="27" t="s">
        <v>129</v>
      </c>
      <c r="D515" s="28">
        <v>25000</v>
      </c>
      <c r="E515" s="29">
        <v>25000</v>
      </c>
      <c r="F515" s="30">
        <f t="shared" si="7"/>
        <v>25</v>
      </c>
      <c r="G515" s="18"/>
    </row>
    <row r="516" spans="1:7" s="1" customFormat="1" ht="11.25" customHeight="1">
      <c r="A516" s="32" t="s">
        <v>127</v>
      </c>
      <c r="B516" s="35" t="s">
        <v>516</v>
      </c>
      <c r="C516" s="27" t="s">
        <v>129</v>
      </c>
      <c r="D516" s="28">
        <v>25000</v>
      </c>
      <c r="E516" s="29">
        <v>25000</v>
      </c>
      <c r="F516" s="30">
        <f t="shared" si="7"/>
        <v>25</v>
      </c>
      <c r="G516" s="26"/>
    </row>
    <row r="517" spans="1:7" s="1" customFormat="1" ht="11.25" customHeight="1">
      <c r="A517" s="32" t="s">
        <v>127</v>
      </c>
      <c r="B517" s="26" t="s">
        <v>517</v>
      </c>
      <c r="C517" s="27" t="s">
        <v>129</v>
      </c>
      <c r="D517" s="28">
        <v>25000</v>
      </c>
      <c r="E517" s="29">
        <v>25000</v>
      </c>
      <c r="F517" s="30">
        <f t="shared" ref="F517:F580" si="8">E517/1000</f>
        <v>25</v>
      </c>
      <c r="G517" s="18"/>
    </row>
    <row r="518" spans="1:7" s="1" customFormat="1" ht="11.25" customHeight="1">
      <c r="A518" s="32" t="s">
        <v>127</v>
      </c>
      <c r="B518" s="26" t="s">
        <v>518</v>
      </c>
      <c r="C518" s="27" t="s">
        <v>129</v>
      </c>
      <c r="D518" s="28">
        <v>54000</v>
      </c>
      <c r="E518" s="29">
        <v>54000</v>
      </c>
      <c r="F518" s="30">
        <f t="shared" si="8"/>
        <v>54</v>
      </c>
      <c r="G518" s="18"/>
    </row>
    <row r="519" spans="1:7" s="1" customFormat="1" ht="11.25" customHeight="1">
      <c r="A519" s="32" t="s">
        <v>127</v>
      </c>
      <c r="B519" s="26" t="s">
        <v>519</v>
      </c>
      <c r="C519" s="27" t="s">
        <v>129</v>
      </c>
      <c r="D519" s="28">
        <v>25000</v>
      </c>
      <c r="E519" s="29">
        <v>25000</v>
      </c>
      <c r="F519" s="30">
        <f t="shared" si="8"/>
        <v>25</v>
      </c>
      <c r="G519" s="18"/>
    </row>
    <row r="520" spans="1:7" s="1" customFormat="1" ht="11.25" customHeight="1">
      <c r="A520" s="32" t="s">
        <v>127</v>
      </c>
      <c r="B520" s="26" t="s">
        <v>520</v>
      </c>
      <c r="C520" s="27" t="s">
        <v>129</v>
      </c>
      <c r="D520" s="28">
        <v>25000</v>
      </c>
      <c r="E520" s="29">
        <v>25000</v>
      </c>
      <c r="F520" s="30">
        <f t="shared" si="8"/>
        <v>25</v>
      </c>
      <c r="G520" s="18"/>
    </row>
    <row r="521" spans="1:7" s="1" customFormat="1" ht="11.25" customHeight="1">
      <c r="A521" s="32" t="s">
        <v>127</v>
      </c>
      <c r="B521" s="26" t="s">
        <v>521</v>
      </c>
      <c r="C521" s="27" t="s">
        <v>129</v>
      </c>
      <c r="D521" s="28">
        <v>25000</v>
      </c>
      <c r="E521" s="29">
        <v>25000</v>
      </c>
      <c r="F521" s="30">
        <f t="shared" si="8"/>
        <v>25</v>
      </c>
      <c r="G521" s="18"/>
    </row>
    <row r="522" spans="1:7" s="1" customFormat="1" ht="11.25" customHeight="1">
      <c r="A522" s="32" t="s">
        <v>127</v>
      </c>
      <c r="B522" s="26" t="s">
        <v>522</v>
      </c>
      <c r="C522" s="27" t="s">
        <v>129</v>
      </c>
      <c r="D522" s="28">
        <v>25000</v>
      </c>
      <c r="E522" s="29">
        <v>25000</v>
      </c>
      <c r="F522" s="30">
        <f t="shared" si="8"/>
        <v>25</v>
      </c>
      <c r="G522" s="18"/>
    </row>
    <row r="523" spans="1:7" s="1" customFormat="1" ht="11.25" customHeight="1">
      <c r="A523" s="32" t="s">
        <v>127</v>
      </c>
      <c r="B523" s="26" t="s">
        <v>523</v>
      </c>
      <c r="C523" s="27" t="s">
        <v>129</v>
      </c>
      <c r="D523" s="28">
        <v>25000</v>
      </c>
      <c r="E523" s="29">
        <v>25000</v>
      </c>
      <c r="F523" s="30">
        <f t="shared" si="8"/>
        <v>25</v>
      </c>
      <c r="G523" s="18"/>
    </row>
    <row r="524" spans="1:7" s="1" customFormat="1" ht="11.25" customHeight="1">
      <c r="A524" s="32" t="s">
        <v>127</v>
      </c>
      <c r="B524" s="26" t="s">
        <v>524</v>
      </c>
      <c r="C524" s="27" t="s">
        <v>129</v>
      </c>
      <c r="D524" s="28">
        <v>25000</v>
      </c>
      <c r="E524" s="29">
        <v>25000</v>
      </c>
      <c r="F524" s="30">
        <f t="shared" si="8"/>
        <v>25</v>
      </c>
      <c r="G524" s="18"/>
    </row>
    <row r="525" spans="1:7" s="1" customFormat="1" ht="11.25" customHeight="1">
      <c r="A525" s="32" t="s">
        <v>127</v>
      </c>
      <c r="B525" s="26" t="s">
        <v>525</v>
      </c>
      <c r="C525" s="27" t="s">
        <v>129</v>
      </c>
      <c r="D525" s="28">
        <v>25000</v>
      </c>
      <c r="E525" s="29">
        <v>25000</v>
      </c>
      <c r="F525" s="30">
        <f t="shared" si="8"/>
        <v>25</v>
      </c>
      <c r="G525" s="18"/>
    </row>
    <row r="526" spans="1:7" s="1" customFormat="1" ht="11.25" customHeight="1">
      <c r="A526" s="32" t="s">
        <v>127</v>
      </c>
      <c r="B526" s="26" t="s">
        <v>526</v>
      </c>
      <c r="C526" s="27" t="s">
        <v>129</v>
      </c>
      <c r="D526" s="28">
        <v>25000</v>
      </c>
      <c r="E526" s="29">
        <v>25000</v>
      </c>
      <c r="F526" s="30">
        <f t="shared" si="8"/>
        <v>25</v>
      </c>
      <c r="G526" s="18"/>
    </row>
    <row r="527" spans="1:7" s="1" customFormat="1" ht="11.25" customHeight="1">
      <c r="A527" s="32" t="s">
        <v>127</v>
      </c>
      <c r="B527" s="26" t="s">
        <v>527</v>
      </c>
      <c r="C527" s="27" t="s">
        <v>129</v>
      </c>
      <c r="D527" s="28">
        <v>25000</v>
      </c>
      <c r="E527" s="29">
        <v>25000</v>
      </c>
      <c r="F527" s="30">
        <f t="shared" si="8"/>
        <v>25</v>
      </c>
      <c r="G527" s="18"/>
    </row>
    <row r="528" spans="1:7" s="1" customFormat="1" ht="11.25" customHeight="1">
      <c r="A528" s="32" t="s">
        <v>127</v>
      </c>
      <c r="B528" s="26" t="s">
        <v>528</v>
      </c>
      <c r="C528" s="27" t="s">
        <v>129</v>
      </c>
      <c r="D528" s="28">
        <v>25000</v>
      </c>
      <c r="E528" s="29">
        <v>25000</v>
      </c>
      <c r="F528" s="30">
        <f t="shared" si="8"/>
        <v>25</v>
      </c>
      <c r="G528" s="18"/>
    </row>
    <row r="529" spans="1:7" s="1" customFormat="1" ht="11.25" customHeight="1">
      <c r="A529" s="32" t="s">
        <v>127</v>
      </c>
      <c r="B529" s="26" t="s">
        <v>529</v>
      </c>
      <c r="C529" s="27" t="s">
        <v>129</v>
      </c>
      <c r="D529" s="28">
        <v>18300</v>
      </c>
      <c r="E529" s="29">
        <v>18300</v>
      </c>
      <c r="F529" s="30">
        <f t="shared" si="8"/>
        <v>18.3</v>
      </c>
      <c r="G529" s="18"/>
    </row>
    <row r="530" spans="1:7" s="1" customFormat="1" ht="11.25" customHeight="1">
      <c r="A530" s="32" t="s">
        <v>127</v>
      </c>
      <c r="B530" s="26" t="s">
        <v>530</v>
      </c>
      <c r="C530" s="27" t="s">
        <v>129</v>
      </c>
      <c r="D530" s="28">
        <v>10000</v>
      </c>
      <c r="E530" s="29">
        <v>10000</v>
      </c>
      <c r="F530" s="30">
        <f t="shared" si="8"/>
        <v>10</v>
      </c>
      <c r="G530" s="18"/>
    </row>
    <row r="531" spans="1:7" s="1" customFormat="1" ht="11.25" customHeight="1">
      <c r="A531" s="32" t="s">
        <v>127</v>
      </c>
      <c r="B531" s="26" t="s">
        <v>531</v>
      </c>
      <c r="C531" s="27" t="s">
        <v>129</v>
      </c>
      <c r="D531" s="28">
        <v>25000</v>
      </c>
      <c r="E531" s="29">
        <v>25000</v>
      </c>
      <c r="F531" s="30">
        <f t="shared" si="8"/>
        <v>25</v>
      </c>
      <c r="G531" s="18"/>
    </row>
    <row r="532" spans="1:7" s="1" customFormat="1" ht="11.25" customHeight="1">
      <c r="A532" s="32" t="s">
        <v>127</v>
      </c>
      <c r="B532" s="26" t="s">
        <v>532</v>
      </c>
      <c r="C532" s="27" t="s">
        <v>129</v>
      </c>
      <c r="D532" s="28">
        <v>10000</v>
      </c>
      <c r="E532" s="29">
        <v>10000</v>
      </c>
      <c r="F532" s="30">
        <f t="shared" si="8"/>
        <v>10</v>
      </c>
      <c r="G532" s="18"/>
    </row>
    <row r="533" spans="1:7" s="1" customFormat="1" ht="11.25" customHeight="1">
      <c r="A533" s="32" t="s">
        <v>127</v>
      </c>
      <c r="B533" s="26" t="s">
        <v>533</v>
      </c>
      <c r="C533" s="27" t="s">
        <v>129</v>
      </c>
      <c r="D533" s="28">
        <v>10000</v>
      </c>
      <c r="E533" s="29">
        <v>10000</v>
      </c>
      <c r="F533" s="30">
        <f t="shared" si="8"/>
        <v>10</v>
      </c>
      <c r="G533" s="18"/>
    </row>
    <row r="534" spans="1:7" s="1" customFormat="1" ht="11.25" customHeight="1">
      <c r="A534" s="32" t="s">
        <v>127</v>
      </c>
      <c r="B534" s="26" t="s">
        <v>534</v>
      </c>
      <c r="C534" s="27" t="s">
        <v>129</v>
      </c>
      <c r="D534" s="28">
        <v>5521</v>
      </c>
      <c r="E534" s="29">
        <v>5521</v>
      </c>
      <c r="F534" s="30">
        <f t="shared" si="8"/>
        <v>5.5209999999999999</v>
      </c>
      <c r="G534" s="18"/>
    </row>
    <row r="535" spans="1:7" s="1" customFormat="1" ht="11.25" customHeight="1">
      <c r="A535" s="32" t="s">
        <v>127</v>
      </c>
      <c r="B535" s="26" t="s">
        <v>535</v>
      </c>
      <c r="C535" s="27" t="s">
        <v>129</v>
      </c>
      <c r="D535" s="28">
        <v>10000</v>
      </c>
      <c r="E535" s="29">
        <v>10000</v>
      </c>
      <c r="F535" s="30">
        <f t="shared" si="8"/>
        <v>10</v>
      </c>
      <c r="G535" s="18"/>
    </row>
    <row r="536" spans="1:7" s="1" customFormat="1" ht="11.25" customHeight="1">
      <c r="A536" s="32" t="s">
        <v>127</v>
      </c>
      <c r="B536" s="26" t="s">
        <v>536</v>
      </c>
      <c r="C536" s="27" t="s">
        <v>129</v>
      </c>
      <c r="D536" s="28">
        <v>23400</v>
      </c>
      <c r="E536" s="29">
        <v>23400</v>
      </c>
      <c r="F536" s="30">
        <f t="shared" si="8"/>
        <v>23.4</v>
      </c>
      <c r="G536" s="18"/>
    </row>
    <row r="537" spans="1:7" s="1" customFormat="1" ht="11.25" customHeight="1">
      <c r="A537" s="32" t="s">
        <v>127</v>
      </c>
      <c r="B537" s="26" t="s">
        <v>537</v>
      </c>
      <c r="C537" s="27" t="s">
        <v>129</v>
      </c>
      <c r="D537" s="28">
        <v>10000</v>
      </c>
      <c r="E537" s="29">
        <v>10000</v>
      </c>
      <c r="F537" s="30">
        <f t="shared" si="8"/>
        <v>10</v>
      </c>
      <c r="G537" s="18"/>
    </row>
    <row r="538" spans="1:7" s="1" customFormat="1" ht="11.25" customHeight="1">
      <c r="A538" s="32" t="s">
        <v>127</v>
      </c>
      <c r="B538" s="26" t="s">
        <v>538</v>
      </c>
      <c r="C538" s="27" t="s">
        <v>129</v>
      </c>
      <c r="D538" s="28">
        <v>10000</v>
      </c>
      <c r="E538" s="29">
        <v>10000</v>
      </c>
      <c r="F538" s="30">
        <f t="shared" si="8"/>
        <v>10</v>
      </c>
      <c r="G538" s="18"/>
    </row>
    <row r="539" spans="1:7" s="1" customFormat="1" ht="11.25" customHeight="1">
      <c r="A539" s="32" t="s">
        <v>127</v>
      </c>
      <c r="B539" s="26" t="s">
        <v>539</v>
      </c>
      <c r="C539" s="27" t="s">
        <v>129</v>
      </c>
      <c r="D539" s="28">
        <v>10000</v>
      </c>
      <c r="E539" s="29">
        <v>10000</v>
      </c>
      <c r="F539" s="30">
        <f t="shared" si="8"/>
        <v>10</v>
      </c>
      <c r="G539" s="18"/>
    </row>
    <row r="540" spans="1:7" s="1" customFormat="1" ht="11.25" customHeight="1">
      <c r="A540" s="32" t="s">
        <v>127</v>
      </c>
      <c r="B540" s="26" t="s">
        <v>540</v>
      </c>
      <c r="C540" s="27" t="s">
        <v>129</v>
      </c>
      <c r="D540" s="28">
        <v>10000</v>
      </c>
      <c r="E540" s="29">
        <v>10000</v>
      </c>
      <c r="F540" s="30">
        <f t="shared" si="8"/>
        <v>10</v>
      </c>
      <c r="G540" s="18"/>
    </row>
    <row r="541" spans="1:7" s="1" customFormat="1" ht="11.25" customHeight="1">
      <c r="A541" s="32" t="s">
        <v>127</v>
      </c>
      <c r="B541" s="26" t="s">
        <v>541</v>
      </c>
      <c r="C541" s="27" t="s">
        <v>129</v>
      </c>
      <c r="D541" s="28">
        <v>25000</v>
      </c>
      <c r="E541" s="29">
        <v>25000</v>
      </c>
      <c r="F541" s="30">
        <f t="shared" si="8"/>
        <v>25</v>
      </c>
      <c r="G541" s="18"/>
    </row>
    <row r="542" spans="1:7" s="1" customFormat="1" ht="11.25" customHeight="1">
      <c r="A542" s="32" t="s">
        <v>127</v>
      </c>
      <c r="B542" s="26" t="s">
        <v>542</v>
      </c>
      <c r="C542" s="27" t="s">
        <v>129</v>
      </c>
      <c r="D542" s="28">
        <v>25000</v>
      </c>
      <c r="E542" s="29">
        <v>25000</v>
      </c>
      <c r="F542" s="30">
        <f t="shared" si="8"/>
        <v>25</v>
      </c>
      <c r="G542" s="18"/>
    </row>
    <row r="543" spans="1:7" s="1" customFormat="1" ht="11.25" customHeight="1">
      <c r="A543" s="32" t="s">
        <v>127</v>
      </c>
      <c r="B543" s="26" t="s">
        <v>543</v>
      </c>
      <c r="C543" s="27" t="s">
        <v>129</v>
      </c>
      <c r="D543" s="28">
        <v>25000</v>
      </c>
      <c r="E543" s="29">
        <v>25000</v>
      </c>
      <c r="F543" s="30">
        <f t="shared" si="8"/>
        <v>25</v>
      </c>
      <c r="G543" s="18"/>
    </row>
    <row r="544" spans="1:7" s="1" customFormat="1" ht="11.25" customHeight="1">
      <c r="A544" s="32" t="s">
        <v>127</v>
      </c>
      <c r="B544" s="26" t="s">
        <v>544</v>
      </c>
      <c r="C544" s="27" t="s">
        <v>129</v>
      </c>
      <c r="D544" s="28">
        <v>10000</v>
      </c>
      <c r="E544" s="29">
        <v>10000</v>
      </c>
      <c r="F544" s="30">
        <f t="shared" si="8"/>
        <v>10</v>
      </c>
      <c r="G544" s="18"/>
    </row>
    <row r="545" spans="1:7" s="1" customFormat="1" ht="11.25" customHeight="1">
      <c r="A545" s="32" t="s">
        <v>127</v>
      </c>
      <c r="B545" s="26" t="s">
        <v>545</v>
      </c>
      <c r="C545" s="27" t="s">
        <v>129</v>
      </c>
      <c r="D545" s="28">
        <v>7570</v>
      </c>
      <c r="E545" s="29">
        <v>7570</v>
      </c>
      <c r="F545" s="30">
        <f t="shared" si="8"/>
        <v>7.57</v>
      </c>
      <c r="G545" s="18"/>
    </row>
    <row r="546" spans="1:7" ht="11.25" customHeight="1">
      <c r="A546" s="32" t="s">
        <v>127</v>
      </c>
      <c r="B546" s="26" t="s">
        <v>546</v>
      </c>
      <c r="C546" s="27" t="s">
        <v>129</v>
      </c>
      <c r="D546" s="28">
        <v>10000</v>
      </c>
      <c r="E546" s="29">
        <v>10000</v>
      </c>
      <c r="F546" s="30">
        <f t="shared" si="8"/>
        <v>10</v>
      </c>
    </row>
    <row r="547" spans="1:7" ht="11.25" customHeight="1">
      <c r="A547" s="32" t="s">
        <v>127</v>
      </c>
      <c r="B547" s="26" t="s">
        <v>547</v>
      </c>
      <c r="C547" s="27" t="s">
        <v>129</v>
      </c>
      <c r="D547" s="28">
        <v>51000</v>
      </c>
      <c r="E547" s="29">
        <v>51000</v>
      </c>
      <c r="F547" s="30">
        <f t="shared" si="8"/>
        <v>51</v>
      </c>
    </row>
    <row r="548" spans="1:7" ht="11.25" customHeight="1">
      <c r="A548" s="32" t="s">
        <v>127</v>
      </c>
      <c r="B548" s="26" t="s">
        <v>537</v>
      </c>
      <c r="C548" s="27" t="s">
        <v>129</v>
      </c>
      <c r="D548" s="28">
        <v>25000</v>
      </c>
      <c r="E548" s="29">
        <v>25000</v>
      </c>
      <c r="F548" s="30">
        <f t="shared" si="8"/>
        <v>25</v>
      </c>
    </row>
    <row r="549" spans="1:7" ht="11.25" customHeight="1">
      <c r="A549" s="32" t="s">
        <v>127</v>
      </c>
      <c r="B549" s="26" t="s">
        <v>548</v>
      </c>
      <c r="C549" s="27" t="s">
        <v>129</v>
      </c>
      <c r="D549" s="28">
        <v>25000</v>
      </c>
      <c r="E549" s="29">
        <v>25000</v>
      </c>
      <c r="F549" s="30">
        <f t="shared" si="8"/>
        <v>25</v>
      </c>
    </row>
    <row r="550" spans="1:7" ht="11.25" customHeight="1">
      <c r="A550" s="32" t="s">
        <v>127</v>
      </c>
      <c r="B550" s="26" t="s">
        <v>549</v>
      </c>
      <c r="C550" s="27" t="s">
        <v>129</v>
      </c>
      <c r="D550" s="28">
        <v>25000</v>
      </c>
      <c r="E550" s="29">
        <v>25000</v>
      </c>
      <c r="F550" s="30">
        <f t="shared" si="8"/>
        <v>25</v>
      </c>
    </row>
    <row r="551" spans="1:7" ht="11.25" customHeight="1">
      <c r="A551" s="32" t="s">
        <v>127</v>
      </c>
      <c r="B551" s="26" t="s">
        <v>550</v>
      </c>
      <c r="C551" s="27" t="s">
        <v>129</v>
      </c>
      <c r="D551" s="28">
        <v>25000</v>
      </c>
      <c r="E551" s="29">
        <v>25000</v>
      </c>
      <c r="F551" s="30">
        <f t="shared" si="8"/>
        <v>25</v>
      </c>
    </row>
    <row r="552" spans="1:7" ht="11.25" customHeight="1">
      <c r="A552" s="32" t="s">
        <v>127</v>
      </c>
      <c r="B552" s="26" t="s">
        <v>551</v>
      </c>
      <c r="C552" s="27" t="s">
        <v>129</v>
      </c>
      <c r="D552" s="28">
        <v>25000</v>
      </c>
      <c r="E552" s="29">
        <v>25000</v>
      </c>
      <c r="F552" s="30">
        <f t="shared" si="8"/>
        <v>25</v>
      </c>
    </row>
    <row r="553" spans="1:7" ht="11.25" customHeight="1">
      <c r="A553" s="32" t="s">
        <v>127</v>
      </c>
      <c r="B553" s="26" t="s">
        <v>552</v>
      </c>
      <c r="C553" s="27" t="s">
        <v>129</v>
      </c>
      <c r="D553" s="28">
        <v>25000</v>
      </c>
      <c r="E553" s="29">
        <v>25000</v>
      </c>
      <c r="F553" s="30">
        <f t="shared" si="8"/>
        <v>25</v>
      </c>
    </row>
    <row r="554" spans="1:7" ht="11.25" customHeight="1">
      <c r="A554" s="32" t="s">
        <v>127</v>
      </c>
      <c r="B554" s="26" t="s">
        <v>553</v>
      </c>
      <c r="C554" s="27" t="s">
        <v>129</v>
      </c>
      <c r="D554" s="28">
        <v>25000</v>
      </c>
      <c r="E554" s="29">
        <v>25000</v>
      </c>
      <c r="F554" s="30">
        <f t="shared" si="8"/>
        <v>25</v>
      </c>
    </row>
    <row r="555" spans="1:7" ht="11.25" customHeight="1">
      <c r="A555" s="32" t="s">
        <v>127</v>
      </c>
      <c r="B555" s="26" t="s">
        <v>554</v>
      </c>
      <c r="C555" s="27" t="s">
        <v>129</v>
      </c>
      <c r="D555" s="28">
        <v>25000</v>
      </c>
      <c r="E555" s="29">
        <v>25000</v>
      </c>
      <c r="F555" s="30">
        <f t="shared" si="8"/>
        <v>25</v>
      </c>
    </row>
    <row r="556" spans="1:7" ht="11.25" customHeight="1">
      <c r="A556" s="32" t="s">
        <v>127</v>
      </c>
      <c r="B556" s="26" t="s">
        <v>555</v>
      </c>
      <c r="C556" s="27" t="s">
        <v>129</v>
      </c>
      <c r="D556" s="28">
        <v>25000</v>
      </c>
      <c r="E556" s="29">
        <v>25000</v>
      </c>
      <c r="F556" s="30">
        <f t="shared" si="8"/>
        <v>25</v>
      </c>
    </row>
    <row r="557" spans="1:7" ht="11.25" customHeight="1">
      <c r="A557" s="32" t="s">
        <v>127</v>
      </c>
      <c r="B557" s="26" t="s">
        <v>556</v>
      </c>
      <c r="C557" s="27" t="s">
        <v>129</v>
      </c>
      <c r="D557" s="28">
        <v>23120</v>
      </c>
      <c r="E557" s="29">
        <v>23120</v>
      </c>
      <c r="F557" s="30">
        <f t="shared" si="8"/>
        <v>23.12</v>
      </c>
    </row>
    <row r="558" spans="1:7" ht="11.25" customHeight="1">
      <c r="A558" s="32" t="s">
        <v>127</v>
      </c>
      <c r="B558" s="26" t="s">
        <v>557</v>
      </c>
      <c r="C558" s="27" t="s">
        <v>129</v>
      </c>
      <c r="D558" s="28">
        <v>25000</v>
      </c>
      <c r="E558" s="29">
        <v>25000</v>
      </c>
      <c r="F558" s="30">
        <f t="shared" si="8"/>
        <v>25</v>
      </c>
    </row>
    <row r="559" spans="1:7" ht="11.25" customHeight="1">
      <c r="A559" s="32" t="s">
        <v>127</v>
      </c>
      <c r="B559" s="26" t="s">
        <v>558</v>
      </c>
      <c r="C559" s="27" t="s">
        <v>129</v>
      </c>
      <c r="D559" s="28">
        <v>25000</v>
      </c>
      <c r="E559" s="29">
        <v>25000</v>
      </c>
      <c r="F559" s="30">
        <f t="shared" si="8"/>
        <v>25</v>
      </c>
    </row>
    <row r="560" spans="1:7" ht="11.25" customHeight="1">
      <c r="A560" s="32" t="s">
        <v>127</v>
      </c>
      <c r="B560" s="26" t="s">
        <v>559</v>
      </c>
      <c r="C560" s="27" t="s">
        <v>129</v>
      </c>
      <c r="D560" s="28">
        <v>24000</v>
      </c>
      <c r="E560" s="29">
        <v>24000</v>
      </c>
      <c r="F560" s="30">
        <f t="shared" si="8"/>
        <v>24</v>
      </c>
    </row>
    <row r="561" spans="1:6" customFormat="1" ht="11.25" customHeight="1">
      <c r="A561" s="32" t="s">
        <v>127</v>
      </c>
      <c r="B561" s="26" t="s">
        <v>560</v>
      </c>
      <c r="C561" s="27" t="s">
        <v>129</v>
      </c>
      <c r="D561" s="28">
        <v>25000</v>
      </c>
      <c r="E561" s="29">
        <v>25000</v>
      </c>
      <c r="F561" s="30">
        <f t="shared" si="8"/>
        <v>25</v>
      </c>
    </row>
    <row r="562" spans="1:6" customFormat="1" ht="11.25" customHeight="1">
      <c r="A562" s="32" t="s">
        <v>127</v>
      </c>
      <c r="B562" s="26" t="s">
        <v>561</v>
      </c>
      <c r="C562" s="27" t="s">
        <v>129</v>
      </c>
      <c r="D562" s="28">
        <v>25000</v>
      </c>
      <c r="E562" s="29">
        <v>25000</v>
      </c>
      <c r="F562" s="30">
        <f t="shared" si="8"/>
        <v>25</v>
      </c>
    </row>
    <row r="563" spans="1:6" customFormat="1" ht="11.25" customHeight="1">
      <c r="A563" s="32" t="s">
        <v>127</v>
      </c>
      <c r="B563" s="26" t="s">
        <v>562</v>
      </c>
      <c r="C563" s="27" t="s">
        <v>129</v>
      </c>
      <c r="D563" s="28">
        <v>25000</v>
      </c>
      <c r="E563" s="29">
        <v>25000</v>
      </c>
      <c r="F563" s="30">
        <f t="shared" si="8"/>
        <v>25</v>
      </c>
    </row>
    <row r="564" spans="1:6" customFormat="1" ht="11.25" customHeight="1">
      <c r="A564" s="32" t="s">
        <v>127</v>
      </c>
      <c r="B564" s="26" t="s">
        <v>563</v>
      </c>
      <c r="C564" s="27" t="s">
        <v>129</v>
      </c>
      <c r="D564" s="28">
        <v>25000</v>
      </c>
      <c r="E564" s="29">
        <v>25000</v>
      </c>
      <c r="F564" s="30">
        <f t="shared" si="8"/>
        <v>25</v>
      </c>
    </row>
    <row r="565" spans="1:6" customFormat="1" ht="11.25" customHeight="1">
      <c r="A565" s="32" t="s">
        <v>127</v>
      </c>
      <c r="B565" s="26" t="s">
        <v>564</v>
      </c>
      <c r="C565" s="27" t="s">
        <v>129</v>
      </c>
      <c r="D565" s="28">
        <v>40300</v>
      </c>
      <c r="E565" s="29">
        <v>40300</v>
      </c>
      <c r="F565" s="30">
        <f t="shared" si="8"/>
        <v>40.299999999999997</v>
      </c>
    </row>
    <row r="566" spans="1:6" customFormat="1" ht="11.25" customHeight="1">
      <c r="A566" s="32" t="s">
        <v>127</v>
      </c>
      <c r="B566" s="26" t="s">
        <v>565</v>
      </c>
      <c r="C566" s="27" t="s">
        <v>129</v>
      </c>
      <c r="D566" s="28">
        <v>8988</v>
      </c>
      <c r="E566" s="29">
        <v>8988</v>
      </c>
      <c r="F566" s="30">
        <f t="shared" si="8"/>
        <v>8.9879999999999995</v>
      </c>
    </row>
    <row r="567" spans="1:6" customFormat="1" ht="11.25" customHeight="1">
      <c r="A567" s="32" t="s">
        <v>127</v>
      </c>
      <c r="B567" s="26" t="s">
        <v>566</v>
      </c>
      <c r="C567" s="27" t="s">
        <v>129</v>
      </c>
      <c r="D567" s="28">
        <v>10000</v>
      </c>
      <c r="E567" s="29">
        <v>10000</v>
      </c>
      <c r="F567" s="30">
        <f t="shared" si="8"/>
        <v>10</v>
      </c>
    </row>
    <row r="568" spans="1:6" customFormat="1" ht="11.25" customHeight="1">
      <c r="A568" s="32" t="s">
        <v>127</v>
      </c>
      <c r="B568" s="26" t="s">
        <v>567</v>
      </c>
      <c r="C568" s="27" t="s">
        <v>129</v>
      </c>
      <c r="D568" s="28">
        <v>10000</v>
      </c>
      <c r="E568" s="29">
        <v>10000</v>
      </c>
      <c r="F568" s="30">
        <f t="shared" si="8"/>
        <v>10</v>
      </c>
    </row>
    <row r="569" spans="1:6" customFormat="1" ht="11.25" customHeight="1">
      <c r="A569" s="32" t="s">
        <v>127</v>
      </c>
      <c r="B569" s="26" t="s">
        <v>568</v>
      </c>
      <c r="C569" s="27" t="s">
        <v>129</v>
      </c>
      <c r="D569" s="28">
        <v>9900</v>
      </c>
      <c r="E569" s="29">
        <v>9900</v>
      </c>
      <c r="F569" s="30">
        <f t="shared" si="8"/>
        <v>9.9</v>
      </c>
    </row>
    <row r="570" spans="1:6" customFormat="1" ht="11.25" customHeight="1">
      <c r="A570" s="32" t="s">
        <v>127</v>
      </c>
      <c r="B570" s="26" t="s">
        <v>569</v>
      </c>
      <c r="C570" s="27" t="s">
        <v>129</v>
      </c>
      <c r="D570" s="28">
        <v>10000</v>
      </c>
      <c r="E570" s="29">
        <v>10000</v>
      </c>
      <c r="F570" s="30">
        <f t="shared" si="8"/>
        <v>10</v>
      </c>
    </row>
    <row r="571" spans="1:6" customFormat="1" ht="11.25" customHeight="1">
      <c r="A571" s="32" t="s">
        <v>127</v>
      </c>
      <c r="B571" s="26" t="s">
        <v>570</v>
      </c>
      <c r="C571" s="27" t="s">
        <v>129</v>
      </c>
      <c r="D571" s="28">
        <v>10000</v>
      </c>
      <c r="E571" s="29">
        <v>10000</v>
      </c>
      <c r="F571" s="30">
        <f t="shared" si="8"/>
        <v>10</v>
      </c>
    </row>
    <row r="572" spans="1:6" customFormat="1" ht="11.25" customHeight="1">
      <c r="A572" s="32" t="s">
        <v>127</v>
      </c>
      <c r="B572" s="26" t="s">
        <v>571</v>
      </c>
      <c r="C572" s="27" t="s">
        <v>129</v>
      </c>
      <c r="D572" s="28">
        <v>10000</v>
      </c>
      <c r="E572" s="29">
        <v>10000</v>
      </c>
      <c r="F572" s="30">
        <f t="shared" si="8"/>
        <v>10</v>
      </c>
    </row>
    <row r="573" spans="1:6" customFormat="1" ht="11.25" customHeight="1">
      <c r="A573" s="32" t="s">
        <v>127</v>
      </c>
      <c r="B573" s="26" t="s">
        <v>572</v>
      </c>
      <c r="C573" s="27" t="s">
        <v>129</v>
      </c>
      <c r="D573" s="28">
        <v>25000</v>
      </c>
      <c r="E573" s="29">
        <v>25000</v>
      </c>
      <c r="F573" s="30">
        <f t="shared" si="8"/>
        <v>25</v>
      </c>
    </row>
    <row r="574" spans="1:6" customFormat="1" ht="11.25" customHeight="1">
      <c r="A574" s="32" t="s">
        <v>127</v>
      </c>
      <c r="B574" s="26" t="s">
        <v>573</v>
      </c>
      <c r="C574" s="27" t="s">
        <v>129</v>
      </c>
      <c r="D574" s="28">
        <v>25000</v>
      </c>
      <c r="E574" s="29">
        <v>25000</v>
      </c>
      <c r="F574" s="30">
        <f t="shared" si="8"/>
        <v>25</v>
      </c>
    </row>
    <row r="575" spans="1:6" customFormat="1" ht="11.25" customHeight="1">
      <c r="A575" s="32" t="s">
        <v>127</v>
      </c>
      <c r="B575" s="26" t="s">
        <v>574</v>
      </c>
      <c r="C575" s="27" t="s">
        <v>129</v>
      </c>
      <c r="D575" s="28">
        <v>10000</v>
      </c>
      <c r="E575" s="29">
        <v>10000</v>
      </c>
      <c r="F575" s="30">
        <f t="shared" si="8"/>
        <v>10</v>
      </c>
    </row>
    <row r="576" spans="1:6" customFormat="1" ht="11.25" customHeight="1">
      <c r="A576" s="32" t="s">
        <v>127</v>
      </c>
      <c r="B576" s="26" t="s">
        <v>575</v>
      </c>
      <c r="C576" s="27" t="s">
        <v>129</v>
      </c>
      <c r="D576" s="28">
        <v>10000</v>
      </c>
      <c r="E576" s="29">
        <v>10000</v>
      </c>
      <c r="F576" s="30">
        <f t="shared" si="8"/>
        <v>10</v>
      </c>
    </row>
    <row r="577" spans="1:6" customFormat="1" ht="11.25" customHeight="1">
      <c r="A577" s="32" t="s">
        <v>127</v>
      </c>
      <c r="B577" s="26" t="s">
        <v>576</v>
      </c>
      <c r="C577" s="27" t="s">
        <v>129</v>
      </c>
      <c r="D577" s="28">
        <v>10000</v>
      </c>
      <c r="E577" s="29">
        <v>10000</v>
      </c>
      <c r="F577" s="30">
        <f t="shared" si="8"/>
        <v>10</v>
      </c>
    </row>
    <row r="578" spans="1:6" customFormat="1" ht="11.25" customHeight="1">
      <c r="A578" s="32" t="s">
        <v>127</v>
      </c>
      <c r="B578" s="26" t="s">
        <v>577</v>
      </c>
      <c r="C578" s="27" t="s">
        <v>129</v>
      </c>
      <c r="D578" s="28">
        <v>10000</v>
      </c>
      <c r="E578" s="29">
        <v>10000</v>
      </c>
      <c r="F578" s="30">
        <f t="shared" si="8"/>
        <v>10</v>
      </c>
    </row>
    <row r="579" spans="1:6" customFormat="1" ht="11.25" customHeight="1">
      <c r="A579" s="32" t="s">
        <v>127</v>
      </c>
      <c r="B579" s="26" t="s">
        <v>578</v>
      </c>
      <c r="C579" s="27" t="s">
        <v>129</v>
      </c>
      <c r="D579" s="28">
        <v>10000</v>
      </c>
      <c r="E579" s="29">
        <v>10000</v>
      </c>
      <c r="F579" s="30">
        <f t="shared" si="8"/>
        <v>10</v>
      </c>
    </row>
    <row r="580" spans="1:6" customFormat="1" ht="11.25" customHeight="1">
      <c r="A580" s="32" t="s">
        <v>127</v>
      </c>
      <c r="B580" s="26" t="s">
        <v>579</v>
      </c>
      <c r="C580" s="27" t="s">
        <v>129</v>
      </c>
      <c r="D580" s="28">
        <v>10000</v>
      </c>
      <c r="E580" s="29">
        <v>10000</v>
      </c>
      <c r="F580" s="30">
        <f t="shared" si="8"/>
        <v>10</v>
      </c>
    </row>
    <row r="581" spans="1:6" customFormat="1" ht="11.25" customHeight="1">
      <c r="A581" s="32" t="s">
        <v>127</v>
      </c>
      <c r="B581" s="26" t="s">
        <v>580</v>
      </c>
      <c r="C581" s="27" t="s">
        <v>129</v>
      </c>
      <c r="D581" s="28">
        <v>10000</v>
      </c>
      <c r="E581" s="29">
        <v>10000</v>
      </c>
      <c r="F581" s="30">
        <f t="shared" ref="F581:F644" si="9">E581/1000</f>
        <v>10</v>
      </c>
    </row>
    <row r="582" spans="1:6" customFormat="1" ht="11.25" customHeight="1">
      <c r="A582" s="32" t="s">
        <v>127</v>
      </c>
      <c r="B582" s="26" t="s">
        <v>581</v>
      </c>
      <c r="C582" s="27" t="s">
        <v>129</v>
      </c>
      <c r="D582" s="28">
        <v>4915</v>
      </c>
      <c r="E582" s="29">
        <v>4915</v>
      </c>
      <c r="F582" s="30">
        <f t="shared" si="9"/>
        <v>4.915</v>
      </c>
    </row>
    <row r="583" spans="1:6" customFormat="1" ht="11.25" customHeight="1">
      <c r="A583" s="32" t="s">
        <v>127</v>
      </c>
      <c r="B583" s="26" t="s">
        <v>582</v>
      </c>
      <c r="C583" s="27" t="s">
        <v>129</v>
      </c>
      <c r="D583" s="28">
        <v>6495</v>
      </c>
      <c r="E583" s="29">
        <v>6495</v>
      </c>
      <c r="F583" s="30">
        <f t="shared" si="9"/>
        <v>6.4950000000000001</v>
      </c>
    </row>
    <row r="584" spans="1:6" customFormat="1" ht="11.25" customHeight="1">
      <c r="A584" s="32" t="s">
        <v>127</v>
      </c>
      <c r="B584" s="26" t="s">
        <v>583</v>
      </c>
      <c r="C584" s="27" t="s">
        <v>129</v>
      </c>
      <c r="D584" s="28">
        <v>10000</v>
      </c>
      <c r="E584" s="29">
        <v>10000</v>
      </c>
      <c r="F584" s="30">
        <f t="shared" si="9"/>
        <v>10</v>
      </c>
    </row>
    <row r="585" spans="1:6" customFormat="1" ht="11.25" customHeight="1">
      <c r="A585" s="32" t="s">
        <v>127</v>
      </c>
      <c r="B585" s="26" t="s">
        <v>584</v>
      </c>
      <c r="C585" s="27" t="s">
        <v>129</v>
      </c>
      <c r="D585" s="28">
        <v>10000</v>
      </c>
      <c r="E585" s="29">
        <v>10000</v>
      </c>
      <c r="F585" s="30">
        <f t="shared" si="9"/>
        <v>10</v>
      </c>
    </row>
    <row r="586" spans="1:6" customFormat="1" ht="11.25" customHeight="1">
      <c r="A586" s="32" t="s">
        <v>127</v>
      </c>
      <c r="B586" s="26" t="s">
        <v>585</v>
      </c>
      <c r="C586" s="27" t="s">
        <v>129</v>
      </c>
      <c r="D586" s="28">
        <v>10000</v>
      </c>
      <c r="E586" s="29">
        <v>10000</v>
      </c>
      <c r="F586" s="30">
        <f t="shared" si="9"/>
        <v>10</v>
      </c>
    </row>
    <row r="587" spans="1:6" customFormat="1" ht="11.25" customHeight="1">
      <c r="A587" s="32" t="s">
        <v>127</v>
      </c>
      <c r="B587" s="26" t="s">
        <v>586</v>
      </c>
      <c r="C587" s="27" t="s">
        <v>129</v>
      </c>
      <c r="D587" s="28">
        <v>10000</v>
      </c>
      <c r="E587" s="29">
        <v>10000</v>
      </c>
      <c r="F587" s="30">
        <f t="shared" si="9"/>
        <v>10</v>
      </c>
    </row>
    <row r="588" spans="1:6" customFormat="1" ht="11.25" customHeight="1">
      <c r="A588" s="32" t="s">
        <v>127</v>
      </c>
      <c r="B588" s="26" t="s">
        <v>587</v>
      </c>
      <c r="C588" s="27" t="s">
        <v>129</v>
      </c>
      <c r="D588" s="28">
        <v>10000</v>
      </c>
      <c r="E588" s="29">
        <v>10000</v>
      </c>
      <c r="F588" s="30">
        <f t="shared" si="9"/>
        <v>10</v>
      </c>
    </row>
    <row r="589" spans="1:6" customFormat="1" ht="11.25" customHeight="1">
      <c r="A589" s="32" t="s">
        <v>127</v>
      </c>
      <c r="B589" s="26" t="s">
        <v>588</v>
      </c>
      <c r="C589" s="27" t="s">
        <v>129</v>
      </c>
      <c r="D589" s="28">
        <v>37700</v>
      </c>
      <c r="E589" s="29">
        <v>37700</v>
      </c>
      <c r="F589" s="30">
        <f t="shared" si="9"/>
        <v>37.700000000000003</v>
      </c>
    </row>
    <row r="590" spans="1:6" customFormat="1" ht="11.25" customHeight="1">
      <c r="A590" s="32" t="s">
        <v>127</v>
      </c>
      <c r="B590" s="26" t="s">
        <v>589</v>
      </c>
      <c r="C590" s="27" t="s">
        <v>129</v>
      </c>
      <c r="D590" s="28">
        <v>7304</v>
      </c>
      <c r="E590" s="29">
        <v>7304</v>
      </c>
      <c r="F590" s="30">
        <f t="shared" si="9"/>
        <v>7.3040000000000003</v>
      </c>
    </row>
    <row r="591" spans="1:6" customFormat="1" ht="11.25" customHeight="1">
      <c r="A591" s="32" t="s">
        <v>127</v>
      </c>
      <c r="B591" s="26" t="s">
        <v>227</v>
      </c>
      <c r="C591" s="27" t="s">
        <v>129</v>
      </c>
      <c r="D591" s="28">
        <v>5925</v>
      </c>
      <c r="E591" s="29">
        <v>5925</v>
      </c>
      <c r="F591" s="30">
        <f t="shared" si="9"/>
        <v>5.9249999999999998</v>
      </c>
    </row>
    <row r="592" spans="1:6" customFormat="1" ht="11.25" customHeight="1">
      <c r="A592" s="32" t="s">
        <v>127</v>
      </c>
      <c r="B592" s="26" t="s">
        <v>590</v>
      </c>
      <c r="C592" s="27" t="s">
        <v>129</v>
      </c>
      <c r="D592" s="28">
        <v>10000</v>
      </c>
      <c r="E592" s="29">
        <v>10000</v>
      </c>
      <c r="F592" s="30">
        <f t="shared" si="9"/>
        <v>10</v>
      </c>
    </row>
    <row r="593" spans="1:6" customFormat="1" ht="11.25" customHeight="1">
      <c r="A593" s="32" t="s">
        <v>127</v>
      </c>
      <c r="B593" s="26" t="s">
        <v>591</v>
      </c>
      <c r="C593" s="27" t="s">
        <v>129</v>
      </c>
      <c r="D593" s="28">
        <v>1341</v>
      </c>
      <c r="E593" s="29">
        <v>1341</v>
      </c>
      <c r="F593" s="30">
        <f t="shared" si="9"/>
        <v>1.341</v>
      </c>
    </row>
    <row r="594" spans="1:6" customFormat="1" ht="11.25" customHeight="1">
      <c r="A594" s="32" t="s">
        <v>127</v>
      </c>
      <c r="B594" s="26" t="s">
        <v>592</v>
      </c>
      <c r="C594" s="27" t="s">
        <v>129</v>
      </c>
      <c r="D594" s="28">
        <v>10000</v>
      </c>
      <c r="E594" s="29">
        <v>10000</v>
      </c>
      <c r="F594" s="30">
        <f t="shared" si="9"/>
        <v>10</v>
      </c>
    </row>
    <row r="595" spans="1:6" customFormat="1" ht="11.25" customHeight="1">
      <c r="A595" s="32" t="s">
        <v>127</v>
      </c>
      <c r="B595" s="26" t="s">
        <v>593</v>
      </c>
      <c r="C595" s="27" t="s">
        <v>129</v>
      </c>
      <c r="D595" s="28">
        <v>8972</v>
      </c>
      <c r="E595" s="29">
        <v>8972</v>
      </c>
      <c r="F595" s="30">
        <f t="shared" si="9"/>
        <v>8.9719999999999995</v>
      </c>
    </row>
    <row r="596" spans="1:6" customFormat="1" ht="11.25" customHeight="1">
      <c r="A596" s="32" t="s">
        <v>127</v>
      </c>
      <c r="B596" s="26" t="s">
        <v>594</v>
      </c>
      <c r="C596" s="27" t="s">
        <v>129</v>
      </c>
      <c r="D596" s="28">
        <v>10000</v>
      </c>
      <c r="E596" s="29">
        <v>10000</v>
      </c>
      <c r="F596" s="30">
        <f t="shared" si="9"/>
        <v>10</v>
      </c>
    </row>
    <row r="597" spans="1:6" customFormat="1" ht="11.25" customHeight="1">
      <c r="A597" s="32" t="s">
        <v>127</v>
      </c>
      <c r="B597" s="26" t="s">
        <v>595</v>
      </c>
      <c r="C597" s="27" t="s">
        <v>129</v>
      </c>
      <c r="D597" s="28">
        <v>10000</v>
      </c>
      <c r="E597" s="29">
        <v>10000</v>
      </c>
      <c r="F597" s="30">
        <f t="shared" si="9"/>
        <v>10</v>
      </c>
    </row>
    <row r="598" spans="1:6" customFormat="1" ht="11.25" customHeight="1">
      <c r="A598" s="32" t="s">
        <v>127</v>
      </c>
      <c r="B598" s="26" t="s">
        <v>596</v>
      </c>
      <c r="C598" s="27" t="s">
        <v>129</v>
      </c>
      <c r="D598" s="28">
        <v>10000</v>
      </c>
      <c r="E598" s="29">
        <v>10000</v>
      </c>
      <c r="F598" s="30">
        <f t="shared" si="9"/>
        <v>10</v>
      </c>
    </row>
    <row r="599" spans="1:6" customFormat="1" ht="11.25" customHeight="1">
      <c r="A599" s="32" t="s">
        <v>127</v>
      </c>
      <c r="B599" s="26" t="s">
        <v>597</v>
      </c>
      <c r="C599" s="27" t="s">
        <v>129</v>
      </c>
      <c r="D599" s="28">
        <v>7514</v>
      </c>
      <c r="E599" s="29">
        <v>7514</v>
      </c>
      <c r="F599" s="30">
        <f t="shared" si="9"/>
        <v>7.5140000000000002</v>
      </c>
    </row>
    <row r="600" spans="1:6" customFormat="1" ht="11.25" customHeight="1">
      <c r="A600" s="32" t="s">
        <v>127</v>
      </c>
      <c r="B600" s="26" t="s">
        <v>598</v>
      </c>
      <c r="C600" s="27" t="s">
        <v>129</v>
      </c>
      <c r="D600" s="28">
        <v>15000</v>
      </c>
      <c r="E600" s="29">
        <v>15000</v>
      </c>
      <c r="F600" s="30">
        <f t="shared" si="9"/>
        <v>15</v>
      </c>
    </row>
    <row r="601" spans="1:6" customFormat="1" ht="11.25" customHeight="1">
      <c r="A601" s="32" t="s">
        <v>127</v>
      </c>
      <c r="B601" s="26" t="s">
        <v>599</v>
      </c>
      <c r="C601" s="27" t="s">
        <v>129</v>
      </c>
      <c r="D601" s="28">
        <v>15000</v>
      </c>
      <c r="E601" s="29">
        <v>15000</v>
      </c>
      <c r="F601" s="30">
        <f t="shared" si="9"/>
        <v>15</v>
      </c>
    </row>
    <row r="602" spans="1:6" customFormat="1" ht="11.25" customHeight="1">
      <c r="A602" s="32" t="s">
        <v>127</v>
      </c>
      <c r="B602" s="26" t="s">
        <v>600</v>
      </c>
      <c r="C602" s="27" t="s">
        <v>129</v>
      </c>
      <c r="D602" s="28">
        <v>10000</v>
      </c>
      <c r="E602" s="29">
        <v>10000</v>
      </c>
      <c r="F602" s="30">
        <f t="shared" si="9"/>
        <v>10</v>
      </c>
    </row>
    <row r="603" spans="1:6" customFormat="1" ht="11.25" customHeight="1">
      <c r="A603" s="32" t="s">
        <v>127</v>
      </c>
      <c r="B603" s="26" t="s">
        <v>601</v>
      </c>
      <c r="C603" s="27" t="s">
        <v>129</v>
      </c>
      <c r="D603" s="28">
        <v>10000</v>
      </c>
      <c r="E603" s="29">
        <v>10000</v>
      </c>
      <c r="F603" s="30">
        <f t="shared" si="9"/>
        <v>10</v>
      </c>
    </row>
    <row r="604" spans="1:6" customFormat="1" ht="11.25" customHeight="1">
      <c r="A604" s="32" t="s">
        <v>127</v>
      </c>
      <c r="B604" s="26" t="s">
        <v>602</v>
      </c>
      <c r="C604" s="27" t="s">
        <v>129</v>
      </c>
      <c r="D604" s="28">
        <v>6650</v>
      </c>
      <c r="E604" s="29">
        <v>6650</v>
      </c>
      <c r="F604" s="30">
        <f t="shared" si="9"/>
        <v>6.65</v>
      </c>
    </row>
    <row r="605" spans="1:6" customFormat="1" ht="11.25" customHeight="1">
      <c r="A605" s="32" t="s">
        <v>127</v>
      </c>
      <c r="B605" s="26" t="s">
        <v>603</v>
      </c>
      <c r="C605" s="27" t="s">
        <v>129</v>
      </c>
      <c r="D605" s="28">
        <v>25000</v>
      </c>
      <c r="E605" s="29">
        <v>25000</v>
      </c>
      <c r="F605" s="30">
        <f t="shared" si="9"/>
        <v>25</v>
      </c>
    </row>
    <row r="606" spans="1:6" customFormat="1" ht="11.25" customHeight="1">
      <c r="A606" s="32" t="s">
        <v>127</v>
      </c>
      <c r="B606" s="26" t="s">
        <v>604</v>
      </c>
      <c r="C606" s="27" t="s">
        <v>129</v>
      </c>
      <c r="D606" s="28">
        <v>25000</v>
      </c>
      <c r="E606" s="29">
        <v>25000</v>
      </c>
      <c r="F606" s="30">
        <f t="shared" si="9"/>
        <v>25</v>
      </c>
    </row>
    <row r="607" spans="1:6" customFormat="1" ht="11.25" customHeight="1">
      <c r="A607" s="32" t="s">
        <v>127</v>
      </c>
      <c r="B607" s="26" t="s">
        <v>605</v>
      </c>
      <c r="C607" s="27" t="s">
        <v>129</v>
      </c>
      <c r="D607" s="28">
        <v>25000</v>
      </c>
      <c r="E607" s="29">
        <v>25000</v>
      </c>
      <c r="F607" s="30">
        <f t="shared" si="9"/>
        <v>25</v>
      </c>
    </row>
    <row r="608" spans="1:6" customFormat="1" ht="11.25" customHeight="1">
      <c r="A608" s="32" t="s">
        <v>127</v>
      </c>
      <c r="B608" s="26" t="s">
        <v>606</v>
      </c>
      <c r="C608" s="27" t="s">
        <v>129</v>
      </c>
      <c r="D608" s="28">
        <v>25000</v>
      </c>
      <c r="E608" s="29">
        <v>25000</v>
      </c>
      <c r="F608" s="30">
        <f t="shared" si="9"/>
        <v>25</v>
      </c>
    </row>
    <row r="609" spans="1:6" customFormat="1" ht="11.25" customHeight="1">
      <c r="A609" s="32" t="s">
        <v>127</v>
      </c>
      <c r="B609" s="26" t="s">
        <v>607</v>
      </c>
      <c r="C609" s="27" t="s">
        <v>129</v>
      </c>
      <c r="D609" s="28">
        <v>25000</v>
      </c>
      <c r="E609" s="29">
        <v>25000</v>
      </c>
      <c r="F609" s="30">
        <f t="shared" si="9"/>
        <v>25</v>
      </c>
    </row>
    <row r="610" spans="1:6" customFormat="1" ht="11.25" customHeight="1">
      <c r="A610" s="32" t="s">
        <v>127</v>
      </c>
      <c r="B610" s="26" t="s">
        <v>608</v>
      </c>
      <c r="C610" s="27" t="s">
        <v>129</v>
      </c>
      <c r="D610" s="28">
        <v>25000</v>
      </c>
      <c r="E610" s="29">
        <v>25000</v>
      </c>
      <c r="F610" s="30">
        <f t="shared" si="9"/>
        <v>25</v>
      </c>
    </row>
    <row r="611" spans="1:6" customFormat="1" ht="11.25" customHeight="1">
      <c r="A611" s="32" t="s">
        <v>127</v>
      </c>
      <c r="B611" s="26" t="s">
        <v>609</v>
      </c>
      <c r="C611" s="27" t="s">
        <v>129</v>
      </c>
      <c r="D611" s="28">
        <v>25000</v>
      </c>
      <c r="E611" s="29">
        <v>25000</v>
      </c>
      <c r="F611" s="30">
        <f t="shared" si="9"/>
        <v>25</v>
      </c>
    </row>
    <row r="612" spans="1:6" customFormat="1" ht="11.25" customHeight="1">
      <c r="A612" s="32" t="s">
        <v>127</v>
      </c>
      <c r="B612" s="26" t="s">
        <v>610</v>
      </c>
      <c r="C612" s="27" t="s">
        <v>129</v>
      </c>
      <c r="D612" s="28">
        <v>25000</v>
      </c>
      <c r="E612" s="29">
        <v>25000</v>
      </c>
      <c r="F612" s="30">
        <f t="shared" si="9"/>
        <v>25</v>
      </c>
    </row>
    <row r="613" spans="1:6" customFormat="1" ht="11.25" customHeight="1">
      <c r="A613" s="32" t="s">
        <v>127</v>
      </c>
      <c r="B613" s="26" t="s">
        <v>611</v>
      </c>
      <c r="C613" s="27" t="s">
        <v>129</v>
      </c>
      <c r="D613" s="28">
        <v>24984</v>
      </c>
      <c r="E613" s="29">
        <v>24984</v>
      </c>
      <c r="F613" s="30">
        <f t="shared" si="9"/>
        <v>24.984000000000002</v>
      </c>
    </row>
    <row r="614" spans="1:6" customFormat="1" ht="11.25" customHeight="1">
      <c r="A614" s="32" t="s">
        <v>127</v>
      </c>
      <c r="B614" s="26" t="s">
        <v>612</v>
      </c>
      <c r="C614" s="27" t="s">
        <v>129</v>
      </c>
      <c r="D614" s="28">
        <v>25000</v>
      </c>
      <c r="E614" s="29">
        <v>25000</v>
      </c>
      <c r="F614" s="30">
        <f t="shared" si="9"/>
        <v>25</v>
      </c>
    </row>
    <row r="615" spans="1:6" customFormat="1" ht="11.25" customHeight="1">
      <c r="A615" s="32" t="s">
        <v>127</v>
      </c>
      <c r="B615" s="26" t="s">
        <v>613</v>
      </c>
      <c r="C615" s="27" t="s">
        <v>129</v>
      </c>
      <c r="D615" s="28">
        <v>25000</v>
      </c>
      <c r="E615" s="29">
        <v>25000</v>
      </c>
      <c r="F615" s="30">
        <f t="shared" si="9"/>
        <v>25</v>
      </c>
    </row>
    <row r="616" spans="1:6" customFormat="1" ht="11.25" customHeight="1">
      <c r="A616" s="32" t="s">
        <v>127</v>
      </c>
      <c r="B616" s="26" t="s">
        <v>614</v>
      </c>
      <c r="C616" s="27" t="s">
        <v>129</v>
      </c>
      <c r="D616" s="28">
        <v>25000</v>
      </c>
      <c r="E616" s="29">
        <v>25000</v>
      </c>
      <c r="F616" s="30">
        <f t="shared" si="9"/>
        <v>25</v>
      </c>
    </row>
    <row r="617" spans="1:6" customFormat="1" ht="11.25" customHeight="1">
      <c r="A617" s="32" t="s">
        <v>127</v>
      </c>
      <c r="B617" s="26" t="s">
        <v>615</v>
      </c>
      <c r="C617" s="27" t="s">
        <v>129</v>
      </c>
      <c r="D617" s="28">
        <v>23585</v>
      </c>
      <c r="E617" s="29">
        <v>23585</v>
      </c>
      <c r="F617" s="30">
        <f t="shared" si="9"/>
        <v>23.585000000000001</v>
      </c>
    </row>
    <row r="618" spans="1:6" customFormat="1" ht="11.25" customHeight="1">
      <c r="A618" s="32" t="s">
        <v>127</v>
      </c>
      <c r="B618" s="26" t="s">
        <v>616</v>
      </c>
      <c r="C618" s="27" t="s">
        <v>129</v>
      </c>
      <c r="D618" s="28">
        <v>21846</v>
      </c>
      <c r="E618" s="29">
        <v>21846</v>
      </c>
      <c r="F618" s="30">
        <f t="shared" si="9"/>
        <v>21.846</v>
      </c>
    </row>
    <row r="619" spans="1:6" customFormat="1" ht="11.25" customHeight="1">
      <c r="A619" s="32" t="s">
        <v>127</v>
      </c>
      <c r="B619" s="26" t="s">
        <v>617</v>
      </c>
      <c r="C619" s="27" t="s">
        <v>129</v>
      </c>
      <c r="D619" s="28">
        <v>9860</v>
      </c>
      <c r="E619" s="29">
        <v>9860</v>
      </c>
      <c r="F619" s="30">
        <f t="shared" si="9"/>
        <v>9.86</v>
      </c>
    </row>
    <row r="620" spans="1:6" customFormat="1" ht="11.25" customHeight="1">
      <c r="A620" s="32" t="s">
        <v>127</v>
      </c>
      <c r="B620" s="26" t="s">
        <v>618</v>
      </c>
      <c r="C620" s="27" t="s">
        <v>129</v>
      </c>
      <c r="D620" s="28">
        <v>10000</v>
      </c>
      <c r="E620" s="29">
        <v>10000</v>
      </c>
      <c r="F620" s="30">
        <f t="shared" si="9"/>
        <v>10</v>
      </c>
    </row>
    <row r="621" spans="1:6" customFormat="1" ht="11.25" customHeight="1">
      <c r="A621" s="32" t="s">
        <v>127</v>
      </c>
      <c r="B621" s="26" t="s">
        <v>619</v>
      </c>
      <c r="C621" s="27" t="s">
        <v>129</v>
      </c>
      <c r="D621" s="28">
        <v>5014</v>
      </c>
      <c r="E621" s="29">
        <v>5014</v>
      </c>
      <c r="F621" s="30">
        <f t="shared" si="9"/>
        <v>5.0140000000000002</v>
      </c>
    </row>
    <row r="622" spans="1:6" customFormat="1" ht="11.25" customHeight="1">
      <c r="A622" s="32" t="s">
        <v>127</v>
      </c>
      <c r="B622" s="26" t="s">
        <v>620</v>
      </c>
      <c r="C622" s="27" t="s">
        <v>129</v>
      </c>
      <c r="D622" s="28">
        <v>7790</v>
      </c>
      <c r="E622" s="29">
        <v>7790</v>
      </c>
      <c r="F622" s="30">
        <f t="shared" si="9"/>
        <v>7.79</v>
      </c>
    </row>
    <row r="623" spans="1:6" customFormat="1" ht="11.25" customHeight="1">
      <c r="A623" s="32" t="s">
        <v>127</v>
      </c>
      <c r="B623" s="26" t="s">
        <v>621</v>
      </c>
      <c r="C623" s="27" t="s">
        <v>129</v>
      </c>
      <c r="D623" s="28">
        <v>10000</v>
      </c>
      <c r="E623" s="29">
        <v>10000</v>
      </c>
      <c r="F623" s="30">
        <f t="shared" si="9"/>
        <v>10</v>
      </c>
    </row>
    <row r="624" spans="1:6" customFormat="1" ht="11.25" customHeight="1">
      <c r="A624" s="32" t="s">
        <v>127</v>
      </c>
      <c r="B624" s="26" t="s">
        <v>622</v>
      </c>
      <c r="C624" s="27" t="s">
        <v>129</v>
      </c>
      <c r="D624" s="28">
        <v>15000</v>
      </c>
      <c r="E624" s="29">
        <v>15000</v>
      </c>
      <c r="F624" s="30">
        <f t="shared" si="9"/>
        <v>15</v>
      </c>
    </row>
    <row r="625" spans="1:6" customFormat="1" ht="11.25" customHeight="1">
      <c r="A625" s="32" t="s">
        <v>127</v>
      </c>
      <c r="B625" s="26" t="s">
        <v>623</v>
      </c>
      <c r="C625" s="27" t="s">
        <v>129</v>
      </c>
      <c r="D625" s="28">
        <v>9956</v>
      </c>
      <c r="E625" s="29">
        <v>9956</v>
      </c>
      <c r="F625" s="30">
        <f t="shared" si="9"/>
        <v>9.9559999999999995</v>
      </c>
    </row>
    <row r="626" spans="1:6" customFormat="1" ht="11.25" customHeight="1">
      <c r="A626" s="32" t="s">
        <v>127</v>
      </c>
      <c r="B626" s="26" t="s">
        <v>624</v>
      </c>
      <c r="C626" s="27" t="s">
        <v>129</v>
      </c>
      <c r="D626" s="28">
        <v>36400</v>
      </c>
      <c r="E626" s="29">
        <v>36400</v>
      </c>
      <c r="F626" s="30">
        <f t="shared" si="9"/>
        <v>36.4</v>
      </c>
    </row>
    <row r="627" spans="1:6" customFormat="1" ht="11.25" customHeight="1">
      <c r="A627" s="32" t="s">
        <v>127</v>
      </c>
      <c r="B627" s="26" t="s">
        <v>625</v>
      </c>
      <c r="C627" s="27" t="s">
        <v>129</v>
      </c>
      <c r="D627" s="28">
        <v>10000</v>
      </c>
      <c r="E627" s="29">
        <v>10000</v>
      </c>
      <c r="F627" s="30">
        <f t="shared" si="9"/>
        <v>10</v>
      </c>
    </row>
    <row r="628" spans="1:6" customFormat="1" ht="11.25" customHeight="1">
      <c r="A628" s="32" t="s">
        <v>127</v>
      </c>
      <c r="B628" s="26" t="s">
        <v>626</v>
      </c>
      <c r="C628" s="27" t="s">
        <v>129</v>
      </c>
      <c r="D628" s="28">
        <v>10000</v>
      </c>
      <c r="E628" s="29">
        <v>10000</v>
      </c>
      <c r="F628" s="30">
        <f t="shared" si="9"/>
        <v>10</v>
      </c>
    </row>
    <row r="629" spans="1:6" customFormat="1" ht="11.25" customHeight="1">
      <c r="A629" s="32" t="s">
        <v>127</v>
      </c>
      <c r="B629" s="26" t="s">
        <v>627</v>
      </c>
      <c r="C629" s="27" t="s">
        <v>129</v>
      </c>
      <c r="D629" s="28">
        <v>6072</v>
      </c>
      <c r="E629" s="29">
        <v>6072</v>
      </c>
      <c r="F629" s="30">
        <f t="shared" si="9"/>
        <v>6.0720000000000001</v>
      </c>
    </row>
    <row r="630" spans="1:6" customFormat="1" ht="11.25" customHeight="1">
      <c r="A630" s="32" t="s">
        <v>127</v>
      </c>
      <c r="B630" s="26" t="s">
        <v>628</v>
      </c>
      <c r="C630" s="27" t="s">
        <v>129</v>
      </c>
      <c r="D630" s="28">
        <v>10000</v>
      </c>
      <c r="E630" s="29">
        <v>10000</v>
      </c>
      <c r="F630" s="30">
        <f t="shared" si="9"/>
        <v>10</v>
      </c>
    </row>
    <row r="631" spans="1:6" customFormat="1" ht="11.25" customHeight="1">
      <c r="A631" s="32" t="s">
        <v>127</v>
      </c>
      <c r="B631" s="26" t="s">
        <v>629</v>
      </c>
      <c r="C631" s="27" t="s">
        <v>129</v>
      </c>
      <c r="D631" s="28">
        <v>8880</v>
      </c>
      <c r="E631" s="29">
        <v>8880</v>
      </c>
      <c r="F631" s="30">
        <f t="shared" si="9"/>
        <v>8.8800000000000008</v>
      </c>
    </row>
    <row r="632" spans="1:6" customFormat="1" ht="11.25" customHeight="1">
      <c r="A632" s="32" t="s">
        <v>127</v>
      </c>
      <c r="B632" s="26" t="s">
        <v>630</v>
      </c>
      <c r="C632" s="27" t="s">
        <v>129</v>
      </c>
      <c r="D632" s="28">
        <v>10000</v>
      </c>
      <c r="E632" s="29">
        <v>10000</v>
      </c>
      <c r="F632" s="30">
        <f t="shared" si="9"/>
        <v>10</v>
      </c>
    </row>
    <row r="633" spans="1:6" customFormat="1" ht="11.25" customHeight="1">
      <c r="A633" s="32" t="s">
        <v>127</v>
      </c>
      <c r="B633" s="26" t="s">
        <v>631</v>
      </c>
      <c r="C633" s="27" t="s">
        <v>129</v>
      </c>
      <c r="D633" s="28">
        <v>10000</v>
      </c>
      <c r="E633" s="29">
        <v>10000</v>
      </c>
      <c r="F633" s="30">
        <f t="shared" si="9"/>
        <v>10</v>
      </c>
    </row>
    <row r="634" spans="1:6" customFormat="1" ht="11.25" customHeight="1">
      <c r="A634" s="32" t="s">
        <v>127</v>
      </c>
      <c r="B634" s="26" t="s">
        <v>632</v>
      </c>
      <c r="C634" s="27" t="s">
        <v>129</v>
      </c>
      <c r="D634" s="28">
        <v>10000</v>
      </c>
      <c r="E634" s="29">
        <v>10000</v>
      </c>
      <c r="F634" s="30">
        <f t="shared" si="9"/>
        <v>10</v>
      </c>
    </row>
    <row r="635" spans="1:6" customFormat="1" ht="11.25" customHeight="1">
      <c r="A635" s="32" t="s">
        <v>127</v>
      </c>
      <c r="B635" s="26" t="s">
        <v>633</v>
      </c>
      <c r="C635" s="27" t="s">
        <v>129</v>
      </c>
      <c r="D635" s="28">
        <v>7899</v>
      </c>
      <c r="E635" s="29">
        <v>7899</v>
      </c>
      <c r="F635" s="30">
        <f t="shared" si="9"/>
        <v>7.899</v>
      </c>
    </row>
    <row r="636" spans="1:6" customFormat="1" ht="11.25" customHeight="1">
      <c r="A636" s="32" t="s">
        <v>127</v>
      </c>
      <c r="B636" s="26" t="s">
        <v>634</v>
      </c>
      <c r="C636" s="27" t="s">
        <v>129</v>
      </c>
      <c r="D636" s="28">
        <v>10000</v>
      </c>
      <c r="E636" s="29">
        <v>10000</v>
      </c>
      <c r="F636" s="30">
        <f t="shared" si="9"/>
        <v>10</v>
      </c>
    </row>
    <row r="637" spans="1:6" customFormat="1" ht="11.25" customHeight="1">
      <c r="A637" s="32" t="s">
        <v>127</v>
      </c>
      <c r="B637" s="26" t="s">
        <v>635</v>
      </c>
      <c r="C637" s="27" t="s">
        <v>129</v>
      </c>
      <c r="D637" s="28">
        <v>4209</v>
      </c>
      <c r="E637" s="29">
        <v>4209</v>
      </c>
      <c r="F637" s="30">
        <f t="shared" si="9"/>
        <v>4.2089999999999996</v>
      </c>
    </row>
    <row r="638" spans="1:6" customFormat="1" ht="11.25" customHeight="1">
      <c r="A638" s="32" t="s">
        <v>127</v>
      </c>
      <c r="B638" s="26" t="s">
        <v>636</v>
      </c>
      <c r="C638" s="27" t="s">
        <v>129</v>
      </c>
      <c r="D638" s="28">
        <v>6947</v>
      </c>
      <c r="E638" s="29">
        <v>6947</v>
      </c>
      <c r="F638" s="30">
        <f t="shared" si="9"/>
        <v>6.9470000000000001</v>
      </c>
    </row>
    <row r="639" spans="1:6" customFormat="1" ht="11.25" customHeight="1">
      <c r="A639" s="32" t="s">
        <v>127</v>
      </c>
      <c r="B639" s="26" t="s">
        <v>637</v>
      </c>
      <c r="C639" s="27" t="s">
        <v>129</v>
      </c>
      <c r="D639" s="28">
        <v>10000</v>
      </c>
      <c r="E639" s="29">
        <v>10000</v>
      </c>
      <c r="F639" s="30">
        <f t="shared" si="9"/>
        <v>10</v>
      </c>
    </row>
    <row r="640" spans="1:6" customFormat="1" ht="11.25" customHeight="1">
      <c r="A640" s="32" t="s">
        <v>127</v>
      </c>
      <c r="B640" s="26" t="s">
        <v>638</v>
      </c>
      <c r="C640" s="27" t="s">
        <v>129</v>
      </c>
      <c r="D640" s="28">
        <v>10000</v>
      </c>
      <c r="E640" s="29">
        <v>10000</v>
      </c>
      <c r="F640" s="30">
        <f t="shared" si="9"/>
        <v>10</v>
      </c>
    </row>
    <row r="641" spans="1:6" customFormat="1" ht="11.25" customHeight="1">
      <c r="A641" s="32" t="s">
        <v>127</v>
      </c>
      <c r="B641" s="26" t="s">
        <v>639</v>
      </c>
      <c r="C641" s="27" t="s">
        <v>129</v>
      </c>
      <c r="D641" s="28">
        <v>1373</v>
      </c>
      <c r="E641" s="29">
        <v>1373</v>
      </c>
      <c r="F641" s="30">
        <f t="shared" si="9"/>
        <v>1.373</v>
      </c>
    </row>
    <row r="642" spans="1:6" customFormat="1" ht="11.25" customHeight="1">
      <c r="A642" s="32" t="s">
        <v>127</v>
      </c>
      <c r="B642" s="26" t="s">
        <v>640</v>
      </c>
      <c r="C642" s="27" t="s">
        <v>129</v>
      </c>
      <c r="D642" s="28">
        <v>7816</v>
      </c>
      <c r="E642" s="29">
        <v>7816</v>
      </c>
      <c r="F642" s="30">
        <f t="shared" si="9"/>
        <v>7.8159999999999998</v>
      </c>
    </row>
    <row r="643" spans="1:6" customFormat="1" ht="11.25" customHeight="1">
      <c r="A643" s="32" t="s">
        <v>127</v>
      </c>
      <c r="B643" s="26" t="s">
        <v>641</v>
      </c>
      <c r="C643" s="27" t="s">
        <v>129</v>
      </c>
      <c r="D643" s="28">
        <v>3518</v>
      </c>
      <c r="E643" s="29">
        <v>3518</v>
      </c>
      <c r="F643" s="30">
        <f t="shared" si="9"/>
        <v>3.5179999999999998</v>
      </c>
    </row>
    <row r="644" spans="1:6" customFormat="1" ht="11.25" customHeight="1">
      <c r="A644" s="32" t="s">
        <v>127</v>
      </c>
      <c r="B644" s="26" t="s">
        <v>642</v>
      </c>
      <c r="C644" s="27" t="s">
        <v>129</v>
      </c>
      <c r="D644" s="28">
        <v>54000</v>
      </c>
      <c r="E644" s="29">
        <v>54000</v>
      </c>
      <c r="F644" s="30">
        <f t="shared" si="9"/>
        <v>54</v>
      </c>
    </row>
    <row r="645" spans="1:6" customFormat="1" ht="11.25" customHeight="1">
      <c r="A645" s="32" t="s">
        <v>127</v>
      </c>
      <c r="B645" s="26" t="s">
        <v>643</v>
      </c>
      <c r="C645" s="27" t="s">
        <v>129</v>
      </c>
      <c r="D645" s="28">
        <v>25000</v>
      </c>
      <c r="E645" s="29">
        <v>25000</v>
      </c>
      <c r="F645" s="30">
        <f t="shared" ref="F645:F708" si="10">E645/1000</f>
        <v>25</v>
      </c>
    </row>
    <row r="646" spans="1:6" customFormat="1" ht="11.25" customHeight="1">
      <c r="A646" s="32" t="s">
        <v>127</v>
      </c>
      <c r="B646" s="26" t="s">
        <v>644</v>
      </c>
      <c r="C646" s="27" t="s">
        <v>129</v>
      </c>
      <c r="D646" s="28">
        <v>25000</v>
      </c>
      <c r="E646" s="29">
        <v>25000</v>
      </c>
      <c r="F646" s="30">
        <f t="shared" si="10"/>
        <v>25</v>
      </c>
    </row>
    <row r="647" spans="1:6" customFormat="1" ht="11.25" customHeight="1">
      <c r="A647" s="32" t="s">
        <v>127</v>
      </c>
      <c r="B647" s="26" t="s">
        <v>645</v>
      </c>
      <c r="C647" s="27" t="s">
        <v>129</v>
      </c>
      <c r="D647" s="28">
        <v>25000</v>
      </c>
      <c r="E647" s="29">
        <v>25000</v>
      </c>
      <c r="F647" s="30">
        <f t="shared" si="10"/>
        <v>25</v>
      </c>
    </row>
    <row r="648" spans="1:6" customFormat="1" ht="11.25" customHeight="1">
      <c r="A648" s="32" t="s">
        <v>127</v>
      </c>
      <c r="B648" s="26" t="s">
        <v>646</v>
      </c>
      <c r="C648" s="27" t="s">
        <v>129</v>
      </c>
      <c r="D648" s="28">
        <v>25000</v>
      </c>
      <c r="E648" s="29">
        <v>25000</v>
      </c>
      <c r="F648" s="30">
        <f t="shared" si="10"/>
        <v>25</v>
      </c>
    </row>
    <row r="649" spans="1:6" customFormat="1" ht="11.25" customHeight="1">
      <c r="A649" s="32" t="s">
        <v>127</v>
      </c>
      <c r="B649" s="26" t="s">
        <v>647</v>
      </c>
      <c r="C649" s="27" t="s">
        <v>129</v>
      </c>
      <c r="D649" s="28">
        <v>24640</v>
      </c>
      <c r="E649" s="29">
        <v>24640</v>
      </c>
      <c r="F649" s="30">
        <f t="shared" si="10"/>
        <v>24.64</v>
      </c>
    </row>
    <row r="650" spans="1:6" customFormat="1" ht="11.25" customHeight="1">
      <c r="A650" s="32" t="s">
        <v>127</v>
      </c>
      <c r="B650" s="26" t="s">
        <v>648</v>
      </c>
      <c r="C650" s="27" t="s">
        <v>129</v>
      </c>
      <c r="D650" s="28">
        <v>16600</v>
      </c>
      <c r="E650" s="29">
        <v>16600</v>
      </c>
      <c r="F650" s="30">
        <f t="shared" si="10"/>
        <v>16.600000000000001</v>
      </c>
    </row>
    <row r="651" spans="1:6" customFormat="1" ht="11.25" customHeight="1">
      <c r="A651" s="32" t="s">
        <v>127</v>
      </c>
      <c r="B651" s="26" t="s">
        <v>649</v>
      </c>
      <c r="C651" s="27" t="s">
        <v>129</v>
      </c>
      <c r="D651" s="28">
        <v>25000</v>
      </c>
      <c r="E651" s="29">
        <v>25000</v>
      </c>
      <c r="F651" s="30">
        <f t="shared" si="10"/>
        <v>25</v>
      </c>
    </row>
    <row r="652" spans="1:6" customFormat="1" ht="11.25" customHeight="1">
      <c r="A652" s="32" t="s">
        <v>127</v>
      </c>
      <c r="B652" s="26" t="s">
        <v>650</v>
      </c>
      <c r="C652" s="27" t="s">
        <v>129</v>
      </c>
      <c r="D652" s="28">
        <v>16792</v>
      </c>
      <c r="E652" s="29">
        <v>16792</v>
      </c>
      <c r="F652" s="30">
        <f t="shared" si="10"/>
        <v>16.792000000000002</v>
      </c>
    </row>
    <row r="653" spans="1:6" customFormat="1" ht="11.25" customHeight="1">
      <c r="A653" s="32" t="s">
        <v>127</v>
      </c>
      <c r="B653" s="26" t="s">
        <v>651</v>
      </c>
      <c r="C653" s="27" t="s">
        <v>129</v>
      </c>
      <c r="D653" s="28">
        <v>25000</v>
      </c>
      <c r="E653" s="29">
        <v>25000</v>
      </c>
      <c r="F653" s="30">
        <f t="shared" si="10"/>
        <v>25</v>
      </c>
    </row>
    <row r="654" spans="1:6" customFormat="1" ht="11.25" customHeight="1">
      <c r="A654" s="32" t="s">
        <v>127</v>
      </c>
      <c r="B654" s="26" t="s">
        <v>652</v>
      </c>
      <c r="C654" s="27" t="s">
        <v>129</v>
      </c>
      <c r="D654" s="28">
        <v>23480</v>
      </c>
      <c r="E654" s="29">
        <v>23480</v>
      </c>
      <c r="F654" s="30">
        <f t="shared" si="10"/>
        <v>23.48</v>
      </c>
    </row>
    <row r="655" spans="1:6" customFormat="1" ht="11.25" customHeight="1">
      <c r="A655" s="32" t="s">
        <v>127</v>
      </c>
      <c r="B655" s="26" t="s">
        <v>653</v>
      </c>
      <c r="C655" s="27" t="s">
        <v>129</v>
      </c>
      <c r="D655" s="28">
        <v>25000</v>
      </c>
      <c r="E655" s="29">
        <v>25000</v>
      </c>
      <c r="F655" s="30">
        <f t="shared" si="10"/>
        <v>25</v>
      </c>
    </row>
    <row r="656" spans="1:6" customFormat="1" ht="11.25" customHeight="1">
      <c r="A656" s="32" t="s">
        <v>127</v>
      </c>
      <c r="B656" s="26" t="s">
        <v>654</v>
      </c>
      <c r="C656" s="27" t="s">
        <v>129</v>
      </c>
      <c r="D656" s="28">
        <v>25000</v>
      </c>
      <c r="E656" s="29">
        <v>25000</v>
      </c>
      <c r="F656" s="30">
        <f t="shared" si="10"/>
        <v>25</v>
      </c>
    </row>
    <row r="657" spans="1:8" ht="11.25" customHeight="1">
      <c r="A657" s="32" t="s">
        <v>127</v>
      </c>
      <c r="B657" s="26" t="s">
        <v>655</v>
      </c>
      <c r="C657" s="27" t="s">
        <v>129</v>
      </c>
      <c r="D657" s="28">
        <v>25000</v>
      </c>
      <c r="E657" s="29">
        <v>25000</v>
      </c>
      <c r="F657" s="30">
        <f t="shared" si="10"/>
        <v>25</v>
      </c>
    </row>
    <row r="658" spans="1:8" ht="11.25" customHeight="1">
      <c r="A658" s="32" t="s">
        <v>127</v>
      </c>
      <c r="B658" s="26" t="s">
        <v>656</v>
      </c>
      <c r="C658" s="27" t="s">
        <v>129</v>
      </c>
      <c r="D658" s="28">
        <v>60000</v>
      </c>
      <c r="E658" s="29">
        <v>60000</v>
      </c>
      <c r="F658" s="30">
        <f t="shared" si="10"/>
        <v>60</v>
      </c>
    </row>
    <row r="659" spans="1:8" ht="11.25" customHeight="1">
      <c r="A659" s="32" t="s">
        <v>127</v>
      </c>
      <c r="B659" s="26" t="s">
        <v>657</v>
      </c>
      <c r="C659" s="27" t="s">
        <v>129</v>
      </c>
      <c r="D659" s="28">
        <v>25000</v>
      </c>
      <c r="E659" s="29">
        <v>25000</v>
      </c>
      <c r="F659" s="30">
        <f t="shared" si="10"/>
        <v>25</v>
      </c>
    </row>
    <row r="660" spans="1:8" ht="11.25" customHeight="1">
      <c r="A660" s="32" t="s">
        <v>127</v>
      </c>
      <c r="B660" s="26" t="s">
        <v>658</v>
      </c>
      <c r="C660" s="27" t="s">
        <v>129</v>
      </c>
      <c r="D660" s="28">
        <v>25000</v>
      </c>
      <c r="E660" s="29">
        <v>25000</v>
      </c>
      <c r="F660" s="30">
        <f t="shared" si="10"/>
        <v>25</v>
      </c>
    </row>
    <row r="661" spans="1:8" ht="11.25" customHeight="1">
      <c r="A661" s="32" t="s">
        <v>127</v>
      </c>
      <c r="B661" s="26" t="s">
        <v>659</v>
      </c>
      <c r="C661" s="27" t="s">
        <v>129</v>
      </c>
      <c r="D661" s="28">
        <v>25000</v>
      </c>
      <c r="E661" s="29">
        <v>25000</v>
      </c>
      <c r="F661" s="30">
        <f t="shared" si="10"/>
        <v>25</v>
      </c>
    </row>
    <row r="662" spans="1:8" ht="11.25" customHeight="1">
      <c r="A662" s="32" t="s">
        <v>127</v>
      </c>
      <c r="B662" s="26" t="s">
        <v>660</v>
      </c>
      <c r="C662" s="27" t="s">
        <v>129</v>
      </c>
      <c r="D662" s="28">
        <v>25000</v>
      </c>
      <c r="E662" s="29">
        <v>25000</v>
      </c>
      <c r="F662" s="30">
        <f t="shared" si="10"/>
        <v>25</v>
      </c>
      <c r="H662" s="9"/>
    </row>
    <row r="663" spans="1:8" ht="11.25" customHeight="1">
      <c r="A663" s="32" t="s">
        <v>127</v>
      </c>
      <c r="B663" s="26" t="s">
        <v>661</v>
      </c>
      <c r="C663" s="27" t="s">
        <v>129</v>
      </c>
      <c r="D663" s="28">
        <v>25000</v>
      </c>
      <c r="E663" s="29">
        <v>25000</v>
      </c>
      <c r="F663" s="30">
        <f t="shared" si="10"/>
        <v>25</v>
      </c>
      <c r="H663" s="9"/>
    </row>
    <row r="664" spans="1:8" ht="11.25" customHeight="1">
      <c r="A664" s="32" t="s">
        <v>127</v>
      </c>
      <c r="B664" s="26" t="s">
        <v>662</v>
      </c>
      <c r="C664" s="27" t="s">
        <v>129</v>
      </c>
      <c r="D664" s="28">
        <v>25000</v>
      </c>
      <c r="E664" s="29">
        <v>25000</v>
      </c>
      <c r="F664" s="30">
        <f t="shared" si="10"/>
        <v>25</v>
      </c>
      <c r="H664" s="9"/>
    </row>
    <row r="665" spans="1:8" ht="11.25" customHeight="1">
      <c r="A665" s="32" t="s">
        <v>127</v>
      </c>
      <c r="B665" s="26" t="s">
        <v>663</v>
      </c>
      <c r="C665" s="27" t="s">
        <v>129</v>
      </c>
      <c r="D665" s="28">
        <v>25000</v>
      </c>
      <c r="E665" s="29">
        <v>25000</v>
      </c>
      <c r="F665" s="30">
        <f t="shared" si="10"/>
        <v>25</v>
      </c>
      <c r="H665" s="9"/>
    </row>
    <row r="666" spans="1:8" ht="11.25" customHeight="1">
      <c r="A666" s="32" t="s">
        <v>127</v>
      </c>
      <c r="B666" s="26" t="s">
        <v>664</v>
      </c>
      <c r="C666" s="27" t="s">
        <v>129</v>
      </c>
      <c r="D666" s="28">
        <v>25000</v>
      </c>
      <c r="E666" s="29">
        <v>25000</v>
      </c>
      <c r="F666" s="30">
        <f t="shared" si="10"/>
        <v>25</v>
      </c>
      <c r="H666" s="9"/>
    </row>
    <row r="667" spans="1:8" ht="11.25" customHeight="1">
      <c r="A667" s="32" t="s">
        <v>127</v>
      </c>
      <c r="B667" s="26" t="s">
        <v>665</v>
      </c>
      <c r="C667" s="27" t="s">
        <v>129</v>
      </c>
      <c r="D667" s="28">
        <v>25000</v>
      </c>
      <c r="E667" s="29">
        <v>25000</v>
      </c>
      <c r="F667" s="30">
        <f t="shared" si="10"/>
        <v>25</v>
      </c>
      <c r="H667" s="9"/>
    </row>
    <row r="668" spans="1:8" ht="11.25" customHeight="1">
      <c r="A668" s="32" t="s">
        <v>127</v>
      </c>
      <c r="B668" s="26" t="s">
        <v>666</v>
      </c>
      <c r="C668" s="27" t="s">
        <v>129</v>
      </c>
      <c r="D668" s="28">
        <v>25000</v>
      </c>
      <c r="E668" s="29">
        <v>25000</v>
      </c>
      <c r="F668" s="30">
        <f t="shared" si="10"/>
        <v>25</v>
      </c>
      <c r="H668" s="9"/>
    </row>
    <row r="669" spans="1:8" ht="11.25" customHeight="1">
      <c r="A669" s="32" t="s">
        <v>127</v>
      </c>
      <c r="B669" s="35" t="s">
        <v>160</v>
      </c>
      <c r="C669" s="27" t="s">
        <v>129</v>
      </c>
      <c r="D669" s="28">
        <v>25000</v>
      </c>
      <c r="E669" s="29">
        <v>25000</v>
      </c>
      <c r="F669" s="30">
        <f t="shared" si="10"/>
        <v>25</v>
      </c>
      <c r="G669" s="26"/>
      <c r="H669" s="9"/>
    </row>
    <row r="670" spans="1:8" ht="11.25" customHeight="1">
      <c r="A670" s="32" t="s">
        <v>127</v>
      </c>
      <c r="B670" s="26" t="s">
        <v>667</v>
      </c>
      <c r="C670" s="27" t="s">
        <v>129</v>
      </c>
      <c r="D670" s="28">
        <v>25000</v>
      </c>
      <c r="E670" s="29">
        <v>25000</v>
      </c>
      <c r="F670" s="30">
        <f t="shared" si="10"/>
        <v>25</v>
      </c>
      <c r="H670" s="9"/>
    </row>
    <row r="671" spans="1:8" ht="11.25" customHeight="1">
      <c r="A671" s="32" t="s">
        <v>127</v>
      </c>
      <c r="B671" s="26" t="s">
        <v>668</v>
      </c>
      <c r="C671" s="27" t="s">
        <v>129</v>
      </c>
      <c r="D671" s="28">
        <v>25000</v>
      </c>
      <c r="E671" s="29">
        <v>25000</v>
      </c>
      <c r="F671" s="30">
        <f t="shared" si="10"/>
        <v>25</v>
      </c>
      <c r="H671" s="9"/>
    </row>
    <row r="672" spans="1:8" ht="11.25" customHeight="1">
      <c r="A672" s="32" t="s">
        <v>127</v>
      </c>
      <c r="B672" s="26" t="s">
        <v>669</v>
      </c>
      <c r="C672" s="27" t="s">
        <v>129</v>
      </c>
      <c r="D672" s="28">
        <v>25000</v>
      </c>
      <c r="E672" s="29">
        <v>25000</v>
      </c>
      <c r="F672" s="30">
        <f t="shared" si="10"/>
        <v>25</v>
      </c>
      <c r="H672" s="9"/>
    </row>
    <row r="673" spans="1:8" ht="11.25" customHeight="1">
      <c r="A673" s="32" t="s">
        <v>127</v>
      </c>
      <c r="B673" s="26" t="s">
        <v>670</v>
      </c>
      <c r="C673" s="27" t="s">
        <v>129</v>
      </c>
      <c r="D673" s="28">
        <v>25000</v>
      </c>
      <c r="E673" s="29">
        <v>25000</v>
      </c>
      <c r="F673" s="30">
        <f t="shared" si="10"/>
        <v>25</v>
      </c>
      <c r="H673" s="9"/>
    </row>
    <row r="674" spans="1:8" ht="11.25" customHeight="1">
      <c r="A674" s="32" t="s">
        <v>127</v>
      </c>
      <c r="B674" s="26" t="s">
        <v>671</v>
      </c>
      <c r="C674" s="27" t="s">
        <v>129</v>
      </c>
      <c r="D674" s="28">
        <v>25000</v>
      </c>
      <c r="E674" s="29">
        <v>25000</v>
      </c>
      <c r="F674" s="30">
        <f t="shared" si="10"/>
        <v>25</v>
      </c>
      <c r="H674" s="9"/>
    </row>
    <row r="675" spans="1:8" ht="11.25" customHeight="1">
      <c r="A675" s="32" t="s">
        <v>127</v>
      </c>
      <c r="B675" s="26" t="s">
        <v>672</v>
      </c>
      <c r="C675" s="27" t="s">
        <v>129</v>
      </c>
      <c r="D675" s="28">
        <v>26444</v>
      </c>
      <c r="E675" s="29">
        <v>26444</v>
      </c>
      <c r="F675" s="30">
        <f t="shared" si="10"/>
        <v>26.443999999999999</v>
      </c>
      <c r="H675" s="9"/>
    </row>
    <row r="676" spans="1:8" ht="11.25" customHeight="1">
      <c r="A676" s="32" t="s">
        <v>127</v>
      </c>
      <c r="B676" s="26" t="s">
        <v>673</v>
      </c>
      <c r="C676" s="27" t="s">
        <v>129</v>
      </c>
      <c r="D676" s="28">
        <v>10000</v>
      </c>
      <c r="E676" s="29">
        <v>10000</v>
      </c>
      <c r="F676" s="30">
        <f t="shared" si="10"/>
        <v>10</v>
      </c>
      <c r="H676" s="9"/>
    </row>
    <row r="677" spans="1:8" ht="11.25" customHeight="1">
      <c r="A677" s="32" t="s">
        <v>127</v>
      </c>
      <c r="B677" s="26" t="s">
        <v>674</v>
      </c>
      <c r="C677" s="27" t="s">
        <v>129</v>
      </c>
      <c r="D677" s="28">
        <v>10000</v>
      </c>
      <c r="E677" s="29">
        <v>10000</v>
      </c>
      <c r="F677" s="30">
        <f t="shared" si="10"/>
        <v>10</v>
      </c>
      <c r="H677" s="9"/>
    </row>
    <row r="678" spans="1:8" ht="11.25" customHeight="1">
      <c r="A678" s="32" t="s">
        <v>127</v>
      </c>
      <c r="B678" s="26" t="s">
        <v>675</v>
      </c>
      <c r="C678" s="27" t="s">
        <v>129</v>
      </c>
      <c r="D678" s="28">
        <v>10000</v>
      </c>
      <c r="E678" s="29">
        <v>10000</v>
      </c>
      <c r="F678" s="30">
        <f t="shared" si="10"/>
        <v>10</v>
      </c>
      <c r="H678" s="9"/>
    </row>
    <row r="679" spans="1:8" ht="11.25" customHeight="1">
      <c r="A679" s="32" t="s">
        <v>127</v>
      </c>
      <c r="B679" s="26" t="s">
        <v>676</v>
      </c>
      <c r="C679" s="27" t="s">
        <v>129</v>
      </c>
      <c r="D679" s="28">
        <v>5890</v>
      </c>
      <c r="E679" s="29">
        <v>5890</v>
      </c>
      <c r="F679" s="30">
        <f t="shared" si="10"/>
        <v>5.89</v>
      </c>
      <c r="H679" s="9"/>
    </row>
    <row r="680" spans="1:8" ht="11.25" customHeight="1">
      <c r="A680" s="32" t="s">
        <v>127</v>
      </c>
      <c r="B680" s="26" t="s">
        <v>677</v>
      </c>
      <c r="C680" s="27" t="s">
        <v>129</v>
      </c>
      <c r="D680" s="28">
        <v>9443</v>
      </c>
      <c r="E680" s="29">
        <v>9443</v>
      </c>
      <c r="F680" s="30">
        <f t="shared" si="10"/>
        <v>9.4429999999999996</v>
      </c>
      <c r="H680" s="9"/>
    </row>
    <row r="681" spans="1:8" ht="11.25" customHeight="1">
      <c r="A681" s="32" t="s">
        <v>127</v>
      </c>
      <c r="B681" s="26" t="s">
        <v>678</v>
      </c>
      <c r="C681" s="27" t="s">
        <v>129</v>
      </c>
      <c r="D681" s="28">
        <v>9443</v>
      </c>
      <c r="E681" s="29">
        <v>9443</v>
      </c>
      <c r="F681" s="30">
        <f t="shared" si="10"/>
        <v>9.4429999999999996</v>
      </c>
    </row>
    <row r="682" spans="1:8" ht="11.25" customHeight="1">
      <c r="A682" s="32" t="s">
        <v>127</v>
      </c>
      <c r="B682" s="26" t="s">
        <v>679</v>
      </c>
      <c r="C682" s="27" t="s">
        <v>129</v>
      </c>
      <c r="D682" s="28">
        <v>10000</v>
      </c>
      <c r="E682" s="29">
        <v>10000</v>
      </c>
      <c r="F682" s="30">
        <f t="shared" si="10"/>
        <v>10</v>
      </c>
    </row>
    <row r="683" spans="1:8" ht="11.25" customHeight="1">
      <c r="A683" s="32" t="s">
        <v>127</v>
      </c>
      <c r="B683" s="26" t="s">
        <v>680</v>
      </c>
      <c r="C683" s="27" t="s">
        <v>129</v>
      </c>
      <c r="D683" s="28">
        <v>10000</v>
      </c>
      <c r="E683" s="29">
        <v>10000</v>
      </c>
      <c r="F683" s="30">
        <f t="shared" si="10"/>
        <v>10</v>
      </c>
    </row>
    <row r="684" spans="1:8" ht="11.25" customHeight="1">
      <c r="A684" s="32" t="s">
        <v>127</v>
      </c>
      <c r="B684" s="26" t="s">
        <v>681</v>
      </c>
      <c r="C684" s="27" t="s">
        <v>129</v>
      </c>
      <c r="D684" s="28">
        <v>25000</v>
      </c>
      <c r="E684" s="29">
        <v>25000</v>
      </c>
      <c r="F684" s="30">
        <f t="shared" si="10"/>
        <v>25</v>
      </c>
    </row>
    <row r="685" spans="1:8" ht="11.25" customHeight="1">
      <c r="A685" s="32" t="s">
        <v>127</v>
      </c>
      <c r="B685" s="26" t="s">
        <v>682</v>
      </c>
      <c r="C685" s="27" t="s">
        <v>129</v>
      </c>
      <c r="D685" s="28">
        <v>16928</v>
      </c>
      <c r="E685" s="29">
        <v>16928</v>
      </c>
      <c r="F685" s="30">
        <f t="shared" si="10"/>
        <v>16.928000000000001</v>
      </c>
    </row>
    <row r="686" spans="1:8" ht="11.25" customHeight="1">
      <c r="A686" s="32" t="s">
        <v>127</v>
      </c>
      <c r="B686" s="26" t="s">
        <v>683</v>
      </c>
      <c r="C686" s="27" t="s">
        <v>129</v>
      </c>
      <c r="D686" s="28">
        <v>10000</v>
      </c>
      <c r="E686" s="29">
        <v>10000</v>
      </c>
      <c r="F686" s="30">
        <f t="shared" si="10"/>
        <v>10</v>
      </c>
    </row>
    <row r="687" spans="1:8" ht="11.25" customHeight="1">
      <c r="A687" s="32" t="s">
        <v>127</v>
      </c>
      <c r="B687" s="26" t="s">
        <v>684</v>
      </c>
      <c r="C687" s="27" t="s">
        <v>129</v>
      </c>
      <c r="D687" s="28">
        <v>25000</v>
      </c>
      <c r="E687" s="29">
        <v>25000</v>
      </c>
      <c r="F687" s="30">
        <f t="shared" si="10"/>
        <v>25</v>
      </c>
    </row>
    <row r="688" spans="1:8" ht="11.25" customHeight="1">
      <c r="A688" s="32" t="s">
        <v>127</v>
      </c>
      <c r="B688" s="26" t="s">
        <v>685</v>
      </c>
      <c r="C688" s="27" t="s">
        <v>129</v>
      </c>
      <c r="D688" s="28">
        <v>9000</v>
      </c>
      <c r="E688" s="29">
        <v>9000</v>
      </c>
      <c r="F688" s="30">
        <f t="shared" si="10"/>
        <v>9</v>
      </c>
    </row>
    <row r="689" spans="1:6" customFormat="1" ht="11.25" customHeight="1">
      <c r="A689" s="32" t="s">
        <v>127</v>
      </c>
      <c r="B689" s="26" t="s">
        <v>686</v>
      </c>
      <c r="C689" s="27" t="s">
        <v>129</v>
      </c>
      <c r="D689" s="28">
        <v>9000</v>
      </c>
      <c r="E689" s="29">
        <v>9000</v>
      </c>
      <c r="F689" s="30">
        <f t="shared" si="10"/>
        <v>9</v>
      </c>
    </row>
    <row r="690" spans="1:6" customFormat="1" ht="11.25" customHeight="1">
      <c r="A690" s="32" t="s">
        <v>127</v>
      </c>
      <c r="B690" s="26" t="s">
        <v>687</v>
      </c>
      <c r="C690" s="27" t="s">
        <v>129</v>
      </c>
      <c r="D690" s="28">
        <v>10000</v>
      </c>
      <c r="E690" s="29">
        <v>10000</v>
      </c>
      <c r="F690" s="30">
        <f t="shared" si="10"/>
        <v>10</v>
      </c>
    </row>
    <row r="691" spans="1:6" customFormat="1" ht="11.25" customHeight="1">
      <c r="A691" s="32" t="s">
        <v>127</v>
      </c>
      <c r="B691" s="26" t="s">
        <v>688</v>
      </c>
      <c r="C691" s="27" t="s">
        <v>129</v>
      </c>
      <c r="D691" s="28">
        <v>10000</v>
      </c>
      <c r="E691" s="29">
        <v>10000</v>
      </c>
      <c r="F691" s="30">
        <f t="shared" si="10"/>
        <v>10</v>
      </c>
    </row>
    <row r="692" spans="1:6" customFormat="1" ht="11.25" customHeight="1">
      <c r="A692" s="32" t="s">
        <v>127</v>
      </c>
      <c r="B692" s="26" t="s">
        <v>689</v>
      </c>
      <c r="C692" s="27" t="s">
        <v>129</v>
      </c>
      <c r="D692" s="28">
        <v>10000</v>
      </c>
      <c r="E692" s="29">
        <v>10000</v>
      </c>
      <c r="F692" s="30">
        <f t="shared" si="10"/>
        <v>10</v>
      </c>
    </row>
    <row r="693" spans="1:6" customFormat="1" ht="11.25" customHeight="1">
      <c r="A693" s="32" t="s">
        <v>127</v>
      </c>
      <c r="B693" s="26" t="s">
        <v>690</v>
      </c>
      <c r="C693" s="27" t="s">
        <v>129</v>
      </c>
      <c r="D693" s="28">
        <v>25000</v>
      </c>
      <c r="E693" s="29">
        <v>25000</v>
      </c>
      <c r="F693" s="30">
        <f t="shared" si="10"/>
        <v>25</v>
      </c>
    </row>
    <row r="694" spans="1:6" customFormat="1" ht="11.25" customHeight="1">
      <c r="A694" s="32" t="s">
        <v>127</v>
      </c>
      <c r="B694" s="26" t="s">
        <v>691</v>
      </c>
      <c r="C694" s="27" t="s">
        <v>129</v>
      </c>
      <c r="D694" s="28">
        <v>230</v>
      </c>
      <c r="E694" s="29">
        <v>230</v>
      </c>
      <c r="F694" s="30">
        <f t="shared" si="10"/>
        <v>0.23</v>
      </c>
    </row>
    <row r="695" spans="1:6" customFormat="1" ht="11.25" customHeight="1">
      <c r="A695" s="32" t="s">
        <v>127</v>
      </c>
      <c r="B695" s="26" t="s">
        <v>692</v>
      </c>
      <c r="C695" s="27" t="s">
        <v>129</v>
      </c>
      <c r="D695" s="28">
        <v>5980</v>
      </c>
      <c r="E695" s="29">
        <v>5980</v>
      </c>
      <c r="F695" s="30">
        <f t="shared" si="10"/>
        <v>5.98</v>
      </c>
    </row>
    <row r="696" spans="1:6" customFormat="1" ht="11.25" customHeight="1">
      <c r="A696" s="32" t="s">
        <v>127</v>
      </c>
      <c r="B696" s="26" t="s">
        <v>693</v>
      </c>
      <c r="C696" s="27" t="s">
        <v>129</v>
      </c>
      <c r="D696" s="28">
        <v>15000</v>
      </c>
      <c r="E696" s="29">
        <v>15000</v>
      </c>
      <c r="F696" s="30">
        <f t="shared" si="10"/>
        <v>15</v>
      </c>
    </row>
    <row r="697" spans="1:6" customFormat="1" ht="11.25" customHeight="1">
      <c r="A697" s="32" t="s">
        <v>127</v>
      </c>
      <c r="B697" s="26" t="s">
        <v>694</v>
      </c>
      <c r="C697" s="27" t="s">
        <v>129</v>
      </c>
      <c r="D697" s="28">
        <v>15000</v>
      </c>
      <c r="E697" s="29">
        <v>15000</v>
      </c>
      <c r="F697" s="30">
        <f t="shared" si="10"/>
        <v>15</v>
      </c>
    </row>
    <row r="698" spans="1:6" customFormat="1" ht="11.25" customHeight="1">
      <c r="A698" s="32" t="s">
        <v>127</v>
      </c>
      <c r="B698" s="26" t="s">
        <v>695</v>
      </c>
      <c r="C698" s="27" t="s">
        <v>129</v>
      </c>
      <c r="D698" s="28">
        <v>42000</v>
      </c>
      <c r="E698" s="29">
        <v>42000</v>
      </c>
      <c r="F698" s="30">
        <f t="shared" si="10"/>
        <v>42</v>
      </c>
    </row>
    <row r="699" spans="1:6" customFormat="1" ht="11.25" customHeight="1">
      <c r="A699" s="32" t="s">
        <v>127</v>
      </c>
      <c r="B699" s="26" t="s">
        <v>696</v>
      </c>
      <c r="C699" s="27" t="s">
        <v>129</v>
      </c>
      <c r="D699" s="28">
        <v>25000</v>
      </c>
      <c r="E699" s="29">
        <v>25000</v>
      </c>
      <c r="F699" s="30">
        <f t="shared" si="10"/>
        <v>25</v>
      </c>
    </row>
    <row r="700" spans="1:6" customFormat="1" ht="11.25" customHeight="1">
      <c r="A700" s="32" t="s">
        <v>127</v>
      </c>
      <c r="B700" s="26" t="s">
        <v>697</v>
      </c>
      <c r="C700" s="27" t="s">
        <v>129</v>
      </c>
      <c r="D700" s="28">
        <v>25000</v>
      </c>
      <c r="E700" s="29">
        <v>25000</v>
      </c>
      <c r="F700" s="30">
        <f t="shared" si="10"/>
        <v>25</v>
      </c>
    </row>
    <row r="701" spans="1:6" customFormat="1" ht="11.25" customHeight="1">
      <c r="A701" s="32" t="s">
        <v>127</v>
      </c>
      <c r="B701" s="26" t="s">
        <v>698</v>
      </c>
      <c r="C701" s="27" t="s">
        <v>129</v>
      </c>
      <c r="D701" s="28">
        <v>25000</v>
      </c>
      <c r="E701" s="29">
        <v>25000</v>
      </c>
      <c r="F701" s="30">
        <f t="shared" si="10"/>
        <v>25</v>
      </c>
    </row>
    <row r="702" spans="1:6" customFormat="1" ht="11.25" customHeight="1">
      <c r="A702" s="32" t="s">
        <v>127</v>
      </c>
      <c r="B702" s="26" t="s">
        <v>699</v>
      </c>
      <c r="C702" s="27" t="s">
        <v>129</v>
      </c>
      <c r="D702" s="28">
        <v>25000</v>
      </c>
      <c r="E702" s="29">
        <v>25000</v>
      </c>
      <c r="F702" s="30">
        <f t="shared" si="10"/>
        <v>25</v>
      </c>
    </row>
    <row r="703" spans="1:6" customFormat="1" ht="11.25" customHeight="1">
      <c r="A703" s="32" t="s">
        <v>127</v>
      </c>
      <c r="B703" s="26" t="s">
        <v>700</v>
      </c>
      <c r="C703" s="27" t="s">
        <v>129</v>
      </c>
      <c r="D703" s="28">
        <v>25000</v>
      </c>
      <c r="E703" s="29">
        <v>25000</v>
      </c>
      <c r="F703" s="30">
        <f t="shared" si="10"/>
        <v>25</v>
      </c>
    </row>
    <row r="704" spans="1:6" customFormat="1" ht="11.25" customHeight="1">
      <c r="A704" s="32" t="s">
        <v>127</v>
      </c>
      <c r="B704" s="26" t="s">
        <v>701</v>
      </c>
      <c r="C704" s="27" t="s">
        <v>129</v>
      </c>
      <c r="D704" s="28">
        <v>25000</v>
      </c>
      <c r="E704" s="29">
        <v>25000</v>
      </c>
      <c r="F704" s="30">
        <f t="shared" si="10"/>
        <v>25</v>
      </c>
    </row>
    <row r="705" spans="1:8" ht="11.25" customHeight="1">
      <c r="A705" s="32" t="s">
        <v>127</v>
      </c>
      <c r="B705" s="26" t="s">
        <v>702</v>
      </c>
      <c r="C705" s="27" t="s">
        <v>129</v>
      </c>
      <c r="D705" s="28">
        <v>25000</v>
      </c>
      <c r="E705" s="29">
        <v>25000</v>
      </c>
      <c r="F705" s="30">
        <f t="shared" si="10"/>
        <v>25</v>
      </c>
    </row>
    <row r="706" spans="1:8" ht="11.25" customHeight="1">
      <c r="A706" s="32" t="s">
        <v>127</v>
      </c>
      <c r="B706" s="26" t="s">
        <v>703</v>
      </c>
      <c r="C706" s="27" t="s">
        <v>129</v>
      </c>
      <c r="D706" s="28">
        <v>25000</v>
      </c>
      <c r="E706" s="29">
        <v>25000</v>
      </c>
      <c r="F706" s="30">
        <f t="shared" si="10"/>
        <v>25</v>
      </c>
      <c r="H706" s="9"/>
    </row>
    <row r="707" spans="1:8" ht="11.25" customHeight="1">
      <c r="A707" s="32" t="s">
        <v>127</v>
      </c>
      <c r="B707" s="26" t="s">
        <v>704</v>
      </c>
      <c r="C707" s="27" t="s">
        <v>129</v>
      </c>
      <c r="D707" s="28">
        <v>25000</v>
      </c>
      <c r="E707" s="29">
        <v>25000</v>
      </c>
      <c r="F707" s="30">
        <f t="shared" si="10"/>
        <v>25</v>
      </c>
      <c r="H707" s="9"/>
    </row>
    <row r="708" spans="1:8" ht="11.25" customHeight="1">
      <c r="A708" s="32" t="s">
        <v>127</v>
      </c>
      <c r="B708" s="26" t="s">
        <v>705</v>
      </c>
      <c r="C708" s="27" t="s">
        <v>129</v>
      </c>
      <c r="D708" s="28">
        <v>25000</v>
      </c>
      <c r="E708" s="29">
        <v>25000</v>
      </c>
      <c r="F708" s="30">
        <f t="shared" si="10"/>
        <v>25</v>
      </c>
      <c r="H708" s="9"/>
    </row>
    <row r="709" spans="1:8" ht="11.25" customHeight="1">
      <c r="A709" s="32" t="s">
        <v>127</v>
      </c>
      <c r="B709" s="26" t="s">
        <v>706</v>
      </c>
      <c r="C709" s="27" t="s">
        <v>129</v>
      </c>
      <c r="D709" s="28">
        <v>25000</v>
      </c>
      <c r="E709" s="29">
        <v>25000</v>
      </c>
      <c r="F709" s="30">
        <f t="shared" ref="F709:F772" si="11">E709/1000</f>
        <v>25</v>
      </c>
      <c r="H709" s="9"/>
    </row>
    <row r="710" spans="1:8" ht="11.25" customHeight="1">
      <c r="A710" s="32" t="s">
        <v>127</v>
      </c>
      <c r="B710" s="26" t="s">
        <v>707</v>
      </c>
      <c r="C710" s="27" t="s">
        <v>129</v>
      </c>
      <c r="D710" s="28">
        <v>25000</v>
      </c>
      <c r="E710" s="29">
        <v>25000</v>
      </c>
      <c r="F710" s="30">
        <f t="shared" si="11"/>
        <v>25</v>
      </c>
      <c r="H710" s="9"/>
    </row>
    <row r="711" spans="1:8" ht="11.25" customHeight="1">
      <c r="A711" s="32" t="s">
        <v>127</v>
      </c>
      <c r="B711" s="26" t="s">
        <v>708</v>
      </c>
      <c r="C711" s="27" t="s">
        <v>129</v>
      </c>
      <c r="D711" s="28">
        <v>42000</v>
      </c>
      <c r="E711" s="29">
        <v>42000</v>
      </c>
      <c r="F711" s="30">
        <f t="shared" si="11"/>
        <v>42</v>
      </c>
      <c r="H711" s="9"/>
    </row>
    <row r="712" spans="1:8" ht="11.25" customHeight="1">
      <c r="A712" s="32" t="s">
        <v>127</v>
      </c>
      <c r="B712" s="35" t="s">
        <v>160</v>
      </c>
      <c r="C712" s="27" t="s">
        <v>129</v>
      </c>
      <c r="D712" s="28">
        <v>25000</v>
      </c>
      <c r="E712" s="29">
        <v>25000</v>
      </c>
      <c r="F712" s="30">
        <f t="shared" si="11"/>
        <v>25</v>
      </c>
      <c r="G712" s="26"/>
      <c r="H712" s="9"/>
    </row>
    <row r="713" spans="1:8" ht="11.25" customHeight="1">
      <c r="A713" s="32" t="s">
        <v>127</v>
      </c>
      <c r="B713" s="26" t="s">
        <v>709</v>
      </c>
      <c r="C713" s="27" t="s">
        <v>129</v>
      </c>
      <c r="D713" s="28">
        <v>25000</v>
      </c>
      <c r="E713" s="29">
        <v>25000</v>
      </c>
      <c r="F713" s="30">
        <f t="shared" si="11"/>
        <v>25</v>
      </c>
      <c r="H713" s="9"/>
    </row>
    <row r="714" spans="1:8" ht="11.25" customHeight="1">
      <c r="A714" s="32" t="s">
        <v>127</v>
      </c>
      <c r="B714" s="26" t="s">
        <v>710</v>
      </c>
      <c r="C714" s="27" t="s">
        <v>129</v>
      </c>
      <c r="D714" s="28">
        <v>25000</v>
      </c>
      <c r="E714" s="29">
        <v>25000</v>
      </c>
      <c r="F714" s="30">
        <f t="shared" si="11"/>
        <v>25</v>
      </c>
      <c r="H714" s="9"/>
    </row>
    <row r="715" spans="1:8" ht="11.25" customHeight="1">
      <c r="A715" s="32" t="s">
        <v>127</v>
      </c>
      <c r="B715" s="26" t="s">
        <v>711</v>
      </c>
      <c r="C715" s="27" t="s">
        <v>129</v>
      </c>
      <c r="D715" s="28">
        <v>25000</v>
      </c>
      <c r="E715" s="29">
        <v>25000</v>
      </c>
      <c r="F715" s="30">
        <f t="shared" si="11"/>
        <v>25</v>
      </c>
      <c r="H715" s="9"/>
    </row>
    <row r="716" spans="1:8" ht="11.25" customHeight="1">
      <c r="A716" s="32" t="s">
        <v>127</v>
      </c>
      <c r="B716" s="26" t="s">
        <v>712</v>
      </c>
      <c r="C716" s="27" t="s">
        <v>129</v>
      </c>
      <c r="D716" s="28">
        <v>25000</v>
      </c>
      <c r="E716" s="29">
        <v>25000</v>
      </c>
      <c r="F716" s="30">
        <f t="shared" si="11"/>
        <v>25</v>
      </c>
      <c r="H716" s="9"/>
    </row>
    <row r="717" spans="1:8" ht="11.25" customHeight="1">
      <c r="A717" s="32" t="s">
        <v>127</v>
      </c>
      <c r="B717" s="26" t="s">
        <v>713</v>
      </c>
      <c r="C717" s="27" t="s">
        <v>129</v>
      </c>
      <c r="D717" s="28">
        <v>25000</v>
      </c>
      <c r="E717" s="29">
        <v>25000</v>
      </c>
      <c r="F717" s="30">
        <f t="shared" si="11"/>
        <v>25</v>
      </c>
      <c r="H717" s="9"/>
    </row>
    <row r="718" spans="1:8" ht="11.25" customHeight="1">
      <c r="A718" s="32" t="s">
        <v>127</v>
      </c>
      <c r="B718" s="26" t="s">
        <v>714</v>
      </c>
      <c r="C718" s="27" t="s">
        <v>129</v>
      </c>
      <c r="D718" s="28">
        <v>25000</v>
      </c>
      <c r="E718" s="29">
        <v>25000</v>
      </c>
      <c r="F718" s="30">
        <f t="shared" si="11"/>
        <v>25</v>
      </c>
      <c r="H718" s="9"/>
    </row>
    <row r="719" spans="1:8" ht="11.25" customHeight="1">
      <c r="A719" s="32" t="s">
        <v>127</v>
      </c>
      <c r="B719" s="26" t="s">
        <v>715</v>
      </c>
      <c r="C719" s="27" t="s">
        <v>129</v>
      </c>
      <c r="D719" s="28">
        <v>25000</v>
      </c>
      <c r="E719" s="29">
        <v>25000</v>
      </c>
      <c r="F719" s="30">
        <f t="shared" si="11"/>
        <v>25</v>
      </c>
      <c r="H719" s="9"/>
    </row>
    <row r="720" spans="1:8" ht="11.25" customHeight="1">
      <c r="A720" s="32" t="s">
        <v>127</v>
      </c>
      <c r="B720" s="26" t="s">
        <v>716</v>
      </c>
      <c r="C720" s="27" t="s">
        <v>129</v>
      </c>
      <c r="D720" s="28">
        <v>25000</v>
      </c>
      <c r="E720" s="29">
        <v>25000</v>
      </c>
      <c r="F720" s="30">
        <f t="shared" si="11"/>
        <v>25</v>
      </c>
      <c r="H720" s="9"/>
    </row>
    <row r="721" spans="1:8" ht="11.25" customHeight="1">
      <c r="A721" s="32" t="s">
        <v>127</v>
      </c>
      <c r="B721" s="26" t="s">
        <v>717</v>
      </c>
      <c r="C721" s="27" t="s">
        <v>129</v>
      </c>
      <c r="D721" s="28">
        <v>25000</v>
      </c>
      <c r="E721" s="29">
        <v>25000</v>
      </c>
      <c r="F721" s="30">
        <f t="shared" si="11"/>
        <v>25</v>
      </c>
      <c r="H721" s="9"/>
    </row>
    <row r="722" spans="1:8" ht="11.25" customHeight="1">
      <c r="A722" s="32" t="s">
        <v>127</v>
      </c>
      <c r="B722" s="26" t="s">
        <v>718</v>
      </c>
      <c r="C722" s="27" t="s">
        <v>129</v>
      </c>
      <c r="D722" s="28">
        <v>25000</v>
      </c>
      <c r="E722" s="29">
        <v>25000</v>
      </c>
      <c r="F722" s="30">
        <f t="shared" si="11"/>
        <v>25</v>
      </c>
      <c r="H722" s="9"/>
    </row>
    <row r="723" spans="1:8" ht="11.25" customHeight="1">
      <c r="A723" s="32" t="s">
        <v>127</v>
      </c>
      <c r="B723" s="26" t="s">
        <v>719</v>
      </c>
      <c r="C723" s="27" t="s">
        <v>129</v>
      </c>
      <c r="D723" s="28">
        <v>25000</v>
      </c>
      <c r="E723" s="29">
        <v>25000</v>
      </c>
      <c r="F723" s="30">
        <f t="shared" si="11"/>
        <v>25</v>
      </c>
      <c r="H723" s="9"/>
    </row>
    <row r="724" spans="1:8" ht="11.25" customHeight="1">
      <c r="A724" s="32" t="s">
        <v>127</v>
      </c>
      <c r="B724" s="26" t="s">
        <v>720</v>
      </c>
      <c r="C724" s="27" t="s">
        <v>129</v>
      </c>
      <c r="D724" s="28">
        <v>25000</v>
      </c>
      <c r="E724" s="29">
        <v>25000</v>
      </c>
      <c r="F724" s="30">
        <f t="shared" si="11"/>
        <v>25</v>
      </c>
      <c r="H724" s="9"/>
    </row>
    <row r="725" spans="1:8" ht="11.25" customHeight="1">
      <c r="A725" s="32" t="s">
        <v>127</v>
      </c>
      <c r="B725" s="26" t="s">
        <v>135</v>
      </c>
      <c r="C725" s="27" t="s">
        <v>129</v>
      </c>
      <c r="D725" s="28">
        <v>29900</v>
      </c>
      <c r="E725" s="29">
        <v>29900</v>
      </c>
      <c r="F725" s="30">
        <f t="shared" si="11"/>
        <v>29.9</v>
      </c>
      <c r="H725" s="9"/>
    </row>
    <row r="726" spans="1:8" ht="11.25" customHeight="1">
      <c r="A726" s="32" t="s">
        <v>127</v>
      </c>
      <c r="B726" s="26" t="s">
        <v>721</v>
      </c>
      <c r="C726" s="27" t="s">
        <v>129</v>
      </c>
      <c r="D726" s="28">
        <v>10000</v>
      </c>
      <c r="E726" s="29">
        <v>10000</v>
      </c>
      <c r="F726" s="30">
        <f t="shared" si="11"/>
        <v>10</v>
      </c>
      <c r="H726" s="9"/>
    </row>
    <row r="727" spans="1:8" ht="11.25" customHeight="1">
      <c r="A727" s="32" t="s">
        <v>127</v>
      </c>
      <c r="B727" s="26" t="s">
        <v>722</v>
      </c>
      <c r="C727" s="27" t="s">
        <v>129</v>
      </c>
      <c r="D727" s="28">
        <v>10000</v>
      </c>
      <c r="E727" s="29">
        <v>10000</v>
      </c>
      <c r="F727" s="30">
        <f t="shared" si="11"/>
        <v>10</v>
      </c>
      <c r="H727" s="9"/>
    </row>
    <row r="728" spans="1:8" ht="11.25" customHeight="1">
      <c r="A728" s="32" t="s">
        <v>127</v>
      </c>
      <c r="B728" s="26" t="s">
        <v>723</v>
      </c>
      <c r="C728" s="27" t="s">
        <v>129</v>
      </c>
      <c r="D728" s="28">
        <v>10000</v>
      </c>
      <c r="E728" s="29">
        <v>10000</v>
      </c>
      <c r="F728" s="30">
        <f t="shared" si="11"/>
        <v>10</v>
      </c>
      <c r="H728" s="9"/>
    </row>
    <row r="729" spans="1:8" ht="11.25" customHeight="1">
      <c r="A729" s="32" t="s">
        <v>127</v>
      </c>
      <c r="B729" s="26" t="s">
        <v>724</v>
      </c>
      <c r="C729" s="27" t="s">
        <v>129</v>
      </c>
      <c r="D729" s="28">
        <v>10000</v>
      </c>
      <c r="E729" s="29">
        <v>10000</v>
      </c>
      <c r="F729" s="30">
        <f t="shared" si="11"/>
        <v>10</v>
      </c>
    </row>
    <row r="730" spans="1:8" ht="11.25" customHeight="1">
      <c r="A730" s="32" t="s">
        <v>127</v>
      </c>
      <c r="B730" s="26" t="s">
        <v>725</v>
      </c>
      <c r="C730" s="27" t="s">
        <v>129</v>
      </c>
      <c r="D730" s="28">
        <v>10000</v>
      </c>
      <c r="E730" s="29">
        <v>10000</v>
      </c>
      <c r="F730" s="30">
        <f t="shared" si="11"/>
        <v>10</v>
      </c>
    </row>
    <row r="731" spans="1:8" ht="11.25" customHeight="1">
      <c r="A731" s="32" t="s">
        <v>127</v>
      </c>
      <c r="B731" s="26" t="s">
        <v>726</v>
      </c>
      <c r="C731" s="27" t="s">
        <v>129</v>
      </c>
      <c r="D731" s="28">
        <v>19567</v>
      </c>
      <c r="E731" s="29">
        <v>19567</v>
      </c>
      <c r="F731" s="30">
        <f t="shared" si="11"/>
        <v>19.567</v>
      </c>
    </row>
    <row r="732" spans="1:8" ht="11.25" customHeight="1">
      <c r="A732" s="32" t="s">
        <v>127</v>
      </c>
      <c r="B732" s="26" t="s">
        <v>727</v>
      </c>
      <c r="C732" s="27" t="s">
        <v>129</v>
      </c>
      <c r="D732" s="28">
        <v>15000</v>
      </c>
      <c r="E732" s="29">
        <v>15000</v>
      </c>
      <c r="F732" s="30">
        <f t="shared" si="11"/>
        <v>15</v>
      </c>
    </row>
    <row r="733" spans="1:8" ht="11.25" customHeight="1">
      <c r="A733" s="32" t="s">
        <v>127</v>
      </c>
      <c r="B733" s="26" t="s">
        <v>728</v>
      </c>
      <c r="C733" s="27" t="s">
        <v>129</v>
      </c>
      <c r="D733" s="28">
        <v>1450</v>
      </c>
      <c r="E733" s="29">
        <v>1450</v>
      </c>
      <c r="F733" s="30">
        <f t="shared" si="11"/>
        <v>1.45</v>
      </c>
    </row>
    <row r="734" spans="1:8" ht="11.25" customHeight="1">
      <c r="A734" s="32" t="s">
        <v>127</v>
      </c>
      <c r="B734" s="26" t="s">
        <v>729</v>
      </c>
      <c r="C734" s="27" t="s">
        <v>129</v>
      </c>
      <c r="D734" s="28">
        <v>8714</v>
      </c>
      <c r="E734" s="29">
        <v>8714</v>
      </c>
      <c r="F734" s="30">
        <f t="shared" si="11"/>
        <v>8.7140000000000004</v>
      </c>
    </row>
    <row r="735" spans="1:8" ht="11.25" customHeight="1">
      <c r="A735" s="32" t="s">
        <v>127</v>
      </c>
      <c r="B735" s="26" t="s">
        <v>730</v>
      </c>
      <c r="C735" s="27" t="s">
        <v>129</v>
      </c>
      <c r="D735" s="28">
        <v>10000</v>
      </c>
      <c r="E735" s="29">
        <v>10000</v>
      </c>
      <c r="F735" s="30">
        <f t="shared" si="11"/>
        <v>10</v>
      </c>
    </row>
    <row r="736" spans="1:8" ht="11.25" customHeight="1">
      <c r="A736" s="32" t="s">
        <v>127</v>
      </c>
      <c r="B736" s="26" t="s">
        <v>731</v>
      </c>
      <c r="C736" s="27" t="s">
        <v>129</v>
      </c>
      <c r="D736" s="28">
        <v>10000</v>
      </c>
      <c r="E736" s="29">
        <v>10000</v>
      </c>
      <c r="F736" s="30">
        <f t="shared" si="11"/>
        <v>10</v>
      </c>
    </row>
    <row r="737" spans="1:8" ht="11.25" customHeight="1">
      <c r="A737" s="32" t="s">
        <v>127</v>
      </c>
      <c r="B737" s="26" t="s">
        <v>732</v>
      </c>
      <c r="C737" s="27" t="s">
        <v>129</v>
      </c>
      <c r="D737" s="28">
        <v>10000</v>
      </c>
      <c r="E737" s="29">
        <v>10000</v>
      </c>
      <c r="F737" s="30">
        <f t="shared" si="11"/>
        <v>10</v>
      </c>
    </row>
    <row r="738" spans="1:8" ht="11.25" customHeight="1">
      <c r="A738" s="32" t="s">
        <v>127</v>
      </c>
      <c r="B738" s="26" t="s">
        <v>733</v>
      </c>
      <c r="C738" s="27" t="s">
        <v>129</v>
      </c>
      <c r="D738" s="28">
        <v>10000</v>
      </c>
      <c r="E738" s="29">
        <v>10000</v>
      </c>
      <c r="F738" s="30">
        <f t="shared" si="11"/>
        <v>10</v>
      </c>
    </row>
    <row r="739" spans="1:8" ht="11.25" customHeight="1">
      <c r="A739" s="32" t="s">
        <v>127</v>
      </c>
      <c r="B739" s="26" t="s">
        <v>734</v>
      </c>
      <c r="C739" s="27" t="s">
        <v>129</v>
      </c>
      <c r="D739" s="28">
        <v>10000</v>
      </c>
      <c r="E739" s="29">
        <v>10000</v>
      </c>
      <c r="F739" s="30">
        <f t="shared" si="11"/>
        <v>10</v>
      </c>
      <c r="H739" s="9"/>
    </row>
    <row r="740" spans="1:8" ht="11.25" customHeight="1">
      <c r="A740" s="32" t="s">
        <v>127</v>
      </c>
      <c r="B740" s="26" t="s">
        <v>735</v>
      </c>
      <c r="C740" s="27" t="s">
        <v>129</v>
      </c>
      <c r="D740" s="28">
        <v>10000</v>
      </c>
      <c r="E740" s="29">
        <v>10000</v>
      </c>
      <c r="F740" s="30">
        <f t="shared" si="11"/>
        <v>10</v>
      </c>
      <c r="H740" s="9"/>
    </row>
    <row r="741" spans="1:8" ht="11.25" customHeight="1">
      <c r="A741" s="32" t="s">
        <v>127</v>
      </c>
      <c r="B741" s="26" t="s">
        <v>736</v>
      </c>
      <c r="C741" s="27" t="s">
        <v>129</v>
      </c>
      <c r="D741" s="28">
        <v>6162</v>
      </c>
      <c r="E741" s="29">
        <v>6162</v>
      </c>
      <c r="F741" s="30">
        <f t="shared" si="11"/>
        <v>6.1619999999999999</v>
      </c>
      <c r="H741" s="9"/>
    </row>
    <row r="742" spans="1:8" ht="11.25" customHeight="1">
      <c r="A742" s="32" t="s">
        <v>127</v>
      </c>
      <c r="B742" s="26" t="s">
        <v>737</v>
      </c>
      <c r="C742" s="27" t="s">
        <v>129</v>
      </c>
      <c r="D742" s="28">
        <v>15240</v>
      </c>
      <c r="E742" s="29">
        <v>15240</v>
      </c>
      <c r="F742" s="30">
        <f t="shared" si="11"/>
        <v>15.24</v>
      </c>
      <c r="H742" s="9"/>
    </row>
    <row r="743" spans="1:8" ht="11.25" customHeight="1">
      <c r="A743" s="32" t="s">
        <v>127</v>
      </c>
      <c r="B743" s="26" t="s">
        <v>738</v>
      </c>
      <c r="C743" s="27" t="s">
        <v>129</v>
      </c>
      <c r="D743" s="28">
        <v>13000</v>
      </c>
      <c r="E743" s="29">
        <v>13000</v>
      </c>
      <c r="F743" s="30">
        <f t="shared" si="11"/>
        <v>13</v>
      </c>
      <c r="H743" s="9"/>
    </row>
    <row r="744" spans="1:8" ht="11.25" customHeight="1">
      <c r="A744" s="32" t="s">
        <v>127</v>
      </c>
      <c r="B744" s="26" t="s">
        <v>739</v>
      </c>
      <c r="C744" s="27" t="s">
        <v>129</v>
      </c>
      <c r="D744" s="28">
        <v>45500</v>
      </c>
      <c r="E744" s="29">
        <v>45500</v>
      </c>
      <c r="F744" s="30">
        <f t="shared" si="11"/>
        <v>45.5</v>
      </c>
      <c r="H744" s="9"/>
    </row>
    <row r="745" spans="1:8" ht="11.25" customHeight="1">
      <c r="A745" s="32" t="s">
        <v>127</v>
      </c>
      <c r="B745" s="26" t="s">
        <v>740</v>
      </c>
      <c r="C745" s="27" t="s">
        <v>129</v>
      </c>
      <c r="D745" s="28">
        <v>10000</v>
      </c>
      <c r="E745" s="29">
        <v>10000</v>
      </c>
      <c r="F745" s="30">
        <f t="shared" si="11"/>
        <v>10</v>
      </c>
      <c r="H745" s="9"/>
    </row>
    <row r="746" spans="1:8" ht="11.25" customHeight="1">
      <c r="A746" s="32" t="s">
        <v>127</v>
      </c>
      <c r="B746" s="26" t="s">
        <v>741</v>
      </c>
      <c r="C746" s="27" t="s">
        <v>129</v>
      </c>
      <c r="D746" s="28">
        <v>3726</v>
      </c>
      <c r="E746" s="29">
        <v>3726</v>
      </c>
      <c r="F746" s="30">
        <f t="shared" si="11"/>
        <v>3.726</v>
      </c>
      <c r="H746" s="9"/>
    </row>
    <row r="747" spans="1:8" ht="11.25" customHeight="1">
      <c r="A747" s="32" t="s">
        <v>127</v>
      </c>
      <c r="B747" s="35" t="s">
        <v>160</v>
      </c>
      <c r="C747" s="27" t="s">
        <v>129</v>
      </c>
      <c r="D747" s="28">
        <v>690</v>
      </c>
      <c r="E747" s="29">
        <v>690</v>
      </c>
      <c r="F747" s="30">
        <f t="shared" si="11"/>
        <v>0.69</v>
      </c>
      <c r="G747" s="26"/>
      <c r="H747" s="9"/>
    </row>
    <row r="748" spans="1:8" ht="11.25" customHeight="1">
      <c r="A748" s="32" t="s">
        <v>127</v>
      </c>
      <c r="B748" s="26" t="s">
        <v>742</v>
      </c>
      <c r="C748" s="27" t="s">
        <v>129</v>
      </c>
      <c r="D748" s="28">
        <v>4041</v>
      </c>
      <c r="E748" s="29">
        <v>4041</v>
      </c>
      <c r="F748" s="30">
        <f t="shared" si="11"/>
        <v>4.0410000000000004</v>
      </c>
      <c r="H748" s="9"/>
    </row>
    <row r="749" spans="1:8" ht="11.25" customHeight="1">
      <c r="A749" s="32" t="s">
        <v>127</v>
      </c>
      <c r="B749" s="26" t="s">
        <v>743</v>
      </c>
      <c r="C749" s="27" t="s">
        <v>129</v>
      </c>
      <c r="D749" s="28">
        <v>4089</v>
      </c>
      <c r="E749" s="29">
        <v>4089</v>
      </c>
      <c r="F749" s="30">
        <f t="shared" si="11"/>
        <v>4.0890000000000004</v>
      </c>
      <c r="H749" s="9"/>
    </row>
    <row r="750" spans="1:8" ht="11.25" customHeight="1">
      <c r="A750" s="32" t="s">
        <v>127</v>
      </c>
      <c r="B750" s="26" t="s">
        <v>744</v>
      </c>
      <c r="C750" s="27" t="s">
        <v>129</v>
      </c>
      <c r="D750" s="28">
        <v>2512</v>
      </c>
      <c r="E750" s="29">
        <v>2512</v>
      </c>
      <c r="F750" s="30">
        <f t="shared" si="11"/>
        <v>2.512</v>
      </c>
      <c r="H750" s="9"/>
    </row>
    <row r="751" spans="1:8" ht="11.25" customHeight="1">
      <c r="A751" s="32" t="s">
        <v>127</v>
      </c>
      <c r="B751" s="26" t="s">
        <v>745</v>
      </c>
      <c r="C751" s="27" t="s">
        <v>129</v>
      </c>
      <c r="D751" s="28">
        <v>6602</v>
      </c>
      <c r="E751" s="29">
        <v>6602</v>
      </c>
      <c r="F751" s="30">
        <f t="shared" si="11"/>
        <v>6.6020000000000003</v>
      </c>
      <c r="H751" s="9"/>
    </row>
    <row r="752" spans="1:8" ht="11.25" customHeight="1">
      <c r="A752" s="32" t="s">
        <v>127</v>
      </c>
      <c r="B752" s="26" t="s">
        <v>746</v>
      </c>
      <c r="C752" s="27" t="s">
        <v>129</v>
      </c>
      <c r="D752" s="28">
        <v>10000</v>
      </c>
      <c r="E752" s="29">
        <v>10000</v>
      </c>
      <c r="F752" s="30">
        <f t="shared" si="11"/>
        <v>10</v>
      </c>
      <c r="H752" s="9"/>
    </row>
    <row r="753" spans="1:8" ht="11.25" customHeight="1">
      <c r="A753" s="32" t="s">
        <v>127</v>
      </c>
      <c r="B753" s="35" t="s">
        <v>160</v>
      </c>
      <c r="C753" s="27" t="s">
        <v>129</v>
      </c>
      <c r="D753" s="28">
        <v>3125</v>
      </c>
      <c r="E753" s="29">
        <v>3125</v>
      </c>
      <c r="F753" s="30">
        <f t="shared" si="11"/>
        <v>3.125</v>
      </c>
      <c r="G753" s="26"/>
      <c r="H753" s="9"/>
    </row>
    <row r="754" spans="1:8" ht="11.25" customHeight="1">
      <c r="A754" s="32" t="s">
        <v>127</v>
      </c>
      <c r="B754" s="26" t="s">
        <v>747</v>
      </c>
      <c r="C754" s="27" t="s">
        <v>129</v>
      </c>
      <c r="D754" s="28">
        <v>10000</v>
      </c>
      <c r="E754" s="29">
        <v>10000</v>
      </c>
      <c r="F754" s="30">
        <f t="shared" si="11"/>
        <v>10</v>
      </c>
      <c r="H754" s="9"/>
    </row>
    <row r="755" spans="1:8" ht="11.25" customHeight="1">
      <c r="A755" s="32" t="s">
        <v>127</v>
      </c>
      <c r="B755" s="26" t="s">
        <v>748</v>
      </c>
      <c r="C755" s="27" t="s">
        <v>129</v>
      </c>
      <c r="D755" s="28">
        <v>3184</v>
      </c>
      <c r="E755" s="29">
        <v>3184</v>
      </c>
      <c r="F755" s="30">
        <f t="shared" si="11"/>
        <v>3.1840000000000002</v>
      </c>
      <c r="H755" s="9"/>
    </row>
    <row r="756" spans="1:8" ht="11.25" customHeight="1">
      <c r="A756" s="32" t="s">
        <v>127</v>
      </c>
      <c r="B756" s="26" t="s">
        <v>749</v>
      </c>
      <c r="C756" s="27" t="s">
        <v>129</v>
      </c>
      <c r="D756" s="28">
        <v>2153</v>
      </c>
      <c r="E756" s="29">
        <v>2153</v>
      </c>
      <c r="F756" s="30">
        <f t="shared" si="11"/>
        <v>2.153</v>
      </c>
      <c r="H756" s="9"/>
    </row>
    <row r="757" spans="1:8" ht="11.25" customHeight="1">
      <c r="A757" s="32" t="s">
        <v>127</v>
      </c>
      <c r="B757" s="26" t="s">
        <v>750</v>
      </c>
      <c r="C757" s="27" t="s">
        <v>129</v>
      </c>
      <c r="D757" s="28">
        <v>6165</v>
      </c>
      <c r="E757" s="29">
        <v>6165</v>
      </c>
      <c r="F757" s="30">
        <f t="shared" si="11"/>
        <v>6.165</v>
      </c>
      <c r="H757" s="9"/>
    </row>
    <row r="758" spans="1:8" ht="11.25" customHeight="1">
      <c r="A758" s="32" t="s">
        <v>127</v>
      </c>
      <c r="B758" s="26" t="s">
        <v>751</v>
      </c>
      <c r="C758" s="27" t="s">
        <v>129</v>
      </c>
      <c r="D758" s="28">
        <v>4345</v>
      </c>
      <c r="E758" s="29">
        <v>4345</v>
      </c>
      <c r="F758" s="30">
        <f t="shared" si="11"/>
        <v>4.3449999999999998</v>
      </c>
      <c r="H758" s="9"/>
    </row>
    <row r="759" spans="1:8" ht="11.25" customHeight="1">
      <c r="A759" s="32" t="s">
        <v>127</v>
      </c>
      <c r="B759" s="26" t="s">
        <v>752</v>
      </c>
      <c r="C759" s="27" t="s">
        <v>129</v>
      </c>
      <c r="D759" s="28">
        <v>2593</v>
      </c>
      <c r="E759" s="29">
        <v>2593</v>
      </c>
      <c r="F759" s="30">
        <f t="shared" si="11"/>
        <v>2.593</v>
      </c>
      <c r="H759" s="9"/>
    </row>
    <row r="760" spans="1:8" ht="11.25" customHeight="1">
      <c r="A760" s="32" t="s">
        <v>127</v>
      </c>
      <c r="B760" s="26" t="s">
        <v>753</v>
      </c>
      <c r="C760" s="27" t="s">
        <v>129</v>
      </c>
      <c r="D760" s="28">
        <v>2325</v>
      </c>
      <c r="E760" s="29">
        <v>2325</v>
      </c>
      <c r="F760" s="30">
        <f t="shared" si="11"/>
        <v>2.3250000000000002</v>
      </c>
      <c r="H760" s="9"/>
    </row>
    <row r="761" spans="1:8" ht="11.25" customHeight="1">
      <c r="A761" s="32" t="s">
        <v>127</v>
      </c>
      <c r="B761" s="26" t="s">
        <v>754</v>
      </c>
      <c r="C761" s="27" t="s">
        <v>129</v>
      </c>
      <c r="D761" s="28">
        <v>10000</v>
      </c>
      <c r="E761" s="29">
        <v>10000</v>
      </c>
      <c r="F761" s="30">
        <f t="shared" si="11"/>
        <v>10</v>
      </c>
      <c r="H761" s="9"/>
    </row>
    <row r="762" spans="1:8" ht="11.25" customHeight="1">
      <c r="A762" s="32" t="s">
        <v>127</v>
      </c>
      <c r="B762" s="26" t="s">
        <v>755</v>
      </c>
      <c r="C762" s="27" t="s">
        <v>129</v>
      </c>
      <c r="D762" s="28">
        <v>3586</v>
      </c>
      <c r="E762" s="29">
        <v>3586</v>
      </c>
      <c r="F762" s="30">
        <f t="shared" si="11"/>
        <v>3.5859999999999999</v>
      </c>
      <c r="H762" s="9"/>
    </row>
    <row r="763" spans="1:8" ht="11.25" customHeight="1">
      <c r="A763" s="32" t="s">
        <v>127</v>
      </c>
      <c r="B763" s="26" t="s">
        <v>756</v>
      </c>
      <c r="C763" s="27" t="s">
        <v>129</v>
      </c>
      <c r="D763" s="28">
        <v>850</v>
      </c>
      <c r="E763" s="29">
        <v>850</v>
      </c>
      <c r="F763" s="30">
        <f t="shared" si="11"/>
        <v>0.85</v>
      </c>
      <c r="H763" s="9"/>
    </row>
    <row r="764" spans="1:8" ht="11.25" customHeight="1">
      <c r="A764" s="32" t="s">
        <v>127</v>
      </c>
      <c r="B764" s="26" t="s">
        <v>757</v>
      </c>
      <c r="C764" s="27" t="s">
        <v>129</v>
      </c>
      <c r="D764" s="28">
        <v>4259</v>
      </c>
      <c r="E764" s="29">
        <v>4259</v>
      </c>
      <c r="F764" s="30">
        <f t="shared" si="11"/>
        <v>4.2590000000000003</v>
      </c>
      <c r="H764" s="9"/>
    </row>
    <row r="765" spans="1:8" ht="11.25" customHeight="1">
      <c r="A765" s="32" t="s">
        <v>127</v>
      </c>
      <c r="B765" s="26" t="s">
        <v>758</v>
      </c>
      <c r="C765" s="27" t="s">
        <v>129</v>
      </c>
      <c r="D765" s="28">
        <v>10000</v>
      </c>
      <c r="E765" s="29">
        <v>10000</v>
      </c>
      <c r="F765" s="30">
        <f t="shared" si="11"/>
        <v>10</v>
      </c>
    </row>
    <row r="766" spans="1:8" ht="11.25" customHeight="1">
      <c r="A766" s="32" t="s">
        <v>127</v>
      </c>
      <c r="B766" s="26" t="s">
        <v>759</v>
      </c>
      <c r="C766" s="27" t="s">
        <v>129</v>
      </c>
      <c r="D766" s="28">
        <v>9976</v>
      </c>
      <c r="E766" s="29">
        <v>9976</v>
      </c>
      <c r="F766" s="30">
        <f t="shared" si="11"/>
        <v>9.9760000000000009</v>
      </c>
    </row>
    <row r="767" spans="1:8" ht="11.25" customHeight="1">
      <c r="A767" s="32" t="s">
        <v>127</v>
      </c>
      <c r="B767" s="26" t="s">
        <v>760</v>
      </c>
      <c r="C767" s="27" t="s">
        <v>129</v>
      </c>
      <c r="D767" s="28">
        <v>25000</v>
      </c>
      <c r="E767" s="29">
        <v>25000</v>
      </c>
      <c r="F767" s="30">
        <f t="shared" si="11"/>
        <v>25</v>
      </c>
    </row>
    <row r="768" spans="1:8" ht="11.25" customHeight="1">
      <c r="A768" s="32" t="s">
        <v>127</v>
      </c>
      <c r="B768" s="26" t="s">
        <v>761</v>
      </c>
      <c r="C768" s="27" t="s">
        <v>129</v>
      </c>
      <c r="D768" s="28">
        <v>29900</v>
      </c>
      <c r="E768" s="29">
        <v>29900</v>
      </c>
      <c r="F768" s="30">
        <f t="shared" si="11"/>
        <v>29.9</v>
      </c>
    </row>
    <row r="769" spans="1:6" customFormat="1" ht="11.25" customHeight="1">
      <c r="A769" s="32" t="s">
        <v>127</v>
      </c>
      <c r="B769" s="26" t="s">
        <v>762</v>
      </c>
      <c r="C769" s="27" t="s">
        <v>129</v>
      </c>
      <c r="D769" s="28">
        <v>7823</v>
      </c>
      <c r="E769" s="29">
        <v>7823</v>
      </c>
      <c r="F769" s="30">
        <f t="shared" si="11"/>
        <v>7.8230000000000004</v>
      </c>
    </row>
    <row r="770" spans="1:6" customFormat="1" ht="11.25" customHeight="1">
      <c r="A770" s="32" t="s">
        <v>127</v>
      </c>
      <c r="B770" s="26" t="s">
        <v>763</v>
      </c>
      <c r="C770" s="27" t="s">
        <v>129</v>
      </c>
      <c r="D770" s="28">
        <v>8660</v>
      </c>
      <c r="E770" s="29">
        <v>8660</v>
      </c>
      <c r="F770" s="30">
        <f t="shared" si="11"/>
        <v>8.66</v>
      </c>
    </row>
    <row r="771" spans="1:6" customFormat="1" ht="11.25" customHeight="1">
      <c r="A771" s="32" t="s">
        <v>127</v>
      </c>
      <c r="B771" s="26" t="s">
        <v>764</v>
      </c>
      <c r="C771" s="27" t="s">
        <v>129</v>
      </c>
      <c r="D771" s="28">
        <v>10000</v>
      </c>
      <c r="E771" s="29">
        <v>10000</v>
      </c>
      <c r="F771" s="30">
        <f t="shared" si="11"/>
        <v>10</v>
      </c>
    </row>
    <row r="772" spans="1:6" customFormat="1" ht="11.25" customHeight="1">
      <c r="A772" s="32" t="s">
        <v>127</v>
      </c>
      <c r="B772" s="26" t="s">
        <v>765</v>
      </c>
      <c r="C772" s="27" t="s">
        <v>129</v>
      </c>
      <c r="D772" s="28">
        <v>10000</v>
      </c>
      <c r="E772" s="29">
        <v>10000</v>
      </c>
      <c r="F772" s="30">
        <f t="shared" si="11"/>
        <v>10</v>
      </c>
    </row>
    <row r="773" spans="1:6" customFormat="1" ht="11.25" customHeight="1">
      <c r="A773" s="32" t="s">
        <v>127</v>
      </c>
      <c r="B773" s="26" t="s">
        <v>766</v>
      </c>
      <c r="C773" s="27" t="s">
        <v>129</v>
      </c>
      <c r="D773" s="28">
        <v>10000</v>
      </c>
      <c r="E773" s="29">
        <v>10000</v>
      </c>
      <c r="F773" s="30">
        <f t="shared" ref="F773:F836" si="12">E773/1000</f>
        <v>10</v>
      </c>
    </row>
    <row r="774" spans="1:6" customFormat="1" ht="11.25" customHeight="1">
      <c r="A774" s="32" t="s">
        <v>127</v>
      </c>
      <c r="B774" s="26" t="s">
        <v>767</v>
      </c>
      <c r="C774" s="27" t="s">
        <v>129</v>
      </c>
      <c r="D774" s="28">
        <v>9820</v>
      </c>
      <c r="E774" s="29">
        <v>9820</v>
      </c>
      <c r="F774" s="30">
        <f t="shared" si="12"/>
        <v>9.82</v>
      </c>
    </row>
    <row r="775" spans="1:6" customFormat="1" ht="11.25" customHeight="1">
      <c r="A775" s="32" t="s">
        <v>127</v>
      </c>
      <c r="B775" s="26" t="s">
        <v>768</v>
      </c>
      <c r="C775" s="27" t="s">
        <v>129</v>
      </c>
      <c r="D775" s="28">
        <v>10000</v>
      </c>
      <c r="E775" s="29">
        <v>10000</v>
      </c>
      <c r="F775" s="30">
        <f t="shared" si="12"/>
        <v>10</v>
      </c>
    </row>
    <row r="776" spans="1:6" customFormat="1" ht="11.25" customHeight="1">
      <c r="A776" s="32" t="s">
        <v>127</v>
      </c>
      <c r="B776" s="26" t="s">
        <v>769</v>
      </c>
      <c r="C776" s="27" t="s">
        <v>129</v>
      </c>
      <c r="D776" s="28">
        <v>5000</v>
      </c>
      <c r="E776" s="29">
        <v>5000</v>
      </c>
      <c r="F776" s="30">
        <f t="shared" si="12"/>
        <v>5</v>
      </c>
    </row>
    <row r="777" spans="1:6" customFormat="1" ht="11.25" customHeight="1">
      <c r="A777" s="32" t="s">
        <v>127</v>
      </c>
      <c r="B777" s="26" t="s">
        <v>770</v>
      </c>
      <c r="C777" s="27" t="s">
        <v>129</v>
      </c>
      <c r="D777" s="28">
        <v>5000</v>
      </c>
      <c r="E777" s="29">
        <v>5000</v>
      </c>
      <c r="F777" s="30">
        <f t="shared" si="12"/>
        <v>5</v>
      </c>
    </row>
    <row r="778" spans="1:6" customFormat="1" ht="11.25" customHeight="1">
      <c r="A778" s="32" t="s">
        <v>127</v>
      </c>
      <c r="B778" s="26" t="s">
        <v>771</v>
      </c>
      <c r="C778" s="27" t="s">
        <v>129</v>
      </c>
      <c r="D778" s="28">
        <v>10000</v>
      </c>
      <c r="E778" s="29">
        <v>10000</v>
      </c>
      <c r="F778" s="30">
        <f t="shared" si="12"/>
        <v>10</v>
      </c>
    </row>
    <row r="779" spans="1:6" customFormat="1" ht="11.25" customHeight="1">
      <c r="A779" s="32" t="s">
        <v>127</v>
      </c>
      <c r="B779" s="26" t="s">
        <v>772</v>
      </c>
      <c r="C779" s="27" t="s">
        <v>129</v>
      </c>
      <c r="D779" s="28">
        <v>8000</v>
      </c>
      <c r="E779" s="29">
        <v>8000</v>
      </c>
      <c r="F779" s="30">
        <f t="shared" si="12"/>
        <v>8</v>
      </c>
    </row>
    <row r="780" spans="1:6" customFormat="1" ht="11.25" customHeight="1">
      <c r="A780" s="32" t="s">
        <v>127</v>
      </c>
      <c r="B780" s="26" t="s">
        <v>773</v>
      </c>
      <c r="C780" s="27" t="s">
        <v>129</v>
      </c>
      <c r="D780" s="28">
        <v>6018</v>
      </c>
      <c r="E780" s="29">
        <v>6018</v>
      </c>
      <c r="F780" s="30">
        <f t="shared" si="12"/>
        <v>6.0179999999999998</v>
      </c>
    </row>
    <row r="781" spans="1:6" customFormat="1" ht="11.25" customHeight="1">
      <c r="A781" s="32" t="s">
        <v>127</v>
      </c>
      <c r="B781" s="26" t="s">
        <v>774</v>
      </c>
      <c r="C781" s="27" t="s">
        <v>129</v>
      </c>
      <c r="D781" s="28">
        <v>9684</v>
      </c>
      <c r="E781" s="29">
        <v>9684</v>
      </c>
      <c r="F781" s="30">
        <f t="shared" si="12"/>
        <v>9.6839999999999993</v>
      </c>
    </row>
    <row r="782" spans="1:6" customFormat="1" ht="11.25" customHeight="1">
      <c r="A782" s="32" t="s">
        <v>127</v>
      </c>
      <c r="B782" s="26" t="s">
        <v>775</v>
      </c>
      <c r="C782" s="27" t="s">
        <v>129</v>
      </c>
      <c r="D782" s="28">
        <v>10000</v>
      </c>
      <c r="E782" s="29">
        <v>10000</v>
      </c>
      <c r="F782" s="30">
        <f t="shared" si="12"/>
        <v>10</v>
      </c>
    </row>
    <row r="783" spans="1:6" customFormat="1" ht="11.25" customHeight="1">
      <c r="A783" s="32" t="s">
        <v>127</v>
      </c>
      <c r="B783" s="26" t="s">
        <v>776</v>
      </c>
      <c r="C783" s="27" t="s">
        <v>129</v>
      </c>
      <c r="D783" s="28">
        <v>10000</v>
      </c>
      <c r="E783" s="29">
        <v>10000</v>
      </c>
      <c r="F783" s="30">
        <f t="shared" si="12"/>
        <v>10</v>
      </c>
    </row>
    <row r="784" spans="1:6" customFormat="1" ht="11.25" customHeight="1">
      <c r="A784" s="32" t="s">
        <v>127</v>
      </c>
      <c r="B784" s="26" t="s">
        <v>777</v>
      </c>
      <c r="C784" s="27" t="s">
        <v>129</v>
      </c>
      <c r="D784" s="28">
        <v>10000</v>
      </c>
      <c r="E784" s="29">
        <v>10000</v>
      </c>
      <c r="F784" s="30">
        <f t="shared" si="12"/>
        <v>10</v>
      </c>
    </row>
    <row r="785" spans="1:6" customFormat="1" ht="11.25" customHeight="1">
      <c r="A785" s="32" t="s">
        <v>127</v>
      </c>
      <c r="B785" s="26" t="s">
        <v>778</v>
      </c>
      <c r="C785" s="27" t="s">
        <v>129</v>
      </c>
      <c r="D785" s="28">
        <v>367</v>
      </c>
      <c r="E785" s="29">
        <v>367</v>
      </c>
      <c r="F785" s="30">
        <f t="shared" si="12"/>
        <v>0.36699999999999999</v>
      </c>
    </row>
    <row r="786" spans="1:6" customFormat="1" ht="11.25" customHeight="1">
      <c r="A786" s="32" t="s">
        <v>127</v>
      </c>
      <c r="B786" s="26" t="s">
        <v>779</v>
      </c>
      <c r="C786" s="27" t="s">
        <v>129</v>
      </c>
      <c r="D786" s="28">
        <v>2967</v>
      </c>
      <c r="E786" s="29">
        <v>2967</v>
      </c>
      <c r="F786" s="30">
        <f t="shared" si="12"/>
        <v>2.9670000000000001</v>
      </c>
    </row>
    <row r="787" spans="1:6" customFormat="1" ht="11.25" customHeight="1">
      <c r="A787" s="32" t="s">
        <v>127</v>
      </c>
      <c r="B787" s="26" t="s">
        <v>761</v>
      </c>
      <c r="C787" s="27" t="s">
        <v>129</v>
      </c>
      <c r="D787" s="28">
        <v>44200</v>
      </c>
      <c r="E787" s="29">
        <v>44200</v>
      </c>
      <c r="F787" s="30">
        <f t="shared" si="12"/>
        <v>44.2</v>
      </c>
    </row>
    <row r="788" spans="1:6" customFormat="1" ht="11.25" customHeight="1">
      <c r="A788" s="32" t="s">
        <v>127</v>
      </c>
      <c r="B788" s="26" t="s">
        <v>780</v>
      </c>
      <c r="C788" s="27" t="s">
        <v>129</v>
      </c>
      <c r="D788" s="28">
        <v>1675</v>
      </c>
      <c r="E788" s="29">
        <v>1675</v>
      </c>
      <c r="F788" s="30">
        <f t="shared" si="12"/>
        <v>1.675</v>
      </c>
    </row>
    <row r="789" spans="1:6" customFormat="1" ht="11.25" customHeight="1">
      <c r="A789" s="32" t="s">
        <v>127</v>
      </c>
      <c r="B789" s="26" t="s">
        <v>781</v>
      </c>
      <c r="C789" s="27" t="s">
        <v>129</v>
      </c>
      <c r="D789" s="28">
        <v>10000</v>
      </c>
      <c r="E789" s="29">
        <v>10000</v>
      </c>
      <c r="F789" s="30">
        <f t="shared" si="12"/>
        <v>10</v>
      </c>
    </row>
    <row r="790" spans="1:6" customFormat="1" ht="11.25" customHeight="1">
      <c r="A790" s="32" t="s">
        <v>127</v>
      </c>
      <c r="B790" s="26" t="s">
        <v>782</v>
      </c>
      <c r="C790" s="27" t="s">
        <v>129</v>
      </c>
      <c r="D790" s="28">
        <v>10000</v>
      </c>
      <c r="E790" s="29">
        <v>10000</v>
      </c>
      <c r="F790" s="30">
        <f t="shared" si="12"/>
        <v>10</v>
      </c>
    </row>
    <row r="791" spans="1:6" customFormat="1" ht="11.25" customHeight="1">
      <c r="A791" s="32" t="s">
        <v>127</v>
      </c>
      <c r="B791" s="26" t="s">
        <v>783</v>
      </c>
      <c r="C791" s="27" t="s">
        <v>129</v>
      </c>
      <c r="D791" s="28">
        <v>10000</v>
      </c>
      <c r="E791" s="29">
        <v>10000</v>
      </c>
      <c r="F791" s="30">
        <f t="shared" si="12"/>
        <v>10</v>
      </c>
    </row>
    <row r="792" spans="1:6" customFormat="1" ht="11.25" customHeight="1">
      <c r="A792" s="32" t="s">
        <v>127</v>
      </c>
      <c r="B792" s="26" t="s">
        <v>784</v>
      </c>
      <c r="C792" s="27" t="s">
        <v>129</v>
      </c>
      <c r="D792" s="28">
        <v>10000</v>
      </c>
      <c r="E792" s="29">
        <v>10000</v>
      </c>
      <c r="F792" s="30">
        <f t="shared" si="12"/>
        <v>10</v>
      </c>
    </row>
    <row r="793" spans="1:6" customFormat="1" ht="11.25" customHeight="1">
      <c r="A793" s="32" t="s">
        <v>127</v>
      </c>
      <c r="B793" s="26" t="s">
        <v>785</v>
      </c>
      <c r="C793" s="27" t="s">
        <v>129</v>
      </c>
      <c r="D793" s="28">
        <v>10000</v>
      </c>
      <c r="E793" s="29">
        <v>10000</v>
      </c>
      <c r="F793" s="30">
        <f t="shared" si="12"/>
        <v>10</v>
      </c>
    </row>
    <row r="794" spans="1:6" customFormat="1" ht="11.25" customHeight="1">
      <c r="A794" s="32" t="s">
        <v>127</v>
      </c>
      <c r="B794" s="26" t="s">
        <v>786</v>
      </c>
      <c r="C794" s="27" t="s">
        <v>129</v>
      </c>
      <c r="D794" s="28">
        <v>6876</v>
      </c>
      <c r="E794" s="29">
        <v>6876</v>
      </c>
      <c r="F794" s="30">
        <f t="shared" si="12"/>
        <v>6.8760000000000003</v>
      </c>
    </row>
    <row r="795" spans="1:6" customFormat="1" ht="11.25" customHeight="1">
      <c r="A795" s="32" t="s">
        <v>127</v>
      </c>
      <c r="B795" s="26" t="s">
        <v>787</v>
      </c>
      <c r="C795" s="27" t="s">
        <v>129</v>
      </c>
      <c r="D795" s="28">
        <v>10000</v>
      </c>
      <c r="E795" s="29">
        <v>10000</v>
      </c>
      <c r="F795" s="30">
        <f t="shared" si="12"/>
        <v>10</v>
      </c>
    </row>
    <row r="796" spans="1:6" customFormat="1" ht="11.25" customHeight="1">
      <c r="A796" s="32" t="s">
        <v>127</v>
      </c>
      <c r="B796" s="26" t="s">
        <v>788</v>
      </c>
      <c r="C796" s="27" t="s">
        <v>129</v>
      </c>
      <c r="D796" s="28">
        <v>9589</v>
      </c>
      <c r="E796" s="29">
        <v>9589</v>
      </c>
      <c r="F796" s="30">
        <f t="shared" si="12"/>
        <v>9.5890000000000004</v>
      </c>
    </row>
    <row r="797" spans="1:6" customFormat="1" ht="11.25" customHeight="1">
      <c r="A797" s="32" t="s">
        <v>127</v>
      </c>
      <c r="B797" s="26" t="s">
        <v>789</v>
      </c>
      <c r="C797" s="27" t="s">
        <v>129</v>
      </c>
      <c r="D797" s="28">
        <v>10000</v>
      </c>
      <c r="E797" s="29">
        <v>10000</v>
      </c>
      <c r="F797" s="30">
        <f t="shared" si="12"/>
        <v>10</v>
      </c>
    </row>
    <row r="798" spans="1:6" customFormat="1" ht="11.25" customHeight="1">
      <c r="A798" s="32" t="s">
        <v>127</v>
      </c>
      <c r="B798" s="26" t="s">
        <v>790</v>
      </c>
      <c r="C798" s="27" t="s">
        <v>129</v>
      </c>
      <c r="D798" s="28">
        <v>8592</v>
      </c>
      <c r="E798" s="29">
        <v>8592</v>
      </c>
      <c r="F798" s="30">
        <f t="shared" si="12"/>
        <v>8.5920000000000005</v>
      </c>
    </row>
    <row r="799" spans="1:6" customFormat="1" ht="11.25" customHeight="1">
      <c r="A799" s="32" t="s">
        <v>127</v>
      </c>
      <c r="B799" s="26" t="s">
        <v>791</v>
      </c>
      <c r="C799" s="27" t="s">
        <v>129</v>
      </c>
      <c r="D799" s="28">
        <v>10000</v>
      </c>
      <c r="E799" s="29">
        <v>10000</v>
      </c>
      <c r="F799" s="30">
        <f t="shared" si="12"/>
        <v>10</v>
      </c>
    </row>
    <row r="800" spans="1:6" customFormat="1" ht="11.25" customHeight="1">
      <c r="A800" s="32" t="s">
        <v>127</v>
      </c>
      <c r="B800" s="26" t="s">
        <v>792</v>
      </c>
      <c r="C800" s="27" t="s">
        <v>129</v>
      </c>
      <c r="D800" s="28">
        <v>10000</v>
      </c>
      <c r="E800" s="29">
        <v>10000</v>
      </c>
      <c r="F800" s="30">
        <f t="shared" si="12"/>
        <v>10</v>
      </c>
    </row>
    <row r="801" spans="1:6" customFormat="1" ht="11.25" customHeight="1">
      <c r="A801" s="32" t="s">
        <v>127</v>
      </c>
      <c r="B801" s="26" t="s">
        <v>793</v>
      </c>
      <c r="C801" s="27" t="s">
        <v>129</v>
      </c>
      <c r="D801" s="28">
        <v>10000</v>
      </c>
      <c r="E801" s="29">
        <v>10000</v>
      </c>
      <c r="F801" s="30">
        <f t="shared" si="12"/>
        <v>10</v>
      </c>
    </row>
    <row r="802" spans="1:6" customFormat="1" ht="11.25" customHeight="1">
      <c r="A802" s="32" t="s">
        <v>127</v>
      </c>
      <c r="B802" s="26" t="s">
        <v>794</v>
      </c>
      <c r="C802" s="27" t="s">
        <v>129</v>
      </c>
      <c r="D802" s="28">
        <v>10000</v>
      </c>
      <c r="E802" s="29">
        <v>10000</v>
      </c>
      <c r="F802" s="30">
        <f t="shared" si="12"/>
        <v>10</v>
      </c>
    </row>
    <row r="803" spans="1:6" customFormat="1" ht="11.25" customHeight="1">
      <c r="A803" s="32" t="s">
        <v>127</v>
      </c>
      <c r="B803" s="26" t="s">
        <v>795</v>
      </c>
      <c r="C803" s="27" t="s">
        <v>129</v>
      </c>
      <c r="D803" s="28">
        <v>10000</v>
      </c>
      <c r="E803" s="29">
        <v>10000</v>
      </c>
      <c r="F803" s="30">
        <f t="shared" si="12"/>
        <v>10</v>
      </c>
    </row>
    <row r="804" spans="1:6" customFormat="1" ht="11.25" customHeight="1">
      <c r="A804" s="32" t="s">
        <v>127</v>
      </c>
      <c r="B804" s="26" t="s">
        <v>796</v>
      </c>
      <c r="C804" s="27" t="s">
        <v>129</v>
      </c>
      <c r="D804" s="28">
        <v>10000</v>
      </c>
      <c r="E804" s="29">
        <v>10000</v>
      </c>
      <c r="F804" s="30">
        <f t="shared" si="12"/>
        <v>10</v>
      </c>
    </row>
    <row r="805" spans="1:6" customFormat="1" ht="11.25" customHeight="1">
      <c r="A805" s="32" t="s">
        <v>127</v>
      </c>
      <c r="B805" s="26" t="s">
        <v>797</v>
      </c>
      <c r="C805" s="27" t="s">
        <v>129</v>
      </c>
      <c r="D805" s="28">
        <v>8975</v>
      </c>
      <c r="E805" s="29">
        <v>8975</v>
      </c>
      <c r="F805" s="30">
        <f t="shared" si="12"/>
        <v>8.9749999999999996</v>
      </c>
    </row>
    <row r="806" spans="1:6" customFormat="1" ht="11.25" customHeight="1">
      <c r="A806" s="32" t="s">
        <v>127</v>
      </c>
      <c r="B806" s="26" t="s">
        <v>798</v>
      </c>
      <c r="C806" s="27" t="s">
        <v>129</v>
      </c>
      <c r="D806" s="28">
        <v>10000</v>
      </c>
      <c r="E806" s="29">
        <v>10000</v>
      </c>
      <c r="F806" s="30">
        <f t="shared" si="12"/>
        <v>10</v>
      </c>
    </row>
    <row r="807" spans="1:6" customFormat="1" ht="11.25" customHeight="1">
      <c r="A807" s="32" t="s">
        <v>127</v>
      </c>
      <c r="B807" s="26" t="s">
        <v>799</v>
      </c>
      <c r="C807" s="27" t="s">
        <v>129</v>
      </c>
      <c r="D807" s="28">
        <v>3725</v>
      </c>
      <c r="E807" s="29">
        <v>3725</v>
      </c>
      <c r="F807" s="30">
        <f t="shared" si="12"/>
        <v>3.7250000000000001</v>
      </c>
    </row>
    <row r="808" spans="1:6" customFormat="1" ht="11.25" customHeight="1">
      <c r="A808" s="32" t="s">
        <v>127</v>
      </c>
      <c r="B808" s="26" t="s">
        <v>800</v>
      </c>
      <c r="C808" s="27" t="s">
        <v>129</v>
      </c>
      <c r="D808" s="28">
        <v>10000</v>
      </c>
      <c r="E808" s="29">
        <v>10000</v>
      </c>
      <c r="F808" s="30">
        <f t="shared" si="12"/>
        <v>10</v>
      </c>
    </row>
    <row r="809" spans="1:6" customFormat="1" ht="11.25" customHeight="1">
      <c r="A809" s="32" t="s">
        <v>127</v>
      </c>
      <c r="B809" s="26" t="s">
        <v>801</v>
      </c>
      <c r="C809" s="27" t="s">
        <v>129</v>
      </c>
      <c r="D809" s="28">
        <v>25000</v>
      </c>
      <c r="E809" s="29">
        <v>25000</v>
      </c>
      <c r="F809" s="30">
        <f t="shared" si="12"/>
        <v>25</v>
      </c>
    </row>
    <row r="810" spans="1:6" customFormat="1" ht="11.25" customHeight="1">
      <c r="A810" s="32" t="s">
        <v>127</v>
      </c>
      <c r="B810" s="26" t="s">
        <v>802</v>
      </c>
      <c r="C810" s="27" t="s">
        <v>129</v>
      </c>
      <c r="D810" s="28">
        <v>60000</v>
      </c>
      <c r="E810" s="29">
        <v>60000</v>
      </c>
      <c r="F810" s="30">
        <f t="shared" si="12"/>
        <v>60</v>
      </c>
    </row>
    <row r="811" spans="1:6" customFormat="1" ht="11.25" customHeight="1">
      <c r="A811" s="32" t="s">
        <v>127</v>
      </c>
      <c r="B811" s="26" t="s">
        <v>803</v>
      </c>
      <c r="C811" s="27" t="s">
        <v>129</v>
      </c>
      <c r="D811" s="28">
        <v>25000</v>
      </c>
      <c r="E811" s="29">
        <v>25000</v>
      </c>
      <c r="F811" s="30">
        <f t="shared" si="12"/>
        <v>25</v>
      </c>
    </row>
    <row r="812" spans="1:6" customFormat="1" ht="11.25" customHeight="1">
      <c r="A812" s="32" t="s">
        <v>127</v>
      </c>
      <c r="B812" s="26" t="s">
        <v>804</v>
      </c>
      <c r="C812" s="27" t="s">
        <v>129</v>
      </c>
      <c r="D812" s="28">
        <v>25000</v>
      </c>
      <c r="E812" s="29">
        <v>25000</v>
      </c>
      <c r="F812" s="30">
        <f t="shared" si="12"/>
        <v>25</v>
      </c>
    </row>
    <row r="813" spans="1:6" customFormat="1" ht="11.25" customHeight="1">
      <c r="A813" s="32" t="s">
        <v>127</v>
      </c>
      <c r="B813" s="26" t="s">
        <v>805</v>
      </c>
      <c r="C813" s="27" t="s">
        <v>129</v>
      </c>
      <c r="D813" s="28">
        <v>25000</v>
      </c>
      <c r="E813" s="29">
        <v>25000</v>
      </c>
      <c r="F813" s="30">
        <f t="shared" si="12"/>
        <v>25</v>
      </c>
    </row>
    <row r="814" spans="1:6" customFormat="1" ht="11.25" customHeight="1">
      <c r="A814" s="32" t="s">
        <v>127</v>
      </c>
      <c r="B814" s="26" t="s">
        <v>806</v>
      </c>
      <c r="C814" s="27" t="s">
        <v>129</v>
      </c>
      <c r="D814" s="28">
        <v>25000</v>
      </c>
      <c r="E814" s="29">
        <v>25000</v>
      </c>
      <c r="F814" s="30">
        <f t="shared" si="12"/>
        <v>25</v>
      </c>
    </row>
    <row r="815" spans="1:6" customFormat="1" ht="11.25" customHeight="1">
      <c r="A815" s="32" t="s">
        <v>127</v>
      </c>
      <c r="B815" s="26" t="s">
        <v>807</v>
      </c>
      <c r="C815" s="27" t="s">
        <v>129</v>
      </c>
      <c r="D815" s="28">
        <v>25000</v>
      </c>
      <c r="E815" s="29">
        <v>25000</v>
      </c>
      <c r="F815" s="30">
        <f t="shared" si="12"/>
        <v>25</v>
      </c>
    </row>
    <row r="816" spans="1:6" customFormat="1" ht="11.25" customHeight="1">
      <c r="A816" s="32" t="s">
        <v>127</v>
      </c>
      <c r="B816" s="26" t="s">
        <v>808</v>
      </c>
      <c r="C816" s="27" t="s">
        <v>129</v>
      </c>
      <c r="D816" s="28">
        <v>25000</v>
      </c>
      <c r="E816" s="29">
        <v>25000</v>
      </c>
      <c r="F816" s="30">
        <f t="shared" si="12"/>
        <v>25</v>
      </c>
    </row>
    <row r="817" spans="1:6" customFormat="1" ht="11.25" customHeight="1">
      <c r="A817" s="32" t="s">
        <v>127</v>
      </c>
      <c r="B817" s="26" t="s">
        <v>809</v>
      </c>
      <c r="C817" s="27" t="s">
        <v>129</v>
      </c>
      <c r="D817" s="28">
        <v>25000</v>
      </c>
      <c r="E817" s="29">
        <v>25000</v>
      </c>
      <c r="F817" s="30">
        <f t="shared" si="12"/>
        <v>25</v>
      </c>
    </row>
    <row r="818" spans="1:6" customFormat="1" ht="11.25" customHeight="1">
      <c r="A818" s="32" t="s">
        <v>127</v>
      </c>
      <c r="B818" s="26" t="s">
        <v>810</v>
      </c>
      <c r="C818" s="27" t="s">
        <v>129</v>
      </c>
      <c r="D818" s="28">
        <v>15548</v>
      </c>
      <c r="E818" s="29">
        <v>15548</v>
      </c>
      <c r="F818" s="30">
        <f t="shared" si="12"/>
        <v>15.548</v>
      </c>
    </row>
    <row r="819" spans="1:6" customFormat="1" ht="11.25" customHeight="1">
      <c r="A819" s="32" t="s">
        <v>127</v>
      </c>
      <c r="B819" s="26" t="s">
        <v>811</v>
      </c>
      <c r="C819" s="27" t="s">
        <v>129</v>
      </c>
      <c r="D819" s="28">
        <v>25000</v>
      </c>
      <c r="E819" s="29">
        <v>25000</v>
      </c>
      <c r="F819" s="30">
        <f t="shared" si="12"/>
        <v>25</v>
      </c>
    </row>
    <row r="820" spans="1:6" customFormat="1" ht="11.25" customHeight="1">
      <c r="A820" s="32" t="s">
        <v>127</v>
      </c>
      <c r="B820" s="26" t="s">
        <v>812</v>
      </c>
      <c r="C820" s="27" t="s">
        <v>129</v>
      </c>
      <c r="D820" s="28">
        <v>25000</v>
      </c>
      <c r="E820" s="29">
        <v>25000</v>
      </c>
      <c r="F820" s="30">
        <f t="shared" si="12"/>
        <v>25</v>
      </c>
    </row>
    <row r="821" spans="1:6" customFormat="1" ht="11.25" customHeight="1">
      <c r="A821" s="32" t="s">
        <v>127</v>
      </c>
      <c r="B821" s="26" t="s">
        <v>813</v>
      </c>
      <c r="C821" s="27" t="s">
        <v>129</v>
      </c>
      <c r="D821" s="28">
        <v>25000</v>
      </c>
      <c r="E821" s="29">
        <v>25000</v>
      </c>
      <c r="F821" s="30">
        <f t="shared" si="12"/>
        <v>25</v>
      </c>
    </row>
    <row r="822" spans="1:6" customFormat="1" ht="11.25" customHeight="1">
      <c r="A822" s="32" t="s">
        <v>127</v>
      </c>
      <c r="B822" s="26" t="s">
        <v>814</v>
      </c>
      <c r="C822" s="27" t="s">
        <v>129</v>
      </c>
      <c r="D822" s="28">
        <v>25000</v>
      </c>
      <c r="E822" s="29">
        <v>25000</v>
      </c>
      <c r="F822" s="30">
        <f t="shared" si="12"/>
        <v>25</v>
      </c>
    </row>
    <row r="823" spans="1:6" customFormat="1" ht="11.25" customHeight="1">
      <c r="A823" s="32" t="s">
        <v>127</v>
      </c>
      <c r="B823" s="26" t="s">
        <v>815</v>
      </c>
      <c r="C823" s="27" t="s">
        <v>129</v>
      </c>
      <c r="D823" s="28">
        <v>25000</v>
      </c>
      <c r="E823" s="29">
        <v>25000</v>
      </c>
      <c r="F823" s="30">
        <f t="shared" si="12"/>
        <v>25</v>
      </c>
    </row>
    <row r="824" spans="1:6" customFormat="1" ht="11.25" customHeight="1">
      <c r="A824" s="32" t="s">
        <v>127</v>
      </c>
      <c r="B824" s="26" t="s">
        <v>816</v>
      </c>
      <c r="C824" s="27" t="s">
        <v>129</v>
      </c>
      <c r="D824" s="28">
        <v>25000</v>
      </c>
      <c r="E824" s="29">
        <v>25000</v>
      </c>
      <c r="F824" s="30">
        <f t="shared" si="12"/>
        <v>25</v>
      </c>
    </row>
    <row r="825" spans="1:6" customFormat="1" ht="11.25" customHeight="1">
      <c r="A825" s="32" t="s">
        <v>127</v>
      </c>
      <c r="B825" s="26" t="s">
        <v>817</v>
      </c>
      <c r="C825" s="27" t="s">
        <v>129</v>
      </c>
      <c r="D825" s="28">
        <v>25000</v>
      </c>
      <c r="E825" s="29">
        <v>25000</v>
      </c>
      <c r="F825" s="30">
        <f t="shared" si="12"/>
        <v>25</v>
      </c>
    </row>
    <row r="826" spans="1:6" customFormat="1" ht="11.25" customHeight="1">
      <c r="A826" s="32" t="s">
        <v>127</v>
      </c>
      <c r="B826" s="26" t="s">
        <v>818</v>
      </c>
      <c r="C826" s="27" t="s">
        <v>129</v>
      </c>
      <c r="D826" s="28">
        <v>30000</v>
      </c>
      <c r="E826" s="29">
        <v>30000</v>
      </c>
      <c r="F826" s="30">
        <f t="shared" si="12"/>
        <v>30</v>
      </c>
    </row>
    <row r="827" spans="1:6" customFormat="1" ht="11.25" customHeight="1">
      <c r="A827" s="32" t="s">
        <v>127</v>
      </c>
      <c r="B827" s="26" t="s">
        <v>819</v>
      </c>
      <c r="C827" s="27" t="s">
        <v>129</v>
      </c>
      <c r="D827" s="28">
        <v>22230</v>
      </c>
      <c r="E827" s="29">
        <v>22230</v>
      </c>
      <c r="F827" s="30">
        <f t="shared" si="12"/>
        <v>22.23</v>
      </c>
    </row>
    <row r="828" spans="1:6" customFormat="1" ht="11.25" customHeight="1">
      <c r="A828" s="32" t="s">
        <v>127</v>
      </c>
      <c r="B828" s="26" t="s">
        <v>820</v>
      </c>
      <c r="C828" s="27" t="s">
        <v>129</v>
      </c>
      <c r="D828" s="28">
        <v>24920</v>
      </c>
      <c r="E828" s="29">
        <v>24920</v>
      </c>
      <c r="F828" s="30">
        <f t="shared" si="12"/>
        <v>24.92</v>
      </c>
    </row>
    <row r="829" spans="1:6" customFormat="1" ht="11.25" customHeight="1">
      <c r="A829" s="32" t="s">
        <v>127</v>
      </c>
      <c r="B829" s="26" t="s">
        <v>821</v>
      </c>
      <c r="C829" s="27" t="s">
        <v>129</v>
      </c>
      <c r="D829" s="28">
        <v>24800</v>
      </c>
      <c r="E829" s="29">
        <v>24800</v>
      </c>
      <c r="F829" s="30">
        <f t="shared" si="12"/>
        <v>24.8</v>
      </c>
    </row>
    <row r="830" spans="1:6" customFormat="1" ht="11.25" customHeight="1">
      <c r="A830" s="32" t="s">
        <v>127</v>
      </c>
      <c r="B830" s="26" t="s">
        <v>822</v>
      </c>
      <c r="C830" s="27" t="s">
        <v>129</v>
      </c>
      <c r="D830" s="28">
        <v>25000</v>
      </c>
      <c r="E830" s="29">
        <v>25000</v>
      </c>
      <c r="F830" s="30">
        <f t="shared" si="12"/>
        <v>25</v>
      </c>
    </row>
    <row r="831" spans="1:6" customFormat="1" ht="11.25" customHeight="1">
      <c r="A831" s="32" t="s">
        <v>127</v>
      </c>
      <c r="B831" s="26" t="s">
        <v>823</v>
      </c>
      <c r="C831" s="27" t="s">
        <v>129</v>
      </c>
      <c r="D831" s="28">
        <v>24664</v>
      </c>
      <c r="E831" s="29">
        <v>24664</v>
      </c>
      <c r="F831" s="30">
        <f t="shared" si="12"/>
        <v>24.664000000000001</v>
      </c>
    </row>
    <row r="832" spans="1:6" customFormat="1" ht="11.25" customHeight="1">
      <c r="A832" s="32" t="s">
        <v>127</v>
      </c>
      <c r="B832" s="26" t="s">
        <v>824</v>
      </c>
      <c r="C832" s="27" t="s">
        <v>129</v>
      </c>
      <c r="D832" s="28">
        <v>25000</v>
      </c>
      <c r="E832" s="29">
        <v>25000</v>
      </c>
      <c r="F832" s="30">
        <f t="shared" si="12"/>
        <v>25</v>
      </c>
    </row>
    <row r="833" spans="1:6" customFormat="1" ht="11.25" customHeight="1">
      <c r="A833" s="32" t="s">
        <v>127</v>
      </c>
      <c r="B833" s="26" t="s">
        <v>825</v>
      </c>
      <c r="C833" s="27" t="s">
        <v>129</v>
      </c>
      <c r="D833" s="28">
        <v>25000</v>
      </c>
      <c r="E833" s="29">
        <v>25000</v>
      </c>
      <c r="F833" s="30">
        <f t="shared" si="12"/>
        <v>25</v>
      </c>
    </row>
    <row r="834" spans="1:6" customFormat="1" ht="11.25" customHeight="1">
      <c r="A834" s="32" t="s">
        <v>127</v>
      </c>
      <c r="B834" s="26" t="s">
        <v>826</v>
      </c>
      <c r="C834" s="27" t="s">
        <v>129</v>
      </c>
      <c r="D834" s="28">
        <v>25000</v>
      </c>
      <c r="E834" s="29">
        <v>25000</v>
      </c>
      <c r="F834" s="30">
        <f t="shared" si="12"/>
        <v>25</v>
      </c>
    </row>
    <row r="835" spans="1:6" customFormat="1" ht="11.25" customHeight="1">
      <c r="A835" s="32" t="s">
        <v>127</v>
      </c>
      <c r="B835" s="26" t="s">
        <v>138</v>
      </c>
      <c r="C835" s="27" t="s">
        <v>129</v>
      </c>
      <c r="D835" s="28">
        <v>41600</v>
      </c>
      <c r="E835" s="29">
        <v>41600</v>
      </c>
      <c r="F835" s="30">
        <f t="shared" si="12"/>
        <v>41.6</v>
      </c>
    </row>
    <row r="836" spans="1:6" customFormat="1" ht="11.25" customHeight="1">
      <c r="A836" s="32" t="s">
        <v>127</v>
      </c>
      <c r="B836" s="26" t="s">
        <v>827</v>
      </c>
      <c r="C836" s="27" t="s">
        <v>129</v>
      </c>
      <c r="D836" s="28">
        <v>1177</v>
      </c>
      <c r="E836" s="29">
        <v>1177</v>
      </c>
      <c r="F836" s="30">
        <f t="shared" si="12"/>
        <v>1.177</v>
      </c>
    </row>
    <row r="837" spans="1:6" customFormat="1" ht="11.25" customHeight="1">
      <c r="A837" s="32" t="s">
        <v>127</v>
      </c>
      <c r="B837" s="26" t="s">
        <v>828</v>
      </c>
      <c r="C837" s="27" t="s">
        <v>129</v>
      </c>
      <c r="D837" s="28">
        <v>10000</v>
      </c>
      <c r="E837" s="29">
        <v>10000</v>
      </c>
      <c r="F837" s="30">
        <f t="shared" ref="F837:F900" si="13">E837/1000</f>
        <v>10</v>
      </c>
    </row>
    <row r="838" spans="1:6" customFormat="1" ht="11.25" customHeight="1">
      <c r="A838" s="32" t="s">
        <v>127</v>
      </c>
      <c r="B838" s="26" t="s">
        <v>829</v>
      </c>
      <c r="C838" s="27" t="s">
        <v>129</v>
      </c>
      <c r="D838" s="28">
        <v>10000</v>
      </c>
      <c r="E838" s="29">
        <v>10000</v>
      </c>
      <c r="F838" s="30">
        <f t="shared" si="13"/>
        <v>10</v>
      </c>
    </row>
    <row r="839" spans="1:6" customFormat="1" ht="11.25" customHeight="1">
      <c r="A839" s="32" t="s">
        <v>127</v>
      </c>
      <c r="B839" s="26" t="s">
        <v>830</v>
      </c>
      <c r="C839" s="27" t="s">
        <v>129</v>
      </c>
      <c r="D839" s="28">
        <v>838</v>
      </c>
      <c r="E839" s="29">
        <v>838</v>
      </c>
      <c r="F839" s="30">
        <f t="shared" si="13"/>
        <v>0.83799999999999997</v>
      </c>
    </row>
    <row r="840" spans="1:6" customFormat="1" ht="11.25" customHeight="1">
      <c r="A840" s="32" t="s">
        <v>127</v>
      </c>
      <c r="B840" s="26" t="s">
        <v>831</v>
      </c>
      <c r="C840" s="27" t="s">
        <v>129</v>
      </c>
      <c r="D840" s="28">
        <v>10000</v>
      </c>
      <c r="E840" s="29">
        <v>10000</v>
      </c>
      <c r="F840" s="30">
        <f t="shared" si="13"/>
        <v>10</v>
      </c>
    </row>
    <row r="841" spans="1:6" customFormat="1" ht="11.25" customHeight="1">
      <c r="A841" s="32" t="s">
        <v>127</v>
      </c>
      <c r="B841" s="26" t="s">
        <v>832</v>
      </c>
      <c r="C841" s="27" t="s">
        <v>129</v>
      </c>
      <c r="D841" s="28">
        <v>5891</v>
      </c>
      <c r="E841" s="29">
        <v>5891</v>
      </c>
      <c r="F841" s="30">
        <f t="shared" si="13"/>
        <v>5.891</v>
      </c>
    </row>
    <row r="842" spans="1:6" customFormat="1" ht="11.25" customHeight="1">
      <c r="A842" s="32" t="s">
        <v>127</v>
      </c>
      <c r="B842" s="26" t="s">
        <v>833</v>
      </c>
      <c r="C842" s="27" t="s">
        <v>129</v>
      </c>
      <c r="D842" s="28">
        <v>8040</v>
      </c>
      <c r="E842" s="29">
        <v>8040</v>
      </c>
      <c r="F842" s="30">
        <f t="shared" si="13"/>
        <v>8.0399999999999991</v>
      </c>
    </row>
    <row r="843" spans="1:6" customFormat="1" ht="11.25" customHeight="1">
      <c r="A843" s="32" t="s">
        <v>127</v>
      </c>
      <c r="B843" s="26" t="s">
        <v>834</v>
      </c>
      <c r="C843" s="27" t="s">
        <v>129</v>
      </c>
      <c r="D843" s="28">
        <v>15725</v>
      </c>
      <c r="E843" s="29">
        <v>15725</v>
      </c>
      <c r="F843" s="30">
        <f t="shared" si="13"/>
        <v>15.725</v>
      </c>
    </row>
    <row r="844" spans="1:6" customFormat="1" ht="11.25" customHeight="1">
      <c r="A844" s="32" t="s">
        <v>127</v>
      </c>
      <c r="B844" s="26" t="s">
        <v>835</v>
      </c>
      <c r="C844" s="27" t="s">
        <v>129</v>
      </c>
      <c r="D844" s="28">
        <v>10000</v>
      </c>
      <c r="E844" s="29">
        <v>10000</v>
      </c>
      <c r="F844" s="30">
        <f t="shared" si="13"/>
        <v>10</v>
      </c>
    </row>
    <row r="845" spans="1:6" customFormat="1" ht="11.25" customHeight="1">
      <c r="A845" s="32" t="s">
        <v>127</v>
      </c>
      <c r="B845" s="26" t="s">
        <v>836</v>
      </c>
      <c r="C845" s="27" t="s">
        <v>129</v>
      </c>
      <c r="D845" s="28">
        <v>1520</v>
      </c>
      <c r="E845" s="29">
        <v>1520</v>
      </c>
      <c r="F845" s="30">
        <f t="shared" si="13"/>
        <v>1.52</v>
      </c>
    </row>
    <row r="846" spans="1:6" customFormat="1" ht="11.25" customHeight="1">
      <c r="A846" s="32" t="s">
        <v>127</v>
      </c>
      <c r="B846" s="26" t="s">
        <v>837</v>
      </c>
      <c r="C846" s="27" t="s">
        <v>129</v>
      </c>
      <c r="D846" s="28">
        <v>10000</v>
      </c>
      <c r="E846" s="29">
        <v>10000</v>
      </c>
      <c r="F846" s="30">
        <f t="shared" si="13"/>
        <v>10</v>
      </c>
    </row>
    <row r="847" spans="1:6" customFormat="1" ht="11.25" customHeight="1">
      <c r="A847" s="32" t="s">
        <v>127</v>
      </c>
      <c r="B847" s="26" t="s">
        <v>838</v>
      </c>
      <c r="C847" s="27" t="s">
        <v>129</v>
      </c>
      <c r="D847" s="28">
        <v>10000</v>
      </c>
      <c r="E847" s="29">
        <v>10000</v>
      </c>
      <c r="F847" s="30">
        <f t="shared" si="13"/>
        <v>10</v>
      </c>
    </row>
    <row r="848" spans="1:6" customFormat="1" ht="11.25" customHeight="1">
      <c r="A848" s="32" t="s">
        <v>127</v>
      </c>
      <c r="B848" s="26" t="s">
        <v>839</v>
      </c>
      <c r="C848" s="27" t="s">
        <v>129</v>
      </c>
      <c r="D848" s="28">
        <v>10000</v>
      </c>
      <c r="E848" s="29">
        <v>10000</v>
      </c>
      <c r="F848" s="30">
        <f t="shared" si="13"/>
        <v>10</v>
      </c>
    </row>
    <row r="849" spans="1:6" customFormat="1" ht="11.25" customHeight="1">
      <c r="A849" s="32" t="s">
        <v>127</v>
      </c>
      <c r="B849" s="26" t="s">
        <v>840</v>
      </c>
      <c r="C849" s="27" t="s">
        <v>129</v>
      </c>
      <c r="D849" s="28">
        <v>10000</v>
      </c>
      <c r="E849" s="29">
        <v>10000</v>
      </c>
      <c r="F849" s="30">
        <f t="shared" si="13"/>
        <v>10</v>
      </c>
    </row>
    <row r="850" spans="1:6" customFormat="1" ht="11.25" customHeight="1">
      <c r="A850" s="32" t="s">
        <v>127</v>
      </c>
      <c r="B850" s="26" t="s">
        <v>841</v>
      </c>
      <c r="C850" s="27" t="s">
        <v>129</v>
      </c>
      <c r="D850" s="28">
        <v>10000</v>
      </c>
      <c r="E850" s="29">
        <v>10000</v>
      </c>
      <c r="F850" s="30">
        <f t="shared" si="13"/>
        <v>10</v>
      </c>
    </row>
    <row r="851" spans="1:6" customFormat="1" ht="11.25" customHeight="1">
      <c r="A851" s="32" t="s">
        <v>127</v>
      </c>
      <c r="B851" s="26" t="s">
        <v>842</v>
      </c>
      <c r="C851" s="27" t="s">
        <v>129</v>
      </c>
      <c r="D851" s="28">
        <v>10000</v>
      </c>
      <c r="E851" s="29">
        <v>10000</v>
      </c>
      <c r="F851" s="30">
        <f t="shared" si="13"/>
        <v>10</v>
      </c>
    </row>
    <row r="852" spans="1:6" customFormat="1" ht="11.25" customHeight="1">
      <c r="A852" s="32" t="s">
        <v>127</v>
      </c>
      <c r="B852" s="26" t="s">
        <v>843</v>
      </c>
      <c r="C852" s="27" t="s">
        <v>129</v>
      </c>
      <c r="D852" s="28">
        <v>5378</v>
      </c>
      <c r="E852" s="29">
        <v>5378</v>
      </c>
      <c r="F852" s="30">
        <f t="shared" si="13"/>
        <v>5.3780000000000001</v>
      </c>
    </row>
    <row r="853" spans="1:6" customFormat="1" ht="11.25" customHeight="1">
      <c r="A853" s="32" t="s">
        <v>127</v>
      </c>
      <c r="B853" s="26" t="s">
        <v>844</v>
      </c>
      <c r="C853" s="27" t="s">
        <v>129</v>
      </c>
      <c r="D853" s="28">
        <v>10000</v>
      </c>
      <c r="E853" s="29">
        <v>10000</v>
      </c>
      <c r="F853" s="30">
        <f t="shared" si="13"/>
        <v>10</v>
      </c>
    </row>
    <row r="854" spans="1:6" customFormat="1" ht="11.25" customHeight="1">
      <c r="A854" s="32" t="s">
        <v>127</v>
      </c>
      <c r="B854" s="26" t="s">
        <v>845</v>
      </c>
      <c r="C854" s="27" t="s">
        <v>129</v>
      </c>
      <c r="D854" s="28">
        <v>16106</v>
      </c>
      <c r="E854" s="29">
        <v>16106</v>
      </c>
      <c r="F854" s="30">
        <f t="shared" si="13"/>
        <v>16.106000000000002</v>
      </c>
    </row>
    <row r="855" spans="1:6" customFormat="1" ht="11.25" customHeight="1">
      <c r="A855" s="32" t="s">
        <v>127</v>
      </c>
      <c r="B855" s="26" t="s">
        <v>846</v>
      </c>
      <c r="C855" s="27" t="s">
        <v>129</v>
      </c>
      <c r="D855" s="28">
        <v>564</v>
      </c>
      <c r="E855" s="29">
        <v>564</v>
      </c>
      <c r="F855" s="30">
        <f t="shared" si="13"/>
        <v>0.56399999999999995</v>
      </c>
    </row>
    <row r="856" spans="1:6" customFormat="1" ht="11.25" customHeight="1">
      <c r="A856" s="32" t="s">
        <v>127</v>
      </c>
      <c r="B856" s="26" t="s">
        <v>847</v>
      </c>
      <c r="C856" s="27" t="s">
        <v>129</v>
      </c>
      <c r="D856" s="28">
        <v>10000</v>
      </c>
      <c r="E856" s="29">
        <v>10000</v>
      </c>
      <c r="F856" s="30">
        <f t="shared" si="13"/>
        <v>10</v>
      </c>
    </row>
    <row r="857" spans="1:6" customFormat="1" ht="11.25" customHeight="1">
      <c r="A857" s="32" t="s">
        <v>127</v>
      </c>
      <c r="B857" s="26" t="s">
        <v>848</v>
      </c>
      <c r="C857" s="27" t="s">
        <v>129</v>
      </c>
      <c r="D857" s="28">
        <v>10000</v>
      </c>
      <c r="E857" s="29">
        <v>10000</v>
      </c>
      <c r="F857" s="30">
        <f t="shared" si="13"/>
        <v>10</v>
      </c>
    </row>
    <row r="858" spans="1:6" customFormat="1" ht="11.25" customHeight="1">
      <c r="A858" s="32" t="s">
        <v>127</v>
      </c>
      <c r="B858" s="26" t="s">
        <v>139</v>
      </c>
      <c r="C858" s="27" t="s">
        <v>129</v>
      </c>
      <c r="D858" s="28">
        <v>36000</v>
      </c>
      <c r="E858" s="29">
        <v>36000</v>
      </c>
      <c r="F858" s="30">
        <f t="shared" si="13"/>
        <v>36</v>
      </c>
    </row>
    <row r="859" spans="1:6" customFormat="1" ht="11.25" customHeight="1">
      <c r="A859" s="32" t="s">
        <v>127</v>
      </c>
      <c r="B859" s="26" t="s">
        <v>849</v>
      </c>
      <c r="C859" s="27" t="s">
        <v>129</v>
      </c>
      <c r="D859" s="28">
        <v>24700</v>
      </c>
      <c r="E859" s="29">
        <v>24700</v>
      </c>
      <c r="F859" s="30">
        <f t="shared" si="13"/>
        <v>24.7</v>
      </c>
    </row>
    <row r="860" spans="1:6" customFormat="1" ht="11.25" customHeight="1">
      <c r="A860" s="32" t="s">
        <v>127</v>
      </c>
      <c r="B860" s="26" t="s">
        <v>850</v>
      </c>
      <c r="C860" s="27" t="s">
        <v>129</v>
      </c>
      <c r="D860" s="28">
        <v>10000</v>
      </c>
      <c r="E860" s="29">
        <v>10000</v>
      </c>
      <c r="F860" s="30">
        <f t="shared" si="13"/>
        <v>10</v>
      </c>
    </row>
    <row r="861" spans="1:6" customFormat="1" ht="11.25" customHeight="1">
      <c r="A861" s="32" t="s">
        <v>127</v>
      </c>
      <c r="B861" s="26" t="s">
        <v>851</v>
      </c>
      <c r="C861" s="27" t="s">
        <v>129</v>
      </c>
      <c r="D861" s="28">
        <v>9092</v>
      </c>
      <c r="E861" s="29">
        <v>9092</v>
      </c>
      <c r="F861" s="30">
        <f t="shared" si="13"/>
        <v>9.0920000000000005</v>
      </c>
    </row>
    <row r="862" spans="1:6" customFormat="1" ht="11.25" customHeight="1">
      <c r="A862" s="32" t="s">
        <v>127</v>
      </c>
      <c r="B862" s="26" t="s">
        <v>852</v>
      </c>
      <c r="C862" s="27" t="s">
        <v>129</v>
      </c>
      <c r="D862" s="28">
        <v>10000</v>
      </c>
      <c r="E862" s="29">
        <v>10000</v>
      </c>
      <c r="F862" s="30">
        <f t="shared" si="13"/>
        <v>10</v>
      </c>
    </row>
    <row r="863" spans="1:6" customFormat="1" ht="11.25" customHeight="1">
      <c r="A863" s="32" t="s">
        <v>127</v>
      </c>
      <c r="B863" s="26" t="s">
        <v>853</v>
      </c>
      <c r="C863" s="27" t="s">
        <v>129</v>
      </c>
      <c r="D863" s="28">
        <v>10000</v>
      </c>
      <c r="E863" s="29">
        <v>10000</v>
      </c>
      <c r="F863" s="30">
        <f t="shared" si="13"/>
        <v>10</v>
      </c>
    </row>
    <row r="864" spans="1:6" customFormat="1" ht="11.25" customHeight="1">
      <c r="A864" s="32" t="s">
        <v>127</v>
      </c>
      <c r="B864" s="26" t="s">
        <v>854</v>
      </c>
      <c r="C864" s="27" t="s">
        <v>129</v>
      </c>
      <c r="D864" s="28">
        <v>10000</v>
      </c>
      <c r="E864" s="29">
        <v>10000</v>
      </c>
      <c r="F864" s="30">
        <f t="shared" si="13"/>
        <v>10</v>
      </c>
    </row>
    <row r="865" spans="1:8" ht="11.25" customHeight="1">
      <c r="A865" s="32" t="s">
        <v>127</v>
      </c>
      <c r="B865" s="26" t="s">
        <v>855</v>
      </c>
      <c r="C865" s="27" t="s">
        <v>129</v>
      </c>
      <c r="D865" s="28">
        <v>10000</v>
      </c>
      <c r="E865" s="29">
        <v>10000</v>
      </c>
      <c r="F865" s="30">
        <f t="shared" si="13"/>
        <v>10</v>
      </c>
    </row>
    <row r="866" spans="1:8" ht="11.25" customHeight="1">
      <c r="A866" s="32" t="s">
        <v>127</v>
      </c>
      <c r="B866" s="26" t="s">
        <v>856</v>
      </c>
      <c r="C866" s="27" t="s">
        <v>129</v>
      </c>
      <c r="D866" s="28">
        <v>8000</v>
      </c>
      <c r="E866" s="29">
        <v>8000</v>
      </c>
      <c r="F866" s="30">
        <f t="shared" si="13"/>
        <v>8</v>
      </c>
    </row>
    <row r="867" spans="1:8" ht="11.25" customHeight="1">
      <c r="A867" s="32" t="s">
        <v>127</v>
      </c>
      <c r="B867" s="26" t="s">
        <v>857</v>
      </c>
      <c r="C867" s="27" t="s">
        <v>129</v>
      </c>
      <c r="D867" s="28">
        <v>10000</v>
      </c>
      <c r="E867" s="29">
        <v>10000</v>
      </c>
      <c r="F867" s="30">
        <f t="shared" si="13"/>
        <v>10</v>
      </c>
    </row>
    <row r="868" spans="1:8" ht="11.25" customHeight="1">
      <c r="A868" s="32" t="s">
        <v>127</v>
      </c>
      <c r="B868" s="26" t="s">
        <v>858</v>
      </c>
      <c r="C868" s="27" t="s">
        <v>129</v>
      </c>
      <c r="D868" s="28">
        <v>9703</v>
      </c>
      <c r="E868" s="29">
        <v>9703</v>
      </c>
      <c r="F868" s="30">
        <f t="shared" si="13"/>
        <v>9.7029999999999994</v>
      </c>
    </row>
    <row r="869" spans="1:8" ht="11.25" customHeight="1">
      <c r="A869" s="32" t="s">
        <v>127</v>
      </c>
      <c r="B869" s="26" t="s">
        <v>859</v>
      </c>
      <c r="C869" s="27" t="s">
        <v>129</v>
      </c>
      <c r="D869" s="28">
        <v>10000</v>
      </c>
      <c r="E869" s="29">
        <v>10000</v>
      </c>
      <c r="F869" s="30">
        <f t="shared" si="13"/>
        <v>10</v>
      </c>
    </row>
    <row r="870" spans="1:8" ht="11.25" customHeight="1">
      <c r="A870" s="32" t="s">
        <v>127</v>
      </c>
      <c r="B870" s="26" t="s">
        <v>860</v>
      </c>
      <c r="C870" s="27" t="s">
        <v>129</v>
      </c>
      <c r="D870" s="28">
        <v>8200</v>
      </c>
      <c r="E870" s="29">
        <v>8200</v>
      </c>
      <c r="F870" s="30">
        <f t="shared" si="13"/>
        <v>8.1999999999999993</v>
      </c>
    </row>
    <row r="871" spans="1:8" ht="11.25" customHeight="1">
      <c r="A871" s="32" t="s">
        <v>127</v>
      </c>
      <c r="B871" s="26" t="s">
        <v>861</v>
      </c>
      <c r="C871" s="27" t="s">
        <v>129</v>
      </c>
      <c r="D871" s="28">
        <v>9800</v>
      </c>
      <c r="E871" s="29">
        <v>9800</v>
      </c>
      <c r="F871" s="30">
        <f t="shared" si="13"/>
        <v>9.8000000000000007</v>
      </c>
    </row>
    <row r="872" spans="1:8" ht="11.25" customHeight="1">
      <c r="A872" s="32" t="s">
        <v>127</v>
      </c>
      <c r="B872" s="26" t="s">
        <v>862</v>
      </c>
      <c r="C872" s="27" t="s">
        <v>129</v>
      </c>
      <c r="D872" s="28">
        <v>54000</v>
      </c>
      <c r="E872" s="29">
        <v>54000</v>
      </c>
      <c r="F872" s="30">
        <f t="shared" si="13"/>
        <v>54</v>
      </c>
    </row>
    <row r="873" spans="1:8" ht="11.25" customHeight="1">
      <c r="A873" s="32" t="s">
        <v>127</v>
      </c>
      <c r="B873" s="26" t="s">
        <v>863</v>
      </c>
      <c r="C873" s="27" t="s">
        <v>129</v>
      </c>
      <c r="D873" s="28">
        <v>25000</v>
      </c>
      <c r="E873" s="29">
        <v>25000</v>
      </c>
      <c r="F873" s="30">
        <f t="shared" si="13"/>
        <v>25</v>
      </c>
    </row>
    <row r="874" spans="1:8" ht="11.25" customHeight="1">
      <c r="A874" s="32" t="s">
        <v>127</v>
      </c>
      <c r="B874" s="26" t="s">
        <v>864</v>
      </c>
      <c r="C874" s="27" t="s">
        <v>129</v>
      </c>
      <c r="D874" s="28">
        <v>25000</v>
      </c>
      <c r="E874" s="29">
        <v>25000</v>
      </c>
      <c r="F874" s="30">
        <f t="shared" si="13"/>
        <v>25</v>
      </c>
    </row>
    <row r="875" spans="1:8" ht="11.25" customHeight="1">
      <c r="A875" s="32" t="s">
        <v>127</v>
      </c>
      <c r="B875" s="26" t="s">
        <v>865</v>
      </c>
      <c r="C875" s="27" t="s">
        <v>129</v>
      </c>
      <c r="D875" s="28">
        <v>25000</v>
      </c>
      <c r="E875" s="29">
        <v>25000</v>
      </c>
      <c r="F875" s="30">
        <f t="shared" si="13"/>
        <v>25</v>
      </c>
    </row>
    <row r="876" spans="1:8" ht="11.25" customHeight="1">
      <c r="A876" s="32" t="s">
        <v>127</v>
      </c>
      <c r="B876" s="26" t="s">
        <v>866</v>
      </c>
      <c r="C876" s="27" t="s">
        <v>129</v>
      </c>
      <c r="D876" s="28">
        <v>25000</v>
      </c>
      <c r="E876" s="29">
        <v>25000</v>
      </c>
      <c r="F876" s="30">
        <f t="shared" si="13"/>
        <v>25</v>
      </c>
    </row>
    <row r="877" spans="1:8" ht="11.25" customHeight="1">
      <c r="A877" s="32" t="s">
        <v>127</v>
      </c>
      <c r="B877" s="26" t="s">
        <v>867</v>
      </c>
      <c r="C877" s="27" t="s">
        <v>129</v>
      </c>
      <c r="D877" s="28">
        <v>25000</v>
      </c>
      <c r="E877" s="29">
        <v>25000</v>
      </c>
      <c r="F877" s="30">
        <f t="shared" si="13"/>
        <v>25</v>
      </c>
    </row>
    <row r="878" spans="1:8" ht="11.25" customHeight="1">
      <c r="A878" s="32" t="s">
        <v>127</v>
      </c>
      <c r="B878" s="26" t="s">
        <v>868</v>
      </c>
      <c r="C878" s="27" t="s">
        <v>129</v>
      </c>
      <c r="D878" s="28">
        <v>25000</v>
      </c>
      <c r="E878" s="29">
        <v>25000</v>
      </c>
      <c r="F878" s="30">
        <f t="shared" si="13"/>
        <v>25</v>
      </c>
    </row>
    <row r="879" spans="1:8" ht="11.25" customHeight="1">
      <c r="A879" s="32" t="s">
        <v>127</v>
      </c>
      <c r="B879" s="26" t="s">
        <v>869</v>
      </c>
      <c r="C879" s="27" t="s">
        <v>129</v>
      </c>
      <c r="D879" s="28">
        <v>25000</v>
      </c>
      <c r="E879" s="29">
        <v>25000</v>
      </c>
      <c r="F879" s="30">
        <f t="shared" si="13"/>
        <v>25</v>
      </c>
      <c r="H879" s="9"/>
    </row>
    <row r="880" spans="1:8" ht="11.25" customHeight="1">
      <c r="A880" s="32" t="s">
        <v>127</v>
      </c>
      <c r="B880" s="26" t="s">
        <v>870</v>
      </c>
      <c r="C880" s="27" t="s">
        <v>129</v>
      </c>
      <c r="D880" s="28">
        <v>25000</v>
      </c>
      <c r="E880" s="29">
        <v>25000</v>
      </c>
      <c r="F880" s="30">
        <f t="shared" si="13"/>
        <v>25</v>
      </c>
      <c r="H880" s="9"/>
    </row>
    <row r="881" spans="1:8" ht="11.25" customHeight="1">
      <c r="A881" s="32" t="s">
        <v>127</v>
      </c>
      <c r="B881" s="26" t="s">
        <v>871</v>
      </c>
      <c r="C881" s="27" t="s">
        <v>129</v>
      </c>
      <c r="D881" s="28">
        <v>25000</v>
      </c>
      <c r="E881" s="29">
        <v>25000</v>
      </c>
      <c r="F881" s="30">
        <f t="shared" si="13"/>
        <v>25</v>
      </c>
      <c r="H881" s="9"/>
    </row>
    <row r="882" spans="1:8" ht="11.25" customHeight="1">
      <c r="A882" s="32" t="s">
        <v>127</v>
      </c>
      <c r="B882" s="26" t="s">
        <v>872</v>
      </c>
      <c r="C882" s="27" t="s">
        <v>129</v>
      </c>
      <c r="D882" s="28">
        <v>25000</v>
      </c>
      <c r="E882" s="29">
        <v>25000</v>
      </c>
      <c r="F882" s="30">
        <f t="shared" si="13"/>
        <v>25</v>
      </c>
      <c r="H882" s="9"/>
    </row>
    <row r="883" spans="1:8" ht="11.25" customHeight="1">
      <c r="A883" s="32" t="s">
        <v>127</v>
      </c>
      <c r="B883" s="26" t="s">
        <v>873</v>
      </c>
      <c r="C883" s="27" t="s">
        <v>129</v>
      </c>
      <c r="D883" s="28">
        <v>25000</v>
      </c>
      <c r="E883" s="29">
        <v>25000</v>
      </c>
      <c r="F883" s="30">
        <f t="shared" si="13"/>
        <v>25</v>
      </c>
      <c r="H883" s="9"/>
    </row>
    <row r="884" spans="1:8" ht="11.25" customHeight="1">
      <c r="A884" s="32" t="s">
        <v>127</v>
      </c>
      <c r="B884" s="35" t="s">
        <v>160</v>
      </c>
      <c r="C884" s="27" t="s">
        <v>129</v>
      </c>
      <c r="D884" s="28">
        <v>25000</v>
      </c>
      <c r="E884" s="29">
        <v>25000</v>
      </c>
      <c r="F884" s="30">
        <f t="shared" si="13"/>
        <v>25</v>
      </c>
      <c r="G884" s="26"/>
      <c r="H884" s="9"/>
    </row>
    <row r="885" spans="1:8" ht="11.25" customHeight="1">
      <c r="A885" s="32" t="s">
        <v>127</v>
      </c>
      <c r="B885" s="26" t="s">
        <v>874</v>
      </c>
      <c r="C885" s="27" t="s">
        <v>129</v>
      </c>
      <c r="D885" s="28">
        <v>25000</v>
      </c>
      <c r="E885" s="29">
        <v>25000</v>
      </c>
      <c r="F885" s="30">
        <f t="shared" si="13"/>
        <v>25</v>
      </c>
      <c r="H885" s="9"/>
    </row>
    <row r="886" spans="1:8" ht="11.25" customHeight="1">
      <c r="A886" s="32" t="s">
        <v>127</v>
      </c>
      <c r="B886" s="26" t="s">
        <v>875</v>
      </c>
      <c r="C886" s="27" t="s">
        <v>129</v>
      </c>
      <c r="D886" s="28">
        <v>25000</v>
      </c>
      <c r="E886" s="29">
        <v>25000</v>
      </c>
      <c r="F886" s="30">
        <f t="shared" si="13"/>
        <v>25</v>
      </c>
      <c r="H886" s="9"/>
    </row>
    <row r="887" spans="1:8" ht="11.25" customHeight="1">
      <c r="A887" s="32" t="s">
        <v>127</v>
      </c>
      <c r="B887" s="26" t="s">
        <v>876</v>
      </c>
      <c r="C887" s="27" t="s">
        <v>129</v>
      </c>
      <c r="D887" s="28">
        <v>25000</v>
      </c>
      <c r="E887" s="29">
        <v>25000</v>
      </c>
      <c r="F887" s="30">
        <f t="shared" si="13"/>
        <v>25</v>
      </c>
      <c r="H887" s="9"/>
    </row>
    <row r="888" spans="1:8" ht="11.25" customHeight="1">
      <c r="A888" s="32" t="s">
        <v>127</v>
      </c>
      <c r="B888" s="35" t="s">
        <v>160</v>
      </c>
      <c r="C888" s="27" t="s">
        <v>129</v>
      </c>
      <c r="D888" s="28">
        <v>25000</v>
      </c>
      <c r="E888" s="29">
        <v>25000</v>
      </c>
      <c r="F888" s="30">
        <f t="shared" si="13"/>
        <v>25</v>
      </c>
      <c r="G888" s="26"/>
      <c r="H888" s="9"/>
    </row>
    <row r="889" spans="1:8" ht="11.25" customHeight="1">
      <c r="A889" s="32" t="s">
        <v>127</v>
      </c>
      <c r="B889" s="26" t="s">
        <v>862</v>
      </c>
      <c r="C889" s="27" t="s">
        <v>129</v>
      </c>
      <c r="D889" s="28">
        <v>32500</v>
      </c>
      <c r="E889" s="29">
        <v>32500</v>
      </c>
      <c r="F889" s="30">
        <f t="shared" si="13"/>
        <v>32.5</v>
      </c>
      <c r="H889" s="9"/>
    </row>
    <row r="890" spans="1:8" ht="11.25" customHeight="1">
      <c r="A890" s="32" t="s">
        <v>127</v>
      </c>
      <c r="B890" s="26" t="s">
        <v>877</v>
      </c>
      <c r="C890" s="27" t="s">
        <v>129</v>
      </c>
      <c r="D890" s="28">
        <v>10000</v>
      </c>
      <c r="E890" s="29">
        <v>10000</v>
      </c>
      <c r="F890" s="30">
        <f t="shared" si="13"/>
        <v>10</v>
      </c>
      <c r="H890" s="9"/>
    </row>
    <row r="891" spans="1:8" ht="11.25" customHeight="1">
      <c r="A891" s="32" t="s">
        <v>127</v>
      </c>
      <c r="B891" s="26" t="s">
        <v>878</v>
      </c>
      <c r="C891" s="27" t="s">
        <v>129</v>
      </c>
      <c r="D891" s="28">
        <v>3480</v>
      </c>
      <c r="E891" s="29">
        <v>3480</v>
      </c>
      <c r="F891" s="30">
        <f t="shared" si="13"/>
        <v>3.48</v>
      </c>
      <c r="H891" s="9"/>
    </row>
    <row r="892" spans="1:8" ht="11.25" customHeight="1">
      <c r="A892" s="32" t="s">
        <v>127</v>
      </c>
      <c r="B892" s="26" t="s">
        <v>879</v>
      </c>
      <c r="C892" s="27" t="s">
        <v>129</v>
      </c>
      <c r="D892" s="28">
        <v>3980</v>
      </c>
      <c r="E892" s="29">
        <v>3980</v>
      </c>
      <c r="F892" s="30">
        <f t="shared" si="13"/>
        <v>3.98</v>
      </c>
      <c r="H892" s="9"/>
    </row>
    <row r="893" spans="1:8" ht="11.25" customHeight="1">
      <c r="A893" s="32" t="s">
        <v>127</v>
      </c>
      <c r="B893" s="26" t="s">
        <v>880</v>
      </c>
      <c r="C893" s="27" t="s">
        <v>129</v>
      </c>
      <c r="D893" s="28">
        <v>10000</v>
      </c>
      <c r="E893" s="29">
        <v>10000</v>
      </c>
      <c r="F893" s="30">
        <f t="shared" si="13"/>
        <v>10</v>
      </c>
      <c r="H893" s="9"/>
    </row>
    <row r="894" spans="1:8" ht="11.25" customHeight="1">
      <c r="A894" s="32" t="s">
        <v>127</v>
      </c>
      <c r="B894" s="26" t="s">
        <v>881</v>
      </c>
      <c r="C894" s="27" t="s">
        <v>129</v>
      </c>
      <c r="D894" s="28">
        <v>10000</v>
      </c>
      <c r="E894" s="29">
        <v>10000</v>
      </c>
      <c r="F894" s="30">
        <f t="shared" si="13"/>
        <v>10</v>
      </c>
      <c r="H894" s="9"/>
    </row>
    <row r="895" spans="1:8" ht="11.25" customHeight="1">
      <c r="A895" s="32" t="s">
        <v>127</v>
      </c>
      <c r="B895" s="26" t="s">
        <v>882</v>
      </c>
      <c r="C895" s="27" t="s">
        <v>129</v>
      </c>
      <c r="D895" s="28">
        <v>10000</v>
      </c>
      <c r="E895" s="29">
        <v>10000</v>
      </c>
      <c r="F895" s="30">
        <f t="shared" si="13"/>
        <v>10</v>
      </c>
      <c r="H895" s="9"/>
    </row>
    <row r="896" spans="1:8" ht="11.25" customHeight="1">
      <c r="A896" s="32" t="s">
        <v>127</v>
      </c>
      <c r="B896" s="26" t="s">
        <v>883</v>
      </c>
      <c r="C896" s="27" t="s">
        <v>129</v>
      </c>
      <c r="D896" s="28">
        <v>10000</v>
      </c>
      <c r="E896" s="29">
        <v>10000</v>
      </c>
      <c r="F896" s="30">
        <f t="shared" si="13"/>
        <v>10</v>
      </c>
      <c r="H896" s="9"/>
    </row>
    <row r="897" spans="1:6" customFormat="1" ht="11.25" customHeight="1">
      <c r="A897" s="32" t="s">
        <v>127</v>
      </c>
      <c r="B897" s="26" t="s">
        <v>884</v>
      </c>
      <c r="C897" s="27" t="s">
        <v>129</v>
      </c>
      <c r="D897" s="28">
        <v>9822</v>
      </c>
      <c r="E897" s="29">
        <v>9822</v>
      </c>
      <c r="F897" s="30">
        <f t="shared" si="13"/>
        <v>9.8219999999999992</v>
      </c>
    </row>
    <row r="898" spans="1:6" customFormat="1" ht="11.25" customHeight="1">
      <c r="A898" s="32" t="s">
        <v>127</v>
      </c>
      <c r="B898" s="26" t="s">
        <v>864</v>
      </c>
      <c r="C898" s="27" t="s">
        <v>129</v>
      </c>
      <c r="D898" s="28">
        <v>10000</v>
      </c>
      <c r="E898" s="29">
        <v>10000</v>
      </c>
      <c r="F898" s="30">
        <f t="shared" si="13"/>
        <v>10</v>
      </c>
    </row>
    <row r="899" spans="1:6" customFormat="1" ht="11.25" customHeight="1">
      <c r="A899" s="32" t="s">
        <v>127</v>
      </c>
      <c r="B899" s="26" t="s">
        <v>885</v>
      </c>
      <c r="C899" s="27" t="s">
        <v>129</v>
      </c>
      <c r="D899" s="28">
        <v>1257</v>
      </c>
      <c r="E899" s="29">
        <v>1257</v>
      </c>
      <c r="F899" s="30">
        <f t="shared" si="13"/>
        <v>1.2569999999999999</v>
      </c>
    </row>
    <row r="900" spans="1:6" customFormat="1" ht="11.25" customHeight="1">
      <c r="A900" s="32" t="s">
        <v>127</v>
      </c>
      <c r="B900" s="26" t="s">
        <v>220</v>
      </c>
      <c r="C900" s="27" t="s">
        <v>129</v>
      </c>
      <c r="D900" s="28">
        <v>10000</v>
      </c>
      <c r="E900" s="29">
        <v>10000</v>
      </c>
      <c r="F900" s="30">
        <f t="shared" si="13"/>
        <v>10</v>
      </c>
    </row>
    <row r="901" spans="1:6" customFormat="1" ht="11.25" customHeight="1">
      <c r="A901" s="32" t="s">
        <v>127</v>
      </c>
      <c r="B901" s="26" t="s">
        <v>886</v>
      </c>
      <c r="C901" s="27" t="s">
        <v>129</v>
      </c>
      <c r="D901" s="28">
        <v>10000</v>
      </c>
      <c r="E901" s="29">
        <v>10000</v>
      </c>
      <c r="F901" s="30">
        <f t="shared" ref="F901:F964" si="14">E901/1000</f>
        <v>10</v>
      </c>
    </row>
    <row r="902" spans="1:6" customFormat="1" ht="11.25" customHeight="1">
      <c r="A902" s="32" t="s">
        <v>127</v>
      </c>
      <c r="B902" s="26" t="s">
        <v>887</v>
      </c>
      <c r="C902" s="27" t="s">
        <v>129</v>
      </c>
      <c r="D902" s="28">
        <v>1040</v>
      </c>
      <c r="E902" s="29">
        <v>1040</v>
      </c>
      <c r="F902" s="30">
        <f t="shared" si="14"/>
        <v>1.04</v>
      </c>
    </row>
    <row r="903" spans="1:6" customFormat="1" ht="11.25" customHeight="1">
      <c r="A903" s="32" t="s">
        <v>127</v>
      </c>
      <c r="B903" s="26" t="s">
        <v>888</v>
      </c>
      <c r="C903" s="27" t="s">
        <v>129</v>
      </c>
      <c r="D903" s="28">
        <v>234</v>
      </c>
      <c r="E903" s="29">
        <v>234</v>
      </c>
      <c r="F903" s="30">
        <f t="shared" si="14"/>
        <v>0.23400000000000001</v>
      </c>
    </row>
    <row r="904" spans="1:6" customFormat="1" ht="11.25" customHeight="1">
      <c r="A904" s="32" t="s">
        <v>127</v>
      </c>
      <c r="B904" s="26" t="s">
        <v>889</v>
      </c>
      <c r="C904" s="27" t="s">
        <v>129</v>
      </c>
      <c r="D904" s="28">
        <v>15000</v>
      </c>
      <c r="E904" s="29">
        <v>15000</v>
      </c>
      <c r="F904" s="30">
        <f t="shared" si="14"/>
        <v>15</v>
      </c>
    </row>
    <row r="905" spans="1:6" customFormat="1" ht="11.25" customHeight="1">
      <c r="A905" s="32" t="s">
        <v>127</v>
      </c>
      <c r="B905" s="26" t="s">
        <v>890</v>
      </c>
      <c r="C905" s="27" t="s">
        <v>129</v>
      </c>
      <c r="D905" s="28">
        <v>10000</v>
      </c>
      <c r="E905" s="29">
        <v>10000</v>
      </c>
      <c r="F905" s="30">
        <f t="shared" si="14"/>
        <v>10</v>
      </c>
    </row>
    <row r="906" spans="1:6" customFormat="1" ht="11.25" customHeight="1">
      <c r="A906" s="32" t="s">
        <v>127</v>
      </c>
      <c r="B906" s="26" t="s">
        <v>891</v>
      </c>
      <c r="C906" s="27" t="s">
        <v>129</v>
      </c>
      <c r="D906" s="28">
        <v>10000</v>
      </c>
      <c r="E906" s="29">
        <v>10000</v>
      </c>
      <c r="F906" s="30">
        <f t="shared" si="14"/>
        <v>10</v>
      </c>
    </row>
    <row r="907" spans="1:6" customFormat="1" ht="11.25" customHeight="1">
      <c r="A907" s="32" t="s">
        <v>127</v>
      </c>
      <c r="B907" s="26" t="s">
        <v>135</v>
      </c>
      <c r="C907" s="27" t="s">
        <v>129</v>
      </c>
      <c r="D907" s="28">
        <v>36400</v>
      </c>
      <c r="E907" s="29">
        <v>36400</v>
      </c>
      <c r="F907" s="30">
        <f t="shared" si="14"/>
        <v>36.4</v>
      </c>
    </row>
    <row r="908" spans="1:6" customFormat="1" ht="11.25" customHeight="1">
      <c r="A908" s="32" t="s">
        <v>127</v>
      </c>
      <c r="B908" s="26" t="s">
        <v>892</v>
      </c>
      <c r="C908" s="27" t="s">
        <v>129</v>
      </c>
      <c r="D908" s="28">
        <v>10000</v>
      </c>
      <c r="E908" s="29">
        <v>10000</v>
      </c>
      <c r="F908" s="30">
        <f t="shared" si="14"/>
        <v>10</v>
      </c>
    </row>
    <row r="909" spans="1:6" customFormat="1" ht="11.25" customHeight="1">
      <c r="A909" s="32" t="s">
        <v>127</v>
      </c>
      <c r="B909" s="26" t="s">
        <v>893</v>
      </c>
      <c r="C909" s="27" t="s">
        <v>129</v>
      </c>
      <c r="D909" s="28">
        <v>10000</v>
      </c>
      <c r="E909" s="29">
        <v>10000</v>
      </c>
      <c r="F909" s="30">
        <f t="shared" si="14"/>
        <v>10</v>
      </c>
    </row>
    <row r="910" spans="1:6" customFormat="1" ht="11.25" customHeight="1">
      <c r="A910" s="32" t="s">
        <v>127</v>
      </c>
      <c r="B910" s="26" t="s">
        <v>894</v>
      </c>
      <c r="C910" s="27" t="s">
        <v>129</v>
      </c>
      <c r="D910" s="28">
        <v>10000</v>
      </c>
      <c r="E910" s="29">
        <v>10000</v>
      </c>
      <c r="F910" s="30">
        <f t="shared" si="14"/>
        <v>10</v>
      </c>
    </row>
    <row r="911" spans="1:6" customFormat="1" ht="11.25" customHeight="1">
      <c r="A911" s="32" t="s">
        <v>127</v>
      </c>
      <c r="B911" s="26" t="s">
        <v>895</v>
      </c>
      <c r="C911" s="27" t="s">
        <v>129</v>
      </c>
      <c r="D911" s="28">
        <v>10000</v>
      </c>
      <c r="E911" s="29">
        <v>10000</v>
      </c>
      <c r="F911" s="30">
        <f t="shared" si="14"/>
        <v>10</v>
      </c>
    </row>
    <row r="912" spans="1:6" customFormat="1" ht="11.25" customHeight="1">
      <c r="A912" s="32" t="s">
        <v>127</v>
      </c>
      <c r="B912" s="26" t="s">
        <v>896</v>
      </c>
      <c r="C912" s="27" t="s">
        <v>129</v>
      </c>
      <c r="D912" s="28">
        <v>10000</v>
      </c>
      <c r="E912" s="29">
        <v>10000</v>
      </c>
      <c r="F912" s="30">
        <f t="shared" si="14"/>
        <v>10</v>
      </c>
    </row>
    <row r="913" spans="1:6" customFormat="1" ht="11.25" customHeight="1">
      <c r="A913" s="32" t="s">
        <v>127</v>
      </c>
      <c r="B913" s="26" t="s">
        <v>897</v>
      </c>
      <c r="C913" s="27" t="s">
        <v>129</v>
      </c>
      <c r="D913" s="28">
        <v>10000</v>
      </c>
      <c r="E913" s="29">
        <v>10000</v>
      </c>
      <c r="F913" s="30">
        <f t="shared" si="14"/>
        <v>10</v>
      </c>
    </row>
    <row r="914" spans="1:6" customFormat="1" ht="11.25" customHeight="1">
      <c r="A914" s="32" t="s">
        <v>127</v>
      </c>
      <c r="B914" s="26" t="s">
        <v>898</v>
      </c>
      <c r="C914" s="27" t="s">
        <v>129</v>
      </c>
      <c r="D914" s="28">
        <v>10000</v>
      </c>
      <c r="E914" s="29">
        <v>10000</v>
      </c>
      <c r="F914" s="30">
        <f t="shared" si="14"/>
        <v>10</v>
      </c>
    </row>
    <row r="915" spans="1:6" customFormat="1" ht="11.25" customHeight="1">
      <c r="A915" s="32" t="s">
        <v>127</v>
      </c>
      <c r="B915" s="26" t="s">
        <v>899</v>
      </c>
      <c r="C915" s="27" t="s">
        <v>129</v>
      </c>
      <c r="D915" s="28">
        <v>10000</v>
      </c>
      <c r="E915" s="29">
        <v>10000</v>
      </c>
      <c r="F915" s="30">
        <f t="shared" si="14"/>
        <v>10</v>
      </c>
    </row>
    <row r="916" spans="1:6" customFormat="1" ht="11.25" customHeight="1">
      <c r="A916" s="32" t="s">
        <v>127</v>
      </c>
      <c r="B916" s="26" t="s">
        <v>900</v>
      </c>
      <c r="C916" s="27" t="s">
        <v>129</v>
      </c>
      <c r="D916" s="28">
        <v>2040</v>
      </c>
      <c r="E916" s="29">
        <v>2040</v>
      </c>
      <c r="F916" s="30">
        <f t="shared" si="14"/>
        <v>2.04</v>
      </c>
    </row>
    <row r="917" spans="1:6" customFormat="1" ht="11.25" customHeight="1">
      <c r="A917" s="32" t="s">
        <v>127</v>
      </c>
      <c r="B917" s="26" t="s">
        <v>901</v>
      </c>
      <c r="C917" s="27" t="s">
        <v>129</v>
      </c>
      <c r="D917" s="28">
        <v>7098</v>
      </c>
      <c r="E917" s="29">
        <v>7098</v>
      </c>
      <c r="F917" s="30">
        <f t="shared" si="14"/>
        <v>7.0979999999999999</v>
      </c>
    </row>
    <row r="918" spans="1:6" customFormat="1" ht="11.25" customHeight="1">
      <c r="A918" s="32" t="s">
        <v>127</v>
      </c>
      <c r="B918" s="26" t="s">
        <v>902</v>
      </c>
      <c r="C918" s="27" t="s">
        <v>129</v>
      </c>
      <c r="D918" s="28">
        <v>8782</v>
      </c>
      <c r="E918" s="29">
        <v>8782</v>
      </c>
      <c r="F918" s="30">
        <f t="shared" si="14"/>
        <v>8.782</v>
      </c>
    </row>
    <row r="919" spans="1:6" customFormat="1" ht="11.25" customHeight="1">
      <c r="A919" s="32" t="s">
        <v>127</v>
      </c>
      <c r="B919" s="26" t="s">
        <v>903</v>
      </c>
      <c r="C919" s="27" t="s">
        <v>129</v>
      </c>
      <c r="D919" s="28">
        <v>10000</v>
      </c>
      <c r="E919" s="29">
        <v>10000</v>
      </c>
      <c r="F919" s="30">
        <f t="shared" si="14"/>
        <v>10</v>
      </c>
    </row>
    <row r="920" spans="1:6" customFormat="1" ht="11.25" customHeight="1">
      <c r="A920" s="32" t="s">
        <v>127</v>
      </c>
      <c r="B920" s="26" t="s">
        <v>904</v>
      </c>
      <c r="C920" s="27" t="s">
        <v>129</v>
      </c>
      <c r="D920" s="28">
        <v>5640</v>
      </c>
      <c r="E920" s="29">
        <v>5640</v>
      </c>
      <c r="F920" s="30">
        <f t="shared" si="14"/>
        <v>5.64</v>
      </c>
    </row>
    <row r="921" spans="1:6" customFormat="1" ht="11.25" customHeight="1">
      <c r="A921" s="32" t="s">
        <v>127</v>
      </c>
      <c r="B921" s="26" t="s">
        <v>905</v>
      </c>
      <c r="C921" s="27" t="s">
        <v>129</v>
      </c>
      <c r="D921" s="28">
        <v>10000</v>
      </c>
      <c r="E921" s="29">
        <v>10000</v>
      </c>
      <c r="F921" s="30">
        <f t="shared" si="14"/>
        <v>10</v>
      </c>
    </row>
    <row r="922" spans="1:6" customFormat="1" ht="11.25" customHeight="1">
      <c r="A922" s="32" t="s">
        <v>127</v>
      </c>
      <c r="B922" s="26" t="s">
        <v>906</v>
      </c>
      <c r="C922" s="27" t="s">
        <v>129</v>
      </c>
      <c r="D922" s="28">
        <v>10000</v>
      </c>
      <c r="E922" s="29">
        <v>10000</v>
      </c>
      <c r="F922" s="30">
        <f t="shared" si="14"/>
        <v>10</v>
      </c>
    </row>
    <row r="923" spans="1:6" customFormat="1" ht="11.25" customHeight="1">
      <c r="A923" s="32" t="s">
        <v>127</v>
      </c>
      <c r="B923" s="26" t="s">
        <v>907</v>
      </c>
      <c r="C923" s="27" t="s">
        <v>129</v>
      </c>
      <c r="D923" s="28">
        <v>10000</v>
      </c>
      <c r="E923" s="29">
        <v>10000</v>
      </c>
      <c r="F923" s="30">
        <f t="shared" si="14"/>
        <v>10</v>
      </c>
    </row>
    <row r="924" spans="1:6" customFormat="1" ht="11.25" customHeight="1">
      <c r="A924" s="32" t="s">
        <v>127</v>
      </c>
      <c r="B924" s="26" t="s">
        <v>908</v>
      </c>
      <c r="C924" s="27" t="s">
        <v>129</v>
      </c>
      <c r="D924" s="28">
        <v>10000</v>
      </c>
      <c r="E924" s="29">
        <v>10000</v>
      </c>
      <c r="F924" s="30">
        <f t="shared" si="14"/>
        <v>10</v>
      </c>
    </row>
    <row r="925" spans="1:6" customFormat="1" ht="11.25" customHeight="1">
      <c r="A925" s="32" t="s">
        <v>127</v>
      </c>
      <c r="B925" s="26" t="s">
        <v>909</v>
      </c>
      <c r="C925" s="27" t="s">
        <v>129</v>
      </c>
      <c r="D925" s="28">
        <v>2491</v>
      </c>
      <c r="E925" s="29">
        <v>2491</v>
      </c>
      <c r="F925" s="30">
        <f t="shared" si="14"/>
        <v>2.4910000000000001</v>
      </c>
    </row>
    <row r="926" spans="1:6" customFormat="1" ht="11.25" customHeight="1">
      <c r="A926" s="32" t="s">
        <v>127</v>
      </c>
      <c r="B926" s="26" t="s">
        <v>910</v>
      </c>
      <c r="C926" s="27" t="s">
        <v>129</v>
      </c>
      <c r="D926" s="28">
        <v>41600</v>
      </c>
      <c r="E926" s="29">
        <v>41600</v>
      </c>
      <c r="F926" s="30">
        <f t="shared" si="14"/>
        <v>41.6</v>
      </c>
    </row>
    <row r="927" spans="1:6" customFormat="1" ht="11.25" customHeight="1">
      <c r="A927" s="32" t="s">
        <v>127</v>
      </c>
      <c r="B927" s="26" t="s">
        <v>911</v>
      </c>
      <c r="C927" s="27" t="s">
        <v>129</v>
      </c>
      <c r="D927" s="28">
        <v>10000</v>
      </c>
      <c r="E927" s="29">
        <v>10000</v>
      </c>
      <c r="F927" s="30">
        <f t="shared" si="14"/>
        <v>10</v>
      </c>
    </row>
    <row r="928" spans="1:6" customFormat="1" ht="11.25" customHeight="1">
      <c r="A928" s="32" t="s">
        <v>127</v>
      </c>
      <c r="B928" s="26" t="s">
        <v>912</v>
      </c>
      <c r="C928" s="27" t="s">
        <v>129</v>
      </c>
      <c r="D928" s="28">
        <v>10000</v>
      </c>
      <c r="E928" s="29">
        <v>10000</v>
      </c>
      <c r="F928" s="30">
        <f t="shared" si="14"/>
        <v>10</v>
      </c>
    </row>
    <row r="929" spans="1:8" ht="11.25" customHeight="1">
      <c r="A929" s="32" t="s">
        <v>127</v>
      </c>
      <c r="B929" s="26" t="s">
        <v>913</v>
      </c>
      <c r="C929" s="27" t="s">
        <v>129</v>
      </c>
      <c r="D929" s="28">
        <v>10000</v>
      </c>
      <c r="E929" s="29">
        <v>10000</v>
      </c>
      <c r="F929" s="30">
        <f t="shared" si="14"/>
        <v>10</v>
      </c>
    </row>
    <row r="930" spans="1:8" ht="11.25" customHeight="1">
      <c r="A930" s="32" t="s">
        <v>127</v>
      </c>
      <c r="B930" s="26" t="s">
        <v>914</v>
      </c>
      <c r="C930" s="27" t="s">
        <v>129</v>
      </c>
      <c r="D930" s="28">
        <v>9824</v>
      </c>
      <c r="E930" s="29">
        <v>9824</v>
      </c>
      <c r="F930" s="30">
        <f t="shared" si="14"/>
        <v>9.8239999999999998</v>
      </c>
    </row>
    <row r="931" spans="1:8" ht="11.25" customHeight="1">
      <c r="A931" s="32" t="s">
        <v>127</v>
      </c>
      <c r="B931" s="26" t="s">
        <v>915</v>
      </c>
      <c r="C931" s="27" t="s">
        <v>129</v>
      </c>
      <c r="D931" s="28">
        <v>10000</v>
      </c>
      <c r="E931" s="29">
        <v>10000</v>
      </c>
      <c r="F931" s="30">
        <f t="shared" si="14"/>
        <v>10</v>
      </c>
      <c r="H931" s="9"/>
    </row>
    <row r="932" spans="1:8" ht="11.25" customHeight="1">
      <c r="A932" s="32" t="s">
        <v>127</v>
      </c>
      <c r="B932" s="26" t="s">
        <v>916</v>
      </c>
      <c r="C932" s="27" t="s">
        <v>129</v>
      </c>
      <c r="D932" s="28">
        <v>9528</v>
      </c>
      <c r="E932" s="29">
        <v>9528</v>
      </c>
      <c r="F932" s="30">
        <f t="shared" si="14"/>
        <v>9.5280000000000005</v>
      </c>
      <c r="H932" s="9"/>
    </row>
    <row r="933" spans="1:8" ht="11.25" customHeight="1">
      <c r="A933" s="32" t="s">
        <v>127</v>
      </c>
      <c r="B933" s="26" t="s">
        <v>917</v>
      </c>
      <c r="C933" s="27" t="s">
        <v>129</v>
      </c>
      <c r="D933" s="28">
        <v>3414</v>
      </c>
      <c r="E933" s="29">
        <v>3414</v>
      </c>
      <c r="F933" s="30">
        <f t="shared" si="14"/>
        <v>3.4140000000000001</v>
      </c>
      <c r="H933" s="9"/>
    </row>
    <row r="934" spans="1:8" ht="11.25" customHeight="1">
      <c r="A934" s="32" t="s">
        <v>127</v>
      </c>
      <c r="B934" s="26" t="s">
        <v>918</v>
      </c>
      <c r="C934" s="27" t="s">
        <v>129</v>
      </c>
      <c r="D934" s="28">
        <v>9210</v>
      </c>
      <c r="E934" s="29">
        <v>9210</v>
      </c>
      <c r="F934" s="30">
        <f t="shared" si="14"/>
        <v>9.2100000000000009</v>
      </c>
      <c r="H934" s="9"/>
    </row>
    <row r="935" spans="1:8" ht="11.25" customHeight="1">
      <c r="A935" s="32" t="s">
        <v>127</v>
      </c>
      <c r="B935" s="26" t="s">
        <v>919</v>
      </c>
      <c r="C935" s="27" t="s">
        <v>129</v>
      </c>
      <c r="D935" s="28">
        <v>8452</v>
      </c>
      <c r="E935" s="29">
        <v>8452</v>
      </c>
      <c r="F935" s="30">
        <f t="shared" si="14"/>
        <v>8.452</v>
      </c>
      <c r="H935" s="9"/>
    </row>
    <row r="936" spans="1:8" ht="11.25" customHeight="1">
      <c r="A936" s="32" t="s">
        <v>127</v>
      </c>
      <c r="B936" s="26" t="s">
        <v>920</v>
      </c>
      <c r="C936" s="27" t="s">
        <v>129</v>
      </c>
      <c r="D936" s="28">
        <v>7839</v>
      </c>
      <c r="E936" s="29">
        <v>7839</v>
      </c>
      <c r="F936" s="30">
        <f t="shared" si="14"/>
        <v>7.8390000000000004</v>
      </c>
      <c r="H936" s="9"/>
    </row>
    <row r="937" spans="1:8" ht="11.25" customHeight="1">
      <c r="A937" s="32" t="s">
        <v>127</v>
      </c>
      <c r="B937" s="35" t="s">
        <v>160</v>
      </c>
      <c r="C937" s="27" t="s">
        <v>129</v>
      </c>
      <c r="D937" s="28">
        <v>10000</v>
      </c>
      <c r="E937" s="29">
        <v>10000</v>
      </c>
      <c r="F937" s="30">
        <f t="shared" si="14"/>
        <v>10</v>
      </c>
      <c r="G937" s="26"/>
      <c r="H937" s="9"/>
    </row>
    <row r="938" spans="1:8" ht="11.25" customHeight="1">
      <c r="A938" s="32" t="s">
        <v>127</v>
      </c>
      <c r="B938" s="26" t="s">
        <v>921</v>
      </c>
      <c r="C938" s="27" t="s">
        <v>129</v>
      </c>
      <c r="D938" s="28">
        <v>10000</v>
      </c>
      <c r="E938" s="29">
        <v>10000</v>
      </c>
      <c r="F938" s="30">
        <f t="shared" si="14"/>
        <v>10</v>
      </c>
      <c r="H938" s="9"/>
    </row>
    <row r="939" spans="1:8" ht="11.25" customHeight="1">
      <c r="A939" s="32" t="s">
        <v>127</v>
      </c>
      <c r="B939" s="26" t="s">
        <v>922</v>
      </c>
      <c r="C939" s="27" t="s">
        <v>129</v>
      </c>
      <c r="D939" s="28">
        <v>10000</v>
      </c>
      <c r="E939" s="29">
        <v>10000</v>
      </c>
      <c r="F939" s="30">
        <f t="shared" si="14"/>
        <v>10</v>
      </c>
      <c r="H939" s="9"/>
    </row>
    <row r="940" spans="1:8" ht="11.25" customHeight="1">
      <c r="A940" s="32" t="s">
        <v>127</v>
      </c>
      <c r="B940" s="26" t="s">
        <v>923</v>
      </c>
      <c r="C940" s="27" t="s">
        <v>129</v>
      </c>
      <c r="D940" s="28">
        <v>10000</v>
      </c>
      <c r="E940" s="29">
        <v>10000</v>
      </c>
      <c r="F940" s="30">
        <f t="shared" si="14"/>
        <v>10</v>
      </c>
      <c r="H940" s="9"/>
    </row>
    <row r="941" spans="1:8" ht="11.25" customHeight="1">
      <c r="A941" s="32" t="s">
        <v>127</v>
      </c>
      <c r="B941" s="26" t="s">
        <v>924</v>
      </c>
      <c r="C941" s="27" t="s">
        <v>129</v>
      </c>
      <c r="D941" s="28">
        <v>10000</v>
      </c>
      <c r="E941" s="29">
        <v>10000</v>
      </c>
      <c r="F941" s="30">
        <f t="shared" si="14"/>
        <v>10</v>
      </c>
      <c r="H941" s="9"/>
    </row>
    <row r="942" spans="1:8" ht="11.25" customHeight="1">
      <c r="A942" s="32" t="s">
        <v>127</v>
      </c>
      <c r="B942" s="26" t="s">
        <v>925</v>
      </c>
      <c r="C942" s="27" t="s">
        <v>129</v>
      </c>
      <c r="D942" s="28">
        <v>9588</v>
      </c>
      <c r="E942" s="29">
        <v>9588</v>
      </c>
      <c r="F942" s="30">
        <f t="shared" si="14"/>
        <v>9.5879999999999992</v>
      </c>
      <c r="H942" s="9"/>
    </row>
    <row r="943" spans="1:8" ht="11.25" customHeight="1">
      <c r="A943" s="32" t="s">
        <v>127</v>
      </c>
      <c r="B943" s="26" t="s">
        <v>926</v>
      </c>
      <c r="C943" s="27" t="s">
        <v>129</v>
      </c>
      <c r="D943" s="28">
        <v>9504</v>
      </c>
      <c r="E943" s="29">
        <v>9504</v>
      </c>
      <c r="F943" s="30">
        <f t="shared" si="14"/>
        <v>9.5039999999999996</v>
      </c>
      <c r="H943" s="9"/>
    </row>
    <row r="944" spans="1:8" ht="11.25" customHeight="1">
      <c r="A944" s="32" t="s">
        <v>127</v>
      </c>
      <c r="B944" s="26" t="s">
        <v>927</v>
      </c>
      <c r="C944" s="27" t="s">
        <v>129</v>
      </c>
      <c r="D944" s="28">
        <v>10000</v>
      </c>
      <c r="E944" s="29">
        <v>10000</v>
      </c>
      <c r="F944" s="30">
        <f t="shared" si="14"/>
        <v>10</v>
      </c>
      <c r="H944" s="9"/>
    </row>
    <row r="945" spans="1:8" ht="11.25" customHeight="1">
      <c r="A945" s="32" t="s">
        <v>127</v>
      </c>
      <c r="B945" s="26" t="s">
        <v>928</v>
      </c>
      <c r="C945" s="27" t="s">
        <v>129</v>
      </c>
      <c r="D945" s="28">
        <v>10000</v>
      </c>
      <c r="E945" s="29">
        <v>10000</v>
      </c>
      <c r="F945" s="30">
        <f t="shared" si="14"/>
        <v>10</v>
      </c>
      <c r="H945" s="9"/>
    </row>
    <row r="946" spans="1:8" ht="11.25" customHeight="1">
      <c r="A946" s="32" t="s">
        <v>127</v>
      </c>
      <c r="B946" s="26" t="s">
        <v>929</v>
      </c>
      <c r="C946" s="27" t="s">
        <v>129</v>
      </c>
      <c r="D946" s="28">
        <v>10000</v>
      </c>
      <c r="E946" s="29">
        <v>10000</v>
      </c>
      <c r="F946" s="30">
        <f t="shared" si="14"/>
        <v>10</v>
      </c>
      <c r="H946" s="9"/>
    </row>
    <row r="947" spans="1:8" ht="11.25" customHeight="1">
      <c r="A947" s="32" t="s">
        <v>127</v>
      </c>
      <c r="B947" s="26" t="s">
        <v>930</v>
      </c>
      <c r="C947" s="27" t="s">
        <v>129</v>
      </c>
      <c r="D947" s="28">
        <v>10000</v>
      </c>
      <c r="E947" s="29">
        <v>10000</v>
      </c>
      <c r="F947" s="30">
        <f t="shared" si="14"/>
        <v>10</v>
      </c>
      <c r="H947" s="9"/>
    </row>
    <row r="948" spans="1:8" ht="11.25" customHeight="1">
      <c r="A948" s="32" t="s">
        <v>127</v>
      </c>
      <c r="B948" s="26" t="s">
        <v>931</v>
      </c>
      <c r="C948" s="27" t="s">
        <v>129</v>
      </c>
      <c r="D948" s="28">
        <v>10000</v>
      </c>
      <c r="E948" s="29">
        <v>10000</v>
      </c>
      <c r="F948" s="30">
        <f t="shared" si="14"/>
        <v>10</v>
      </c>
      <c r="H948" s="9"/>
    </row>
    <row r="949" spans="1:8" ht="11.25" customHeight="1">
      <c r="A949" s="32" t="s">
        <v>127</v>
      </c>
      <c r="B949" s="26" t="s">
        <v>932</v>
      </c>
      <c r="C949" s="27" t="s">
        <v>129</v>
      </c>
      <c r="D949" s="28">
        <v>5815</v>
      </c>
      <c r="E949" s="29">
        <v>5815</v>
      </c>
      <c r="F949" s="30">
        <f t="shared" si="14"/>
        <v>5.8150000000000004</v>
      </c>
      <c r="H949" s="9"/>
    </row>
    <row r="950" spans="1:8" ht="11.25" customHeight="1">
      <c r="A950" s="32" t="s">
        <v>127</v>
      </c>
      <c r="B950" s="26" t="s">
        <v>933</v>
      </c>
      <c r="C950" s="27" t="s">
        <v>129</v>
      </c>
      <c r="D950" s="28">
        <v>10000</v>
      </c>
      <c r="E950" s="29">
        <v>10000</v>
      </c>
      <c r="F950" s="30">
        <f t="shared" si="14"/>
        <v>10</v>
      </c>
      <c r="H950" s="9"/>
    </row>
    <row r="951" spans="1:8" ht="11.25" customHeight="1">
      <c r="A951" s="32" t="s">
        <v>127</v>
      </c>
      <c r="B951" s="26" t="s">
        <v>934</v>
      </c>
      <c r="C951" s="27" t="s">
        <v>129</v>
      </c>
      <c r="D951" s="28">
        <v>10000</v>
      </c>
      <c r="E951" s="29">
        <v>10000</v>
      </c>
      <c r="F951" s="30">
        <f t="shared" si="14"/>
        <v>10</v>
      </c>
      <c r="H951" s="9"/>
    </row>
    <row r="952" spans="1:8" ht="11.25" customHeight="1">
      <c r="A952" s="32" t="s">
        <v>127</v>
      </c>
      <c r="B952" s="26" t="s">
        <v>935</v>
      </c>
      <c r="C952" s="27" t="s">
        <v>129</v>
      </c>
      <c r="D952" s="28">
        <v>10000</v>
      </c>
      <c r="E952" s="29">
        <v>10000</v>
      </c>
      <c r="F952" s="30">
        <f t="shared" si="14"/>
        <v>10</v>
      </c>
    </row>
    <row r="953" spans="1:8" ht="11.25" customHeight="1">
      <c r="A953" s="32" t="s">
        <v>127</v>
      </c>
      <c r="B953" s="26" t="s">
        <v>936</v>
      </c>
      <c r="C953" s="27" t="s">
        <v>129</v>
      </c>
      <c r="D953" s="28">
        <v>10000</v>
      </c>
      <c r="E953" s="29">
        <v>10000</v>
      </c>
      <c r="F953" s="30">
        <f t="shared" si="14"/>
        <v>10</v>
      </c>
    </row>
    <row r="954" spans="1:8" ht="11.25" customHeight="1">
      <c r="A954" s="32" t="s">
        <v>127</v>
      </c>
      <c r="B954" s="26" t="s">
        <v>937</v>
      </c>
      <c r="C954" s="27" t="s">
        <v>129</v>
      </c>
      <c r="D954" s="28">
        <v>15000</v>
      </c>
      <c r="E954" s="29">
        <v>15000</v>
      </c>
      <c r="F954" s="30">
        <f t="shared" si="14"/>
        <v>15</v>
      </c>
    </row>
    <row r="955" spans="1:8" ht="11.25" customHeight="1">
      <c r="A955" s="32" t="s">
        <v>127</v>
      </c>
      <c r="B955" s="26" t="s">
        <v>938</v>
      </c>
      <c r="C955" s="27" t="s">
        <v>129</v>
      </c>
      <c r="D955" s="28">
        <v>15000</v>
      </c>
      <c r="E955" s="29">
        <v>15000</v>
      </c>
      <c r="F955" s="30">
        <f t="shared" si="14"/>
        <v>15</v>
      </c>
    </row>
    <row r="956" spans="1:8" ht="11.25" customHeight="1">
      <c r="A956" s="32" t="s">
        <v>127</v>
      </c>
      <c r="B956" s="26" t="s">
        <v>939</v>
      </c>
      <c r="C956" s="27" t="s">
        <v>129</v>
      </c>
      <c r="D956" s="28">
        <v>42900</v>
      </c>
      <c r="E956" s="29">
        <v>42900</v>
      </c>
      <c r="F956" s="30">
        <f t="shared" si="14"/>
        <v>42.9</v>
      </c>
    </row>
    <row r="957" spans="1:8" ht="11.25" customHeight="1">
      <c r="A957" s="32" t="s">
        <v>127</v>
      </c>
      <c r="B957" s="26" t="s">
        <v>940</v>
      </c>
      <c r="C957" s="27" t="s">
        <v>129</v>
      </c>
      <c r="D957" s="28">
        <v>25000</v>
      </c>
      <c r="E957" s="29">
        <v>25000</v>
      </c>
      <c r="F957" s="30">
        <f t="shared" si="14"/>
        <v>25</v>
      </c>
    </row>
    <row r="958" spans="1:8" ht="11.25" customHeight="1">
      <c r="A958" s="32" t="s">
        <v>127</v>
      </c>
      <c r="B958" s="26" t="s">
        <v>941</v>
      </c>
      <c r="C958" s="27" t="s">
        <v>129</v>
      </c>
      <c r="D958" s="28">
        <v>18661</v>
      </c>
      <c r="E958" s="29">
        <v>18661</v>
      </c>
      <c r="F958" s="30">
        <f t="shared" si="14"/>
        <v>18.661000000000001</v>
      </c>
    </row>
    <row r="959" spans="1:8" ht="11.25" customHeight="1">
      <c r="A959" s="32" t="s">
        <v>127</v>
      </c>
      <c r="B959" s="26" t="s">
        <v>942</v>
      </c>
      <c r="C959" s="27" t="s">
        <v>129</v>
      </c>
      <c r="D959" s="28">
        <v>15000</v>
      </c>
      <c r="E959" s="29">
        <v>15000</v>
      </c>
      <c r="F959" s="30">
        <f t="shared" si="14"/>
        <v>15</v>
      </c>
    </row>
    <row r="960" spans="1:8" ht="11.25" customHeight="1">
      <c r="A960" s="32" t="s">
        <v>127</v>
      </c>
      <c r="B960" s="26" t="s">
        <v>943</v>
      </c>
      <c r="C960" s="27" t="s">
        <v>129</v>
      </c>
      <c r="D960" s="28">
        <v>25000</v>
      </c>
      <c r="E960" s="29">
        <v>25000</v>
      </c>
      <c r="F960" s="30">
        <f t="shared" si="14"/>
        <v>25</v>
      </c>
    </row>
    <row r="961" spans="1:6" customFormat="1" ht="11.25" customHeight="1">
      <c r="A961" s="32" t="s">
        <v>127</v>
      </c>
      <c r="B961" s="26" t="s">
        <v>944</v>
      </c>
      <c r="C961" s="27" t="s">
        <v>129</v>
      </c>
      <c r="D961" s="28">
        <v>23030</v>
      </c>
      <c r="E961" s="29">
        <v>23030</v>
      </c>
      <c r="F961" s="30">
        <f t="shared" si="14"/>
        <v>23.03</v>
      </c>
    </row>
    <row r="962" spans="1:6" customFormat="1" ht="11.25" customHeight="1">
      <c r="A962" s="32" t="s">
        <v>127</v>
      </c>
      <c r="B962" s="26" t="s">
        <v>945</v>
      </c>
      <c r="C962" s="27" t="s">
        <v>129</v>
      </c>
      <c r="D962" s="28">
        <v>10000</v>
      </c>
      <c r="E962" s="29">
        <v>10000</v>
      </c>
      <c r="F962" s="30">
        <f t="shared" si="14"/>
        <v>10</v>
      </c>
    </row>
    <row r="963" spans="1:6" customFormat="1" ht="11.25" customHeight="1">
      <c r="A963" s="32" t="s">
        <v>127</v>
      </c>
      <c r="B963" s="26" t="s">
        <v>946</v>
      </c>
      <c r="C963" s="27" t="s">
        <v>129</v>
      </c>
      <c r="D963" s="28">
        <v>10000</v>
      </c>
      <c r="E963" s="29">
        <v>10000</v>
      </c>
      <c r="F963" s="30">
        <f t="shared" si="14"/>
        <v>10</v>
      </c>
    </row>
    <row r="964" spans="1:6" customFormat="1" ht="11.25" customHeight="1">
      <c r="A964" s="32" t="s">
        <v>127</v>
      </c>
      <c r="B964" s="26" t="s">
        <v>947</v>
      </c>
      <c r="C964" s="27" t="s">
        <v>129</v>
      </c>
      <c r="D964" s="28">
        <v>10000</v>
      </c>
      <c r="E964" s="29">
        <v>10000</v>
      </c>
      <c r="F964" s="30">
        <f t="shared" si="14"/>
        <v>10</v>
      </c>
    </row>
    <row r="965" spans="1:6" customFormat="1" ht="11.25" customHeight="1">
      <c r="A965" s="32" t="s">
        <v>127</v>
      </c>
      <c r="B965" s="26" t="s">
        <v>948</v>
      </c>
      <c r="C965" s="27" t="s">
        <v>129</v>
      </c>
      <c r="D965" s="28">
        <v>10000</v>
      </c>
      <c r="E965" s="29">
        <v>10000</v>
      </c>
      <c r="F965" s="30">
        <f t="shared" ref="F965:F1028" si="15">E965/1000</f>
        <v>10</v>
      </c>
    </row>
    <row r="966" spans="1:6" customFormat="1" ht="11.25" customHeight="1">
      <c r="A966" s="32" t="s">
        <v>127</v>
      </c>
      <c r="B966" s="26" t="s">
        <v>949</v>
      </c>
      <c r="C966" s="27" t="s">
        <v>129</v>
      </c>
      <c r="D966" s="28">
        <v>15000</v>
      </c>
      <c r="E966" s="29">
        <v>15000</v>
      </c>
      <c r="F966" s="30">
        <f t="shared" si="15"/>
        <v>15</v>
      </c>
    </row>
    <row r="967" spans="1:6" customFormat="1" ht="11.25" customHeight="1">
      <c r="A967" s="32" t="s">
        <v>127</v>
      </c>
      <c r="B967" s="26" t="s">
        <v>950</v>
      </c>
      <c r="C967" s="27" t="s">
        <v>129</v>
      </c>
      <c r="D967" s="28">
        <v>10000</v>
      </c>
      <c r="E967" s="29">
        <v>10000</v>
      </c>
      <c r="F967" s="30">
        <f t="shared" si="15"/>
        <v>10</v>
      </c>
    </row>
    <row r="968" spans="1:6" customFormat="1" ht="11.25" customHeight="1">
      <c r="A968" s="32" t="s">
        <v>127</v>
      </c>
      <c r="B968" s="26" t="s">
        <v>951</v>
      </c>
      <c r="C968" s="27" t="s">
        <v>129</v>
      </c>
      <c r="D968" s="28">
        <v>15000</v>
      </c>
      <c r="E968" s="29">
        <v>15000</v>
      </c>
      <c r="F968" s="30">
        <f t="shared" si="15"/>
        <v>15</v>
      </c>
    </row>
    <row r="969" spans="1:6" customFormat="1" ht="11.25" customHeight="1">
      <c r="A969" s="32" t="s">
        <v>127</v>
      </c>
      <c r="B969" s="26" t="s">
        <v>952</v>
      </c>
      <c r="C969" s="27" t="s">
        <v>129</v>
      </c>
      <c r="D969" s="28">
        <v>10000</v>
      </c>
      <c r="E969" s="29">
        <v>10000</v>
      </c>
      <c r="F969" s="30">
        <f t="shared" si="15"/>
        <v>10</v>
      </c>
    </row>
    <row r="970" spans="1:6" customFormat="1" ht="11.25" customHeight="1">
      <c r="A970" s="32" t="s">
        <v>127</v>
      </c>
      <c r="B970" s="26" t="s">
        <v>953</v>
      </c>
      <c r="C970" s="27" t="s">
        <v>129</v>
      </c>
      <c r="D970" s="28">
        <v>25000</v>
      </c>
      <c r="E970" s="29">
        <v>25000</v>
      </c>
      <c r="F970" s="30">
        <f t="shared" si="15"/>
        <v>25</v>
      </c>
    </row>
    <row r="971" spans="1:6" customFormat="1" ht="11.25" customHeight="1">
      <c r="A971" s="32" t="s">
        <v>127</v>
      </c>
      <c r="B971" s="26" t="s">
        <v>954</v>
      </c>
      <c r="C971" s="27" t="s">
        <v>129</v>
      </c>
      <c r="D971" s="28">
        <v>10000</v>
      </c>
      <c r="E971" s="29">
        <v>10000</v>
      </c>
      <c r="F971" s="30">
        <f t="shared" si="15"/>
        <v>10</v>
      </c>
    </row>
    <row r="972" spans="1:6" customFormat="1" ht="11.25" customHeight="1">
      <c r="A972" s="32" t="s">
        <v>127</v>
      </c>
      <c r="B972" s="26" t="s">
        <v>955</v>
      </c>
      <c r="C972" s="27" t="s">
        <v>129</v>
      </c>
      <c r="D972" s="28">
        <v>25000</v>
      </c>
      <c r="E972" s="29">
        <v>25000</v>
      </c>
      <c r="F972" s="30">
        <f t="shared" si="15"/>
        <v>25</v>
      </c>
    </row>
    <row r="973" spans="1:6" customFormat="1" ht="11.25" customHeight="1">
      <c r="A973" s="32" t="s">
        <v>127</v>
      </c>
      <c r="B973" s="26" t="s">
        <v>956</v>
      </c>
      <c r="C973" s="27" t="s">
        <v>129</v>
      </c>
      <c r="D973" s="28">
        <v>10000</v>
      </c>
      <c r="E973" s="29">
        <v>10000</v>
      </c>
      <c r="F973" s="30">
        <f t="shared" si="15"/>
        <v>10</v>
      </c>
    </row>
    <row r="974" spans="1:6" customFormat="1" ht="11.25" customHeight="1">
      <c r="A974" s="32" t="s">
        <v>127</v>
      </c>
      <c r="B974" s="26" t="s">
        <v>957</v>
      </c>
      <c r="C974" s="27" t="s">
        <v>129</v>
      </c>
      <c r="D974" s="28">
        <v>10000</v>
      </c>
      <c r="E974" s="29">
        <v>10000</v>
      </c>
      <c r="F974" s="30">
        <f t="shared" si="15"/>
        <v>10</v>
      </c>
    </row>
    <row r="975" spans="1:6" customFormat="1" ht="11.25" customHeight="1">
      <c r="A975" s="32" t="s">
        <v>127</v>
      </c>
      <c r="B975" s="26" t="s">
        <v>958</v>
      </c>
      <c r="C975" s="27" t="s">
        <v>129</v>
      </c>
      <c r="D975" s="28">
        <v>15000</v>
      </c>
      <c r="E975" s="29">
        <v>15000</v>
      </c>
      <c r="F975" s="30">
        <f t="shared" si="15"/>
        <v>15</v>
      </c>
    </row>
    <row r="976" spans="1:6" customFormat="1" ht="11.25" customHeight="1">
      <c r="A976" s="32" t="s">
        <v>127</v>
      </c>
      <c r="B976" s="26" t="s">
        <v>959</v>
      </c>
      <c r="C976" s="27" t="s">
        <v>129</v>
      </c>
      <c r="D976" s="28">
        <v>25000</v>
      </c>
      <c r="E976" s="29">
        <v>25000</v>
      </c>
      <c r="F976" s="30">
        <f t="shared" si="15"/>
        <v>25</v>
      </c>
    </row>
    <row r="977" spans="1:6" customFormat="1" ht="11.25" customHeight="1">
      <c r="A977" s="32" t="s">
        <v>127</v>
      </c>
      <c r="B977" s="26" t="s">
        <v>960</v>
      </c>
      <c r="C977" s="27" t="s">
        <v>129</v>
      </c>
      <c r="D977" s="28">
        <v>15000</v>
      </c>
      <c r="E977" s="29">
        <v>15000</v>
      </c>
      <c r="F977" s="30">
        <f t="shared" si="15"/>
        <v>15</v>
      </c>
    </row>
    <row r="978" spans="1:6" customFormat="1" ht="11.25" customHeight="1">
      <c r="A978" s="32" t="s">
        <v>127</v>
      </c>
      <c r="B978" s="26" t="s">
        <v>961</v>
      </c>
      <c r="C978" s="27" t="s">
        <v>129</v>
      </c>
      <c r="D978" s="28">
        <v>25000</v>
      </c>
      <c r="E978" s="29">
        <v>25000</v>
      </c>
      <c r="F978" s="30">
        <f t="shared" si="15"/>
        <v>25</v>
      </c>
    </row>
    <row r="979" spans="1:6" customFormat="1" ht="11.25" customHeight="1">
      <c r="A979" s="32" t="s">
        <v>127</v>
      </c>
      <c r="B979" s="26" t="s">
        <v>962</v>
      </c>
      <c r="C979" s="27" t="s">
        <v>129</v>
      </c>
      <c r="D979" s="28">
        <v>2886</v>
      </c>
      <c r="E979" s="29">
        <v>2886</v>
      </c>
      <c r="F979" s="30">
        <f t="shared" si="15"/>
        <v>2.8860000000000001</v>
      </c>
    </row>
    <row r="980" spans="1:6" customFormat="1" ht="11.25" customHeight="1">
      <c r="A980" s="32" t="s">
        <v>127</v>
      </c>
      <c r="B980" s="26" t="s">
        <v>963</v>
      </c>
      <c r="C980" s="27" t="s">
        <v>129</v>
      </c>
      <c r="D980" s="28">
        <v>25000</v>
      </c>
      <c r="E980" s="29">
        <v>25000</v>
      </c>
      <c r="F980" s="30">
        <f t="shared" si="15"/>
        <v>25</v>
      </c>
    </row>
    <row r="981" spans="1:6" customFormat="1" ht="11.25" customHeight="1">
      <c r="A981" s="32" t="s">
        <v>127</v>
      </c>
      <c r="B981" s="26" t="s">
        <v>964</v>
      </c>
      <c r="C981" s="27" t="s">
        <v>129</v>
      </c>
      <c r="D981" s="28">
        <v>10000</v>
      </c>
      <c r="E981" s="29">
        <v>10000</v>
      </c>
      <c r="F981" s="30">
        <f t="shared" si="15"/>
        <v>10</v>
      </c>
    </row>
    <row r="982" spans="1:6" customFormat="1" ht="11.25" customHeight="1">
      <c r="A982" s="32" t="s">
        <v>127</v>
      </c>
      <c r="B982" s="26" t="s">
        <v>965</v>
      </c>
      <c r="C982" s="27" t="s">
        <v>129</v>
      </c>
      <c r="D982" s="28">
        <v>10000</v>
      </c>
      <c r="E982" s="29">
        <v>10000</v>
      </c>
      <c r="F982" s="30">
        <f t="shared" si="15"/>
        <v>10</v>
      </c>
    </row>
    <row r="983" spans="1:6" customFormat="1" ht="11.25" customHeight="1">
      <c r="A983" s="32" t="s">
        <v>127</v>
      </c>
      <c r="B983" s="26" t="s">
        <v>966</v>
      </c>
      <c r="C983" s="27" t="s">
        <v>129</v>
      </c>
      <c r="D983" s="28">
        <v>37700</v>
      </c>
      <c r="E983" s="29">
        <v>37700</v>
      </c>
      <c r="F983" s="30">
        <f t="shared" si="15"/>
        <v>37.700000000000003</v>
      </c>
    </row>
    <row r="984" spans="1:6" customFormat="1" ht="11.25" customHeight="1">
      <c r="A984" s="32" t="s">
        <v>127</v>
      </c>
      <c r="B984" s="26" t="s">
        <v>967</v>
      </c>
      <c r="C984" s="27" t="s">
        <v>129</v>
      </c>
      <c r="D984" s="28">
        <v>10000</v>
      </c>
      <c r="E984" s="29">
        <v>10000</v>
      </c>
      <c r="F984" s="30">
        <f t="shared" si="15"/>
        <v>10</v>
      </c>
    </row>
    <row r="985" spans="1:6" customFormat="1" ht="11.25" customHeight="1">
      <c r="A985" s="32" t="s">
        <v>127</v>
      </c>
      <c r="B985" s="26" t="s">
        <v>968</v>
      </c>
      <c r="C985" s="27" t="s">
        <v>129</v>
      </c>
      <c r="D985" s="28">
        <v>10000</v>
      </c>
      <c r="E985" s="29">
        <v>10000</v>
      </c>
      <c r="F985" s="30">
        <f t="shared" si="15"/>
        <v>10</v>
      </c>
    </row>
    <row r="986" spans="1:6" customFormat="1" ht="11.25" customHeight="1">
      <c r="A986" s="32" t="s">
        <v>127</v>
      </c>
      <c r="B986" s="26" t="s">
        <v>969</v>
      </c>
      <c r="C986" s="27" t="s">
        <v>129</v>
      </c>
      <c r="D986" s="28">
        <v>10000</v>
      </c>
      <c r="E986" s="29">
        <v>10000</v>
      </c>
      <c r="F986" s="30">
        <f t="shared" si="15"/>
        <v>10</v>
      </c>
    </row>
    <row r="987" spans="1:6" customFormat="1" ht="11.25" customHeight="1">
      <c r="A987" s="32" t="s">
        <v>127</v>
      </c>
      <c r="B987" s="26" t="s">
        <v>970</v>
      </c>
      <c r="C987" s="27" t="s">
        <v>129</v>
      </c>
      <c r="D987" s="28">
        <v>10000</v>
      </c>
      <c r="E987" s="29">
        <v>10000</v>
      </c>
      <c r="F987" s="30">
        <f t="shared" si="15"/>
        <v>10</v>
      </c>
    </row>
    <row r="988" spans="1:6" customFormat="1" ht="11.25" customHeight="1">
      <c r="A988" s="32" t="s">
        <v>127</v>
      </c>
      <c r="B988" s="26" t="s">
        <v>971</v>
      </c>
      <c r="C988" s="27" t="s">
        <v>129</v>
      </c>
      <c r="D988" s="28">
        <v>10000</v>
      </c>
      <c r="E988" s="29">
        <v>10000</v>
      </c>
      <c r="F988" s="30">
        <f t="shared" si="15"/>
        <v>10</v>
      </c>
    </row>
    <row r="989" spans="1:6" customFormat="1" ht="11.25" customHeight="1">
      <c r="A989" s="32" t="s">
        <v>127</v>
      </c>
      <c r="B989" s="26" t="s">
        <v>972</v>
      </c>
      <c r="C989" s="27" t="s">
        <v>129</v>
      </c>
      <c r="D989" s="28">
        <v>10000</v>
      </c>
      <c r="E989" s="29">
        <v>10000</v>
      </c>
      <c r="F989" s="30">
        <f t="shared" si="15"/>
        <v>10</v>
      </c>
    </row>
    <row r="990" spans="1:6" customFormat="1" ht="11.25" customHeight="1">
      <c r="A990" s="32" t="s">
        <v>127</v>
      </c>
      <c r="B990" s="26" t="s">
        <v>973</v>
      </c>
      <c r="C990" s="27" t="s">
        <v>129</v>
      </c>
      <c r="D990" s="28">
        <v>10000</v>
      </c>
      <c r="E990" s="29">
        <v>10000</v>
      </c>
      <c r="F990" s="30">
        <f t="shared" si="15"/>
        <v>10</v>
      </c>
    </row>
    <row r="991" spans="1:6" customFormat="1" ht="11.25" customHeight="1">
      <c r="A991" s="32" t="s">
        <v>127</v>
      </c>
      <c r="B991" s="26" t="s">
        <v>974</v>
      </c>
      <c r="C991" s="27" t="s">
        <v>129</v>
      </c>
      <c r="D991" s="28">
        <v>10000</v>
      </c>
      <c r="E991" s="29">
        <v>10000</v>
      </c>
      <c r="F991" s="30">
        <f t="shared" si="15"/>
        <v>10</v>
      </c>
    </row>
    <row r="992" spans="1:6" customFormat="1" ht="11.25" customHeight="1">
      <c r="A992" s="32" t="s">
        <v>127</v>
      </c>
      <c r="B992" s="26" t="s">
        <v>975</v>
      </c>
      <c r="C992" s="27" t="s">
        <v>129</v>
      </c>
      <c r="D992" s="28">
        <v>10000</v>
      </c>
      <c r="E992" s="29">
        <v>10000</v>
      </c>
      <c r="F992" s="30">
        <f t="shared" si="15"/>
        <v>10</v>
      </c>
    </row>
    <row r="993" spans="1:6" customFormat="1" ht="11.25" customHeight="1">
      <c r="A993" s="32" t="s">
        <v>127</v>
      </c>
      <c r="B993" s="26" t="s">
        <v>976</v>
      </c>
      <c r="C993" s="27" t="s">
        <v>129</v>
      </c>
      <c r="D993" s="28">
        <v>10000</v>
      </c>
      <c r="E993" s="29">
        <v>10000</v>
      </c>
      <c r="F993" s="30">
        <f t="shared" si="15"/>
        <v>10</v>
      </c>
    </row>
    <row r="994" spans="1:6" customFormat="1" ht="11.25" customHeight="1">
      <c r="A994" s="32" t="s">
        <v>127</v>
      </c>
      <c r="B994" s="26" t="s">
        <v>977</v>
      </c>
      <c r="C994" s="27" t="s">
        <v>129</v>
      </c>
      <c r="D994" s="28">
        <v>10000</v>
      </c>
      <c r="E994" s="29">
        <v>10000</v>
      </c>
      <c r="F994" s="30">
        <f t="shared" si="15"/>
        <v>10</v>
      </c>
    </row>
    <row r="995" spans="1:6" customFormat="1" ht="11.25" customHeight="1">
      <c r="A995" s="32" t="s">
        <v>127</v>
      </c>
      <c r="B995" s="26" t="s">
        <v>978</v>
      </c>
      <c r="C995" s="27" t="s">
        <v>129</v>
      </c>
      <c r="D995" s="28">
        <v>10000</v>
      </c>
      <c r="E995" s="29">
        <v>10000</v>
      </c>
      <c r="F995" s="30">
        <f t="shared" si="15"/>
        <v>10</v>
      </c>
    </row>
    <row r="996" spans="1:6" customFormat="1" ht="11.25" customHeight="1">
      <c r="A996" s="32" t="s">
        <v>127</v>
      </c>
      <c r="B996" s="26" t="s">
        <v>979</v>
      </c>
      <c r="C996" s="27" t="s">
        <v>129</v>
      </c>
      <c r="D996" s="28">
        <v>10000</v>
      </c>
      <c r="E996" s="29">
        <v>10000</v>
      </c>
      <c r="F996" s="30">
        <f t="shared" si="15"/>
        <v>10</v>
      </c>
    </row>
    <row r="997" spans="1:6" customFormat="1" ht="11.25" customHeight="1">
      <c r="A997" s="32" t="s">
        <v>127</v>
      </c>
      <c r="B997" s="26" t="s">
        <v>980</v>
      </c>
      <c r="C997" s="27" t="s">
        <v>129</v>
      </c>
      <c r="D997" s="28">
        <v>2525</v>
      </c>
      <c r="E997" s="29">
        <v>2525</v>
      </c>
      <c r="F997" s="30">
        <f t="shared" si="15"/>
        <v>2.5249999999999999</v>
      </c>
    </row>
    <row r="998" spans="1:6" customFormat="1" ht="11.25" customHeight="1">
      <c r="A998" s="32" t="s">
        <v>127</v>
      </c>
      <c r="B998" s="26" t="s">
        <v>981</v>
      </c>
      <c r="C998" s="27" t="s">
        <v>129</v>
      </c>
      <c r="D998" s="28">
        <v>10000</v>
      </c>
      <c r="E998" s="29">
        <v>10000</v>
      </c>
      <c r="F998" s="30">
        <f t="shared" si="15"/>
        <v>10</v>
      </c>
    </row>
    <row r="999" spans="1:6" customFormat="1" ht="11.25" customHeight="1">
      <c r="A999" s="32" t="s">
        <v>127</v>
      </c>
      <c r="B999" s="26" t="s">
        <v>982</v>
      </c>
      <c r="C999" s="27" t="s">
        <v>129</v>
      </c>
      <c r="D999" s="28">
        <v>10000</v>
      </c>
      <c r="E999" s="29">
        <v>10000</v>
      </c>
      <c r="F999" s="30">
        <f t="shared" si="15"/>
        <v>10</v>
      </c>
    </row>
    <row r="1000" spans="1:6" customFormat="1" ht="11.25" customHeight="1">
      <c r="A1000" s="32" t="s">
        <v>127</v>
      </c>
      <c r="B1000" s="26" t="s">
        <v>983</v>
      </c>
      <c r="C1000" s="27" t="s">
        <v>129</v>
      </c>
      <c r="D1000" s="28">
        <v>10000</v>
      </c>
      <c r="E1000" s="29">
        <v>10000</v>
      </c>
      <c r="F1000" s="30">
        <f t="shared" si="15"/>
        <v>10</v>
      </c>
    </row>
    <row r="1001" spans="1:6" customFormat="1" ht="11.25" customHeight="1">
      <c r="A1001" s="32" t="s">
        <v>127</v>
      </c>
      <c r="B1001" s="26" t="s">
        <v>984</v>
      </c>
      <c r="C1001" s="27" t="s">
        <v>129</v>
      </c>
      <c r="D1001" s="28">
        <v>10000</v>
      </c>
      <c r="E1001" s="29">
        <v>10000</v>
      </c>
      <c r="F1001" s="30">
        <f t="shared" si="15"/>
        <v>10</v>
      </c>
    </row>
    <row r="1002" spans="1:6" customFormat="1" ht="11.25" customHeight="1">
      <c r="A1002" s="32" t="s">
        <v>127</v>
      </c>
      <c r="B1002" s="26" t="s">
        <v>985</v>
      </c>
      <c r="C1002" s="27" t="s">
        <v>129</v>
      </c>
      <c r="D1002" s="28">
        <v>10000</v>
      </c>
      <c r="E1002" s="29">
        <v>10000</v>
      </c>
      <c r="F1002" s="30">
        <f t="shared" si="15"/>
        <v>10</v>
      </c>
    </row>
    <row r="1003" spans="1:6" customFormat="1" ht="11.25" customHeight="1">
      <c r="A1003" s="32" t="s">
        <v>127</v>
      </c>
      <c r="B1003" s="26" t="s">
        <v>986</v>
      </c>
      <c r="C1003" s="27" t="s">
        <v>129</v>
      </c>
      <c r="D1003" s="28">
        <v>10000</v>
      </c>
      <c r="E1003" s="29">
        <v>10000</v>
      </c>
      <c r="F1003" s="30">
        <f t="shared" si="15"/>
        <v>10</v>
      </c>
    </row>
    <row r="1004" spans="1:6" customFormat="1" ht="11.25" customHeight="1">
      <c r="A1004" s="32" t="s">
        <v>127</v>
      </c>
      <c r="B1004" s="26" t="s">
        <v>987</v>
      </c>
      <c r="C1004" s="27" t="s">
        <v>129</v>
      </c>
      <c r="D1004" s="28">
        <v>10000</v>
      </c>
      <c r="E1004" s="29">
        <v>10000</v>
      </c>
      <c r="F1004" s="30">
        <f t="shared" si="15"/>
        <v>10</v>
      </c>
    </row>
    <row r="1005" spans="1:6" customFormat="1" ht="11.25" customHeight="1">
      <c r="A1005" s="32" t="s">
        <v>127</v>
      </c>
      <c r="B1005" s="26" t="s">
        <v>988</v>
      </c>
      <c r="C1005" s="27" t="s">
        <v>129</v>
      </c>
      <c r="D1005" s="28">
        <v>10000</v>
      </c>
      <c r="E1005" s="29">
        <v>10000</v>
      </c>
      <c r="F1005" s="30">
        <f t="shared" si="15"/>
        <v>10</v>
      </c>
    </row>
    <row r="1006" spans="1:6" customFormat="1" ht="11.25" customHeight="1">
      <c r="A1006" s="32" t="s">
        <v>127</v>
      </c>
      <c r="B1006" s="26" t="s">
        <v>989</v>
      </c>
      <c r="C1006" s="27" t="s">
        <v>129</v>
      </c>
      <c r="D1006" s="28">
        <v>10000</v>
      </c>
      <c r="E1006" s="29">
        <v>10000</v>
      </c>
      <c r="F1006" s="30">
        <f t="shared" si="15"/>
        <v>10</v>
      </c>
    </row>
    <row r="1007" spans="1:6" customFormat="1" ht="11.25" customHeight="1">
      <c r="A1007" s="32" t="s">
        <v>127</v>
      </c>
      <c r="B1007" s="26" t="s">
        <v>990</v>
      </c>
      <c r="C1007" s="27" t="s">
        <v>129</v>
      </c>
      <c r="D1007" s="28">
        <v>900</v>
      </c>
      <c r="E1007" s="29">
        <v>900</v>
      </c>
      <c r="F1007" s="30">
        <f t="shared" si="15"/>
        <v>0.9</v>
      </c>
    </row>
    <row r="1008" spans="1:6" customFormat="1" ht="11.25" customHeight="1">
      <c r="A1008" s="32" t="s">
        <v>127</v>
      </c>
      <c r="B1008" s="26" t="s">
        <v>141</v>
      </c>
      <c r="C1008" s="27" t="s">
        <v>129</v>
      </c>
      <c r="D1008" s="28">
        <v>40300</v>
      </c>
      <c r="E1008" s="29">
        <v>40300</v>
      </c>
      <c r="F1008" s="30">
        <f t="shared" si="15"/>
        <v>40.299999999999997</v>
      </c>
    </row>
    <row r="1009" spans="1:8" ht="11.25" customHeight="1">
      <c r="A1009" s="32" t="s">
        <v>127</v>
      </c>
      <c r="B1009" s="26" t="s">
        <v>991</v>
      </c>
      <c r="C1009" s="27" t="s">
        <v>129</v>
      </c>
      <c r="D1009" s="28">
        <v>10000</v>
      </c>
      <c r="E1009" s="29">
        <v>10000</v>
      </c>
      <c r="F1009" s="30">
        <f t="shared" si="15"/>
        <v>10</v>
      </c>
    </row>
    <row r="1010" spans="1:8" ht="11.25" customHeight="1">
      <c r="A1010" s="32" t="s">
        <v>127</v>
      </c>
      <c r="B1010" s="26" t="s">
        <v>992</v>
      </c>
      <c r="C1010" s="27" t="s">
        <v>129</v>
      </c>
      <c r="D1010" s="28">
        <v>8174</v>
      </c>
      <c r="E1010" s="29">
        <v>8174</v>
      </c>
      <c r="F1010" s="30">
        <f t="shared" si="15"/>
        <v>8.1739999999999995</v>
      </c>
    </row>
    <row r="1011" spans="1:8" ht="11.25" customHeight="1">
      <c r="A1011" s="32" t="s">
        <v>127</v>
      </c>
      <c r="B1011" s="26" t="s">
        <v>993</v>
      </c>
      <c r="C1011" s="27" t="s">
        <v>129</v>
      </c>
      <c r="D1011" s="28">
        <v>10000</v>
      </c>
      <c r="E1011" s="29">
        <v>10000</v>
      </c>
      <c r="F1011" s="30">
        <f t="shared" si="15"/>
        <v>10</v>
      </c>
    </row>
    <row r="1012" spans="1:8" ht="11.25" customHeight="1">
      <c r="A1012" s="32" t="s">
        <v>127</v>
      </c>
      <c r="B1012" s="26" t="s">
        <v>994</v>
      </c>
      <c r="C1012" s="27" t="s">
        <v>129</v>
      </c>
      <c r="D1012" s="28">
        <v>10000</v>
      </c>
      <c r="E1012" s="29">
        <v>10000</v>
      </c>
      <c r="F1012" s="30">
        <f t="shared" si="15"/>
        <v>10</v>
      </c>
    </row>
    <row r="1013" spans="1:8" ht="11.25" customHeight="1">
      <c r="A1013" s="32" t="s">
        <v>127</v>
      </c>
      <c r="B1013" s="26" t="s">
        <v>995</v>
      </c>
      <c r="C1013" s="27" t="s">
        <v>129</v>
      </c>
      <c r="D1013" s="28">
        <v>9810</v>
      </c>
      <c r="E1013" s="29">
        <v>9810</v>
      </c>
      <c r="F1013" s="30">
        <f t="shared" si="15"/>
        <v>9.81</v>
      </c>
    </row>
    <row r="1014" spans="1:8" ht="11.25" customHeight="1">
      <c r="A1014" s="32" t="s">
        <v>127</v>
      </c>
      <c r="B1014" s="26" t="s">
        <v>996</v>
      </c>
      <c r="C1014" s="27" t="s">
        <v>129</v>
      </c>
      <c r="D1014" s="28">
        <v>240</v>
      </c>
      <c r="E1014" s="29">
        <v>240</v>
      </c>
      <c r="F1014" s="30">
        <f t="shared" si="15"/>
        <v>0.24</v>
      </c>
    </row>
    <row r="1015" spans="1:8" ht="11.25" customHeight="1">
      <c r="A1015" s="32" t="s">
        <v>127</v>
      </c>
      <c r="B1015" s="26" t="s">
        <v>997</v>
      </c>
      <c r="C1015" s="27" t="s">
        <v>129</v>
      </c>
      <c r="D1015" s="28">
        <v>25000</v>
      </c>
      <c r="E1015" s="29">
        <v>25000</v>
      </c>
      <c r="F1015" s="30">
        <f t="shared" si="15"/>
        <v>25</v>
      </c>
    </row>
    <row r="1016" spans="1:8" ht="11.25" customHeight="1">
      <c r="A1016" s="32" t="s">
        <v>127</v>
      </c>
      <c r="B1016" s="26" t="s">
        <v>998</v>
      </c>
      <c r="C1016" s="27" t="s">
        <v>129</v>
      </c>
      <c r="D1016" s="28">
        <v>10000</v>
      </c>
      <c r="E1016" s="29">
        <v>10000</v>
      </c>
      <c r="F1016" s="30">
        <f t="shared" si="15"/>
        <v>10</v>
      </c>
    </row>
    <row r="1017" spans="1:8" ht="11.25" customHeight="1">
      <c r="A1017" s="32" t="s">
        <v>127</v>
      </c>
      <c r="B1017" s="26" t="s">
        <v>999</v>
      </c>
      <c r="C1017" s="27" t="s">
        <v>129</v>
      </c>
      <c r="D1017" s="28">
        <v>2600</v>
      </c>
      <c r="E1017" s="29">
        <v>2600</v>
      </c>
      <c r="F1017" s="30">
        <f t="shared" si="15"/>
        <v>2.6</v>
      </c>
    </row>
    <row r="1018" spans="1:8" ht="11.25" customHeight="1">
      <c r="A1018" s="32" t="s">
        <v>127</v>
      </c>
      <c r="B1018" s="26" t="s">
        <v>1000</v>
      </c>
      <c r="C1018" s="27" t="s">
        <v>129</v>
      </c>
      <c r="D1018" s="28">
        <v>10000</v>
      </c>
      <c r="E1018" s="29">
        <v>10000</v>
      </c>
      <c r="F1018" s="30">
        <f t="shared" si="15"/>
        <v>10</v>
      </c>
    </row>
    <row r="1019" spans="1:8" ht="11.25" customHeight="1">
      <c r="A1019" s="32" t="s">
        <v>127</v>
      </c>
      <c r="B1019" s="26" t="s">
        <v>1001</v>
      </c>
      <c r="C1019" s="27" t="s">
        <v>129</v>
      </c>
      <c r="D1019" s="28">
        <v>10000</v>
      </c>
      <c r="E1019" s="29">
        <v>10000</v>
      </c>
      <c r="F1019" s="30">
        <f t="shared" si="15"/>
        <v>10</v>
      </c>
    </row>
    <row r="1020" spans="1:8" ht="11.25" customHeight="1">
      <c r="A1020" s="32" t="s">
        <v>127</v>
      </c>
      <c r="B1020" s="26" t="s">
        <v>1002</v>
      </c>
      <c r="C1020" s="27" t="s">
        <v>129</v>
      </c>
      <c r="D1020" s="28">
        <v>10000</v>
      </c>
      <c r="E1020" s="29">
        <v>10000</v>
      </c>
      <c r="F1020" s="30">
        <f t="shared" si="15"/>
        <v>10</v>
      </c>
    </row>
    <row r="1021" spans="1:8" ht="11.25" customHeight="1">
      <c r="A1021" s="32" t="s">
        <v>127</v>
      </c>
      <c r="B1021" s="26" t="s">
        <v>815</v>
      </c>
      <c r="C1021" s="27" t="s">
        <v>129</v>
      </c>
      <c r="D1021" s="28">
        <v>10000</v>
      </c>
      <c r="E1021" s="29">
        <v>10000</v>
      </c>
      <c r="F1021" s="30">
        <f t="shared" si="15"/>
        <v>10</v>
      </c>
    </row>
    <row r="1022" spans="1:8" ht="11.25" customHeight="1">
      <c r="A1022" s="32" t="s">
        <v>127</v>
      </c>
      <c r="B1022" s="26" t="s">
        <v>1003</v>
      </c>
      <c r="C1022" s="27" t="s">
        <v>129</v>
      </c>
      <c r="D1022" s="28">
        <v>8900</v>
      </c>
      <c r="E1022" s="29">
        <v>8900</v>
      </c>
      <c r="F1022" s="30">
        <f t="shared" si="15"/>
        <v>8.9</v>
      </c>
    </row>
    <row r="1023" spans="1:8" ht="11.25" customHeight="1">
      <c r="A1023" s="32" t="s">
        <v>127</v>
      </c>
      <c r="B1023" s="26" t="s">
        <v>1004</v>
      </c>
      <c r="C1023" s="27" t="s">
        <v>129</v>
      </c>
      <c r="D1023" s="28">
        <v>10000</v>
      </c>
      <c r="E1023" s="29">
        <v>10000</v>
      </c>
      <c r="F1023" s="30">
        <f t="shared" si="15"/>
        <v>10</v>
      </c>
    </row>
    <row r="1024" spans="1:8" ht="11.25" customHeight="1">
      <c r="A1024" s="32" t="s">
        <v>127</v>
      </c>
      <c r="B1024" s="26" t="s">
        <v>1005</v>
      </c>
      <c r="C1024" s="27" t="s">
        <v>129</v>
      </c>
      <c r="D1024" s="28">
        <v>10000</v>
      </c>
      <c r="E1024" s="29">
        <v>10000</v>
      </c>
      <c r="F1024" s="30">
        <f t="shared" si="15"/>
        <v>10</v>
      </c>
      <c r="H1024" s="9"/>
    </row>
    <row r="1025" spans="1:8" ht="11.25" customHeight="1">
      <c r="A1025" s="32" t="s">
        <v>127</v>
      </c>
      <c r="B1025" s="26" t="s">
        <v>1006</v>
      </c>
      <c r="C1025" s="27" t="s">
        <v>129</v>
      </c>
      <c r="D1025" s="28">
        <v>9733</v>
      </c>
      <c r="E1025" s="29">
        <v>9733</v>
      </c>
      <c r="F1025" s="30">
        <f t="shared" si="15"/>
        <v>9.7330000000000005</v>
      </c>
      <c r="H1025" s="9"/>
    </row>
    <row r="1026" spans="1:8" ht="11.25" customHeight="1">
      <c r="A1026" s="32" t="s">
        <v>127</v>
      </c>
      <c r="B1026" s="26" t="s">
        <v>139</v>
      </c>
      <c r="C1026" s="27" t="s">
        <v>129</v>
      </c>
      <c r="D1026" s="28">
        <v>10000</v>
      </c>
      <c r="E1026" s="29">
        <v>10000</v>
      </c>
      <c r="F1026" s="30">
        <f t="shared" si="15"/>
        <v>10</v>
      </c>
      <c r="H1026" s="9"/>
    </row>
    <row r="1027" spans="1:8" ht="11.25" customHeight="1">
      <c r="A1027" s="32" t="s">
        <v>127</v>
      </c>
      <c r="B1027" s="26" t="s">
        <v>1007</v>
      </c>
      <c r="C1027" s="27" t="s">
        <v>129</v>
      </c>
      <c r="D1027" s="28">
        <v>8786</v>
      </c>
      <c r="E1027" s="29">
        <v>8786</v>
      </c>
      <c r="F1027" s="30">
        <f t="shared" si="15"/>
        <v>8.7859999999999996</v>
      </c>
      <c r="H1027" s="9"/>
    </row>
    <row r="1028" spans="1:8" ht="11.25" customHeight="1">
      <c r="A1028" s="32" t="s">
        <v>127</v>
      </c>
      <c r="B1028" s="35" t="s">
        <v>160</v>
      </c>
      <c r="C1028" s="27" t="s">
        <v>129</v>
      </c>
      <c r="D1028" s="28">
        <v>10000</v>
      </c>
      <c r="E1028" s="29">
        <v>10000</v>
      </c>
      <c r="F1028" s="30">
        <f t="shared" si="15"/>
        <v>10</v>
      </c>
      <c r="G1028" s="26"/>
      <c r="H1028" s="9"/>
    </row>
    <row r="1029" spans="1:8" ht="11.25" customHeight="1">
      <c r="A1029" s="32" t="s">
        <v>127</v>
      </c>
      <c r="B1029" s="26" t="s">
        <v>1008</v>
      </c>
      <c r="C1029" s="27" t="s">
        <v>129</v>
      </c>
      <c r="D1029" s="28">
        <v>9297</v>
      </c>
      <c r="E1029" s="29">
        <v>9297</v>
      </c>
      <c r="F1029" s="30">
        <f t="shared" ref="F1029:F1034" si="16">E1029/1000</f>
        <v>9.2970000000000006</v>
      </c>
      <c r="H1029" s="9"/>
    </row>
    <row r="1030" spans="1:8" ht="11.25" customHeight="1">
      <c r="A1030" s="32" t="s">
        <v>127</v>
      </c>
      <c r="B1030" s="26" t="s">
        <v>1009</v>
      </c>
      <c r="C1030" s="27" t="s">
        <v>129</v>
      </c>
      <c r="D1030" s="28">
        <v>9297</v>
      </c>
      <c r="E1030" s="29">
        <v>9297</v>
      </c>
      <c r="F1030" s="30">
        <f t="shared" si="16"/>
        <v>9.2970000000000006</v>
      </c>
      <c r="H1030" s="9"/>
    </row>
    <row r="1031" spans="1:8" ht="11.25" customHeight="1">
      <c r="A1031" s="32" t="s">
        <v>127</v>
      </c>
      <c r="B1031" s="26" t="s">
        <v>1010</v>
      </c>
      <c r="C1031" s="27" t="s">
        <v>129</v>
      </c>
      <c r="D1031" s="28">
        <v>5520</v>
      </c>
      <c r="E1031" s="29">
        <v>5520</v>
      </c>
      <c r="F1031" s="30">
        <f t="shared" si="16"/>
        <v>5.52</v>
      </c>
      <c r="H1031" s="9"/>
    </row>
    <row r="1032" spans="1:8" ht="11.25" customHeight="1">
      <c r="A1032" s="32" t="s">
        <v>127</v>
      </c>
      <c r="B1032" s="26" t="s">
        <v>761</v>
      </c>
      <c r="C1032" s="27" t="s">
        <v>129</v>
      </c>
      <c r="D1032" s="28">
        <v>3960</v>
      </c>
      <c r="E1032" s="29">
        <v>3960</v>
      </c>
      <c r="F1032" s="30">
        <f t="shared" si="16"/>
        <v>3.96</v>
      </c>
    </row>
    <row r="1033" spans="1:8" ht="11.25" customHeight="1">
      <c r="A1033" s="32" t="s">
        <v>127</v>
      </c>
      <c r="B1033" s="26" t="s">
        <v>1011</v>
      </c>
      <c r="C1033" s="27" t="s">
        <v>129</v>
      </c>
      <c r="D1033" s="28">
        <v>12500</v>
      </c>
      <c r="E1033" s="29">
        <v>12500</v>
      </c>
      <c r="F1033" s="30">
        <f t="shared" si="16"/>
        <v>12.5</v>
      </c>
    </row>
    <row r="1034" spans="1:8" ht="11.25" customHeight="1">
      <c r="A1034" s="32" t="s">
        <v>127</v>
      </c>
      <c r="B1034" s="26" t="s">
        <v>141</v>
      </c>
      <c r="C1034" s="27" t="s">
        <v>129</v>
      </c>
      <c r="D1034" s="28">
        <v>12062</v>
      </c>
      <c r="E1034" s="29">
        <v>12062</v>
      </c>
      <c r="F1034" s="30">
        <f t="shared" si="16"/>
        <v>12.061999999999999</v>
      </c>
    </row>
    <row r="1035" spans="1:8" ht="11.25" customHeight="1">
      <c r="F1035" s="30"/>
    </row>
    <row r="1036" spans="1:8" s="9" customFormat="1" ht="11.25" customHeight="1">
      <c r="A1036" s="18" t="s">
        <v>21</v>
      </c>
      <c r="B1036" s="21" t="s">
        <v>1012</v>
      </c>
      <c r="C1036" s="18">
        <v>12</v>
      </c>
      <c r="D1036" s="36"/>
      <c r="E1036" s="37"/>
      <c r="F1036" s="38">
        <v>4204</v>
      </c>
      <c r="G1036" s="25">
        <f>+F1036</f>
        <v>4204</v>
      </c>
    </row>
    <row r="1037" spans="1:8" ht="11.25" customHeight="1">
      <c r="A1037" s="39"/>
      <c r="B1037" s="26" t="s">
        <v>1013</v>
      </c>
      <c r="C1037" s="9"/>
      <c r="D1037" s="40">
        <v>72000</v>
      </c>
      <c r="E1037" s="40"/>
      <c r="F1037" s="9">
        <f>D1037/1000</f>
        <v>72</v>
      </c>
      <c r="G1037" s="41"/>
      <c r="H1037" s="9"/>
    </row>
    <row r="1038" spans="1:8" ht="11.25" customHeight="1">
      <c r="A1038" s="39"/>
      <c r="B1038" s="26" t="s">
        <v>1014</v>
      </c>
      <c r="C1038" s="9"/>
      <c r="D1038" s="40">
        <v>185366</v>
      </c>
      <c r="E1038" s="40"/>
      <c r="F1038" s="25">
        <f t="shared" ref="F1038:F1061" si="17">D1038/1000</f>
        <v>185.36600000000001</v>
      </c>
      <c r="H1038" s="9"/>
    </row>
    <row r="1039" spans="1:8" ht="11.25" customHeight="1">
      <c r="A1039" s="39"/>
      <c r="B1039" s="26" t="s">
        <v>1015</v>
      </c>
      <c r="C1039" s="9"/>
      <c r="D1039" s="40">
        <v>5923</v>
      </c>
      <c r="E1039" s="40"/>
      <c r="F1039" s="25">
        <f t="shared" si="17"/>
        <v>5.923</v>
      </c>
      <c r="H1039" s="9"/>
    </row>
    <row r="1040" spans="1:8" ht="11.25" customHeight="1">
      <c r="A1040" s="39"/>
      <c r="B1040" s="26" t="s">
        <v>1016</v>
      </c>
      <c r="C1040" s="9"/>
      <c r="D1040" s="40">
        <v>168750</v>
      </c>
      <c r="E1040" s="40"/>
      <c r="F1040" s="25">
        <f t="shared" si="17"/>
        <v>168.75</v>
      </c>
      <c r="H1040" s="9"/>
    </row>
    <row r="1041" spans="1:8" ht="11.25" customHeight="1">
      <c r="A1041" s="39"/>
      <c r="B1041" s="26" t="s">
        <v>1017</v>
      </c>
      <c r="C1041" s="9"/>
      <c r="D1041" s="40">
        <v>44978</v>
      </c>
      <c r="E1041" s="40"/>
      <c r="F1041" s="25">
        <f t="shared" si="17"/>
        <v>44.978000000000002</v>
      </c>
      <c r="H1041" s="9"/>
    </row>
    <row r="1042" spans="1:8" ht="11.25" customHeight="1">
      <c r="A1042" s="39"/>
      <c r="B1042" s="26" t="s">
        <v>1018</v>
      </c>
      <c r="C1042" s="9"/>
      <c r="D1042" s="40">
        <v>21575</v>
      </c>
      <c r="E1042" s="40"/>
      <c r="F1042" s="25">
        <f t="shared" si="17"/>
        <v>21.574999999999999</v>
      </c>
      <c r="H1042" s="9"/>
    </row>
    <row r="1043" spans="1:8" ht="11.25" customHeight="1">
      <c r="A1043" s="39"/>
      <c r="B1043" s="26" t="s">
        <v>1014</v>
      </c>
      <c r="C1043" s="9"/>
      <c r="D1043" s="40">
        <v>69407</v>
      </c>
      <c r="E1043" s="40"/>
      <c r="F1043" s="25">
        <f t="shared" si="17"/>
        <v>69.406999999999996</v>
      </c>
      <c r="H1043" s="9"/>
    </row>
    <row r="1044" spans="1:8" ht="11.25" customHeight="1">
      <c r="A1044" s="39"/>
      <c r="B1044" s="26" t="s">
        <v>1019</v>
      </c>
      <c r="C1044" s="9"/>
      <c r="D1044" s="40">
        <v>35724</v>
      </c>
      <c r="E1044" s="40"/>
      <c r="F1044" s="25">
        <f t="shared" si="17"/>
        <v>35.723999999999997</v>
      </c>
      <c r="H1044" s="9"/>
    </row>
    <row r="1045" spans="1:8" ht="11.25" customHeight="1">
      <c r="A1045" s="39"/>
      <c r="B1045" s="26" t="s">
        <v>1020</v>
      </c>
      <c r="C1045" s="9"/>
      <c r="D1045" s="40">
        <v>67268</v>
      </c>
      <c r="E1045" s="40"/>
      <c r="F1045" s="25">
        <f t="shared" si="17"/>
        <v>67.268000000000001</v>
      </c>
      <c r="H1045" s="9"/>
    </row>
    <row r="1046" spans="1:8" ht="11.25" customHeight="1">
      <c r="A1046" s="39"/>
      <c r="B1046" s="26" t="s">
        <v>1021</v>
      </c>
      <c r="C1046" s="9"/>
      <c r="D1046" s="40">
        <v>56250</v>
      </c>
      <c r="E1046" s="40"/>
      <c r="F1046" s="25">
        <f t="shared" si="17"/>
        <v>56.25</v>
      </c>
      <c r="H1046" s="9"/>
    </row>
    <row r="1047" spans="1:8" ht="11.25" customHeight="1">
      <c r="A1047" s="39"/>
      <c r="B1047" s="26" t="s">
        <v>1022</v>
      </c>
      <c r="C1047" s="9"/>
      <c r="D1047" s="40">
        <v>30841</v>
      </c>
      <c r="E1047" s="40"/>
      <c r="F1047" s="25">
        <f t="shared" si="17"/>
        <v>30.841000000000001</v>
      </c>
      <c r="H1047" s="9"/>
    </row>
    <row r="1048" spans="1:8" ht="11.25" customHeight="1">
      <c r="A1048" s="39"/>
      <c r="B1048" s="26" t="s">
        <v>1023</v>
      </c>
      <c r="C1048" s="9"/>
      <c r="D1048" s="40">
        <v>166009</v>
      </c>
      <c r="E1048" s="40"/>
      <c r="F1048" s="25">
        <f t="shared" si="17"/>
        <v>166.00899999999999</v>
      </c>
      <c r="H1048" s="9"/>
    </row>
    <row r="1049" spans="1:8" ht="11.25" customHeight="1">
      <c r="A1049" s="39"/>
      <c r="B1049" s="26" t="s">
        <v>1024</v>
      </c>
      <c r="C1049" s="9"/>
      <c r="D1049" s="40">
        <v>212166</v>
      </c>
      <c r="E1049" s="40"/>
      <c r="F1049" s="25">
        <f t="shared" si="17"/>
        <v>212.166</v>
      </c>
      <c r="H1049" s="9"/>
    </row>
    <row r="1050" spans="1:8" ht="11.25" customHeight="1">
      <c r="A1050" s="39"/>
      <c r="B1050" s="26" t="s">
        <v>1025</v>
      </c>
      <c r="C1050" s="9"/>
      <c r="D1050" s="40">
        <v>28516</v>
      </c>
      <c r="E1050" s="40"/>
      <c r="F1050" s="25">
        <f t="shared" si="17"/>
        <v>28.515999999999998</v>
      </c>
      <c r="H1050" s="9"/>
    </row>
    <row r="1051" spans="1:8" ht="11.25" customHeight="1">
      <c r="A1051" s="39"/>
      <c r="B1051" s="26" t="s">
        <v>1026</v>
      </c>
      <c r="C1051" s="9"/>
      <c r="D1051" s="40">
        <v>217780</v>
      </c>
      <c r="E1051" s="40"/>
      <c r="F1051" s="25">
        <f t="shared" si="17"/>
        <v>217.78</v>
      </c>
      <c r="H1051" s="9"/>
    </row>
    <row r="1052" spans="1:8" ht="11.25" customHeight="1">
      <c r="A1052" s="39"/>
      <c r="B1052" s="26" t="s">
        <v>1027</v>
      </c>
      <c r="C1052" s="9"/>
      <c r="D1052" s="40">
        <v>142648</v>
      </c>
      <c r="E1052" s="40"/>
      <c r="F1052" s="25">
        <f t="shared" si="17"/>
        <v>142.648</v>
      </c>
      <c r="H1052" s="9"/>
    </row>
    <row r="1053" spans="1:8" ht="11.25" customHeight="1">
      <c r="A1053" s="39"/>
      <c r="B1053" s="26" t="s">
        <v>1028</v>
      </c>
      <c r="C1053" s="9"/>
      <c r="D1053" s="40">
        <v>225000</v>
      </c>
      <c r="E1053" s="40"/>
      <c r="F1053" s="25">
        <f t="shared" si="17"/>
        <v>225</v>
      </c>
      <c r="H1053" s="9"/>
    </row>
    <row r="1054" spans="1:8" ht="11.25" customHeight="1">
      <c r="A1054" s="39"/>
      <c r="B1054" s="26" t="s">
        <v>1029</v>
      </c>
      <c r="C1054" s="9"/>
      <c r="D1054" s="40">
        <v>186180</v>
      </c>
      <c r="E1054" s="40"/>
      <c r="F1054" s="25">
        <f t="shared" si="17"/>
        <v>186.18</v>
      </c>
      <c r="H1054" s="9"/>
    </row>
    <row r="1055" spans="1:8" ht="11.25" customHeight="1">
      <c r="A1055" s="39"/>
      <c r="B1055" s="26" t="s">
        <v>246</v>
      </c>
      <c r="C1055" s="9"/>
      <c r="D1055" s="40">
        <v>96736</v>
      </c>
      <c r="E1055" s="40"/>
      <c r="F1055" s="25">
        <f t="shared" si="17"/>
        <v>96.736000000000004</v>
      </c>
      <c r="H1055" s="9"/>
    </row>
    <row r="1056" spans="1:8" ht="11.25" customHeight="1">
      <c r="A1056" s="39"/>
      <c r="B1056" s="26" t="s">
        <v>1030</v>
      </c>
      <c r="C1056" s="9"/>
      <c r="D1056" s="40">
        <v>289565</v>
      </c>
      <c r="E1056" s="40"/>
      <c r="F1056" s="25">
        <f t="shared" si="17"/>
        <v>289.565</v>
      </c>
      <c r="H1056" s="9"/>
    </row>
    <row r="1057" spans="1:8" ht="11.25" customHeight="1">
      <c r="A1057" s="39"/>
      <c r="B1057" s="26" t="s">
        <v>1031</v>
      </c>
      <c r="C1057" s="9"/>
      <c r="D1057" s="40">
        <v>225000</v>
      </c>
      <c r="E1057" s="40"/>
      <c r="F1057" s="25">
        <f t="shared" si="17"/>
        <v>225</v>
      </c>
      <c r="H1057" s="9"/>
    </row>
    <row r="1058" spans="1:8" ht="11.25" customHeight="1">
      <c r="A1058" s="39"/>
      <c r="B1058" s="26" t="s">
        <v>1032</v>
      </c>
      <c r="C1058" s="9"/>
      <c r="D1058" s="40">
        <v>179056</v>
      </c>
      <c r="E1058" s="40"/>
      <c r="F1058" s="25">
        <f t="shared" si="17"/>
        <v>179.05600000000001</v>
      </c>
      <c r="H1058" s="9"/>
    </row>
    <row r="1059" spans="1:8" ht="11.25" customHeight="1">
      <c r="A1059" s="39"/>
      <c r="B1059" s="26" t="s">
        <v>57</v>
      </c>
      <c r="C1059" s="9"/>
      <c r="D1059" s="40">
        <v>217729</v>
      </c>
      <c r="E1059" s="40"/>
      <c r="F1059" s="25">
        <f t="shared" si="17"/>
        <v>217.72900000000001</v>
      </c>
      <c r="H1059" s="9"/>
    </row>
    <row r="1060" spans="1:8" ht="11.25" customHeight="1">
      <c r="A1060" s="39"/>
      <c r="B1060" s="26" t="s">
        <v>1033</v>
      </c>
      <c r="C1060" s="9"/>
      <c r="D1060" s="40">
        <v>225000</v>
      </c>
      <c r="E1060" s="40"/>
      <c r="F1060" s="9">
        <f t="shared" si="17"/>
        <v>225</v>
      </c>
      <c r="H1060" s="9"/>
    </row>
    <row r="1061" spans="1:8" ht="11.25" customHeight="1">
      <c r="A1061" s="39"/>
      <c r="B1061" s="26" t="s">
        <v>1034</v>
      </c>
      <c r="C1061" s="9"/>
      <c r="D1061" s="40">
        <v>56250</v>
      </c>
      <c r="E1061" s="40"/>
      <c r="F1061" s="25">
        <f t="shared" si="17"/>
        <v>56.25</v>
      </c>
      <c r="H1061" s="9"/>
    </row>
    <row r="1062" spans="1:8" ht="11.25" customHeight="1">
      <c r="A1062" s="1"/>
      <c r="B1062" s="26" t="s">
        <v>1035</v>
      </c>
      <c r="C1062" s="39" t="s">
        <v>1036</v>
      </c>
      <c r="D1062" s="40">
        <v>161219</v>
      </c>
      <c r="E1062" s="42">
        <v>161219</v>
      </c>
      <c r="F1062" s="30">
        <f t="shared" ref="F1062:F1068" si="18">E1062/1000</f>
        <v>161.21899999999999</v>
      </c>
    </row>
    <row r="1063" spans="1:8" ht="11.25" customHeight="1">
      <c r="A1063" s="1"/>
      <c r="B1063" s="26" t="s">
        <v>1037</v>
      </c>
      <c r="C1063" s="39" t="s">
        <v>1036</v>
      </c>
      <c r="D1063" s="40">
        <v>71711</v>
      </c>
      <c r="E1063" s="42">
        <v>71711</v>
      </c>
      <c r="F1063" s="30">
        <f t="shared" si="18"/>
        <v>71.710999999999999</v>
      </c>
    </row>
    <row r="1064" spans="1:8" ht="11.25" customHeight="1">
      <c r="A1064" s="1"/>
      <c r="B1064" s="26" t="s">
        <v>1026</v>
      </c>
      <c r="C1064" s="39" t="s">
        <v>1036</v>
      </c>
      <c r="D1064" s="40">
        <v>199240</v>
      </c>
      <c r="E1064" s="42">
        <v>199240</v>
      </c>
      <c r="F1064" s="30">
        <f t="shared" si="18"/>
        <v>199.24</v>
      </c>
    </row>
    <row r="1065" spans="1:8" ht="11.25" customHeight="1">
      <c r="A1065" s="1"/>
      <c r="B1065" s="26" t="s">
        <v>1038</v>
      </c>
      <c r="C1065" s="39" t="s">
        <v>1036</v>
      </c>
      <c r="D1065" s="40">
        <v>65897</v>
      </c>
      <c r="E1065" s="42">
        <v>65897</v>
      </c>
      <c r="F1065" s="30">
        <f t="shared" si="18"/>
        <v>65.897000000000006</v>
      </c>
    </row>
    <row r="1066" spans="1:8" ht="11.25" customHeight="1">
      <c r="A1066" s="1"/>
      <c r="B1066" s="26" t="s">
        <v>1039</v>
      </c>
      <c r="C1066" s="39" t="s">
        <v>1036</v>
      </c>
      <c r="D1066" s="40">
        <v>199835</v>
      </c>
      <c r="E1066" s="42">
        <v>199835</v>
      </c>
      <c r="F1066" s="30">
        <f t="shared" si="18"/>
        <v>199.83500000000001</v>
      </c>
    </row>
    <row r="1067" spans="1:8" ht="11.25" customHeight="1">
      <c r="A1067" s="1"/>
      <c r="B1067" s="26" t="s">
        <v>1040</v>
      </c>
      <c r="C1067" s="27" t="s">
        <v>1036</v>
      </c>
      <c r="D1067" s="28">
        <v>142291</v>
      </c>
      <c r="E1067" s="29">
        <v>142291</v>
      </c>
      <c r="F1067" s="30">
        <f t="shared" si="18"/>
        <v>142.291</v>
      </c>
    </row>
    <row r="1068" spans="1:8" ht="11.25" customHeight="1">
      <c r="A1068" s="1"/>
      <c r="B1068" s="26" t="s">
        <v>605</v>
      </c>
      <c r="C1068" s="27" t="s">
        <v>1036</v>
      </c>
      <c r="D1068" s="28">
        <v>137687</v>
      </c>
      <c r="E1068" s="29">
        <v>137687</v>
      </c>
      <c r="F1068" s="30">
        <f t="shared" si="18"/>
        <v>137.68700000000001</v>
      </c>
    </row>
    <row r="1069" spans="1:8" ht="11.25" customHeight="1">
      <c r="A1069" s="1"/>
      <c r="B1069" s="43"/>
      <c r="C1069" s="27"/>
      <c r="D1069" s="44"/>
      <c r="E1069" s="45"/>
      <c r="F1069" s="30"/>
    </row>
    <row r="1070" spans="1:8" s="9" customFormat="1" ht="11.25" customHeight="1">
      <c r="A1070" s="18" t="s">
        <v>21</v>
      </c>
      <c r="B1070" s="21" t="s">
        <v>1041</v>
      </c>
      <c r="C1070" s="18">
        <v>12</v>
      </c>
      <c r="E1070" s="46" t="s">
        <v>1042</v>
      </c>
      <c r="F1070" s="38">
        <v>2702</v>
      </c>
      <c r="G1070" s="25">
        <f>+F1070</f>
        <v>2702</v>
      </c>
    </row>
    <row r="1071" spans="1:8" ht="11.25" customHeight="1">
      <c r="A1071" s="26"/>
      <c r="B1071" s="26" t="s">
        <v>1043</v>
      </c>
      <c r="C1071" s="39" t="s">
        <v>1044</v>
      </c>
      <c r="D1071" s="40">
        <v>50000</v>
      </c>
      <c r="E1071" s="26" t="s">
        <v>1045</v>
      </c>
      <c r="F1071" s="9">
        <f>D1071/1000</f>
        <v>50</v>
      </c>
    </row>
    <row r="1072" spans="1:8" ht="11.25" customHeight="1">
      <c r="A1072" s="26"/>
      <c r="B1072" s="26" t="s">
        <v>1046</v>
      </c>
      <c r="C1072" s="39" t="s">
        <v>1044</v>
      </c>
      <c r="D1072" s="40">
        <v>48184</v>
      </c>
      <c r="E1072" s="26" t="s">
        <v>1045</v>
      </c>
      <c r="F1072" s="25">
        <f t="shared" ref="F1072:F1097" si="19">D1072/1000</f>
        <v>48.183999999999997</v>
      </c>
    </row>
    <row r="1073" spans="1:6" customFormat="1" ht="11.25" customHeight="1">
      <c r="A1073" s="26"/>
      <c r="B1073" s="26" t="s">
        <v>1047</v>
      </c>
      <c r="C1073" s="39" t="s">
        <v>1044</v>
      </c>
      <c r="D1073" s="40">
        <v>35881</v>
      </c>
      <c r="E1073" s="26" t="s">
        <v>1045</v>
      </c>
      <c r="F1073" s="25">
        <f t="shared" si="19"/>
        <v>35.881</v>
      </c>
    </row>
    <row r="1074" spans="1:6" customFormat="1" ht="11.25" customHeight="1">
      <c r="A1074" s="26"/>
      <c r="B1074" s="26" t="s">
        <v>1048</v>
      </c>
      <c r="C1074" s="39" t="s">
        <v>1044</v>
      </c>
      <c r="D1074" s="40">
        <v>50000</v>
      </c>
      <c r="E1074" s="26" t="s">
        <v>1045</v>
      </c>
      <c r="F1074" s="25">
        <f t="shared" si="19"/>
        <v>50</v>
      </c>
    </row>
    <row r="1075" spans="1:6" customFormat="1" ht="11.25" customHeight="1">
      <c r="A1075" s="26"/>
      <c r="B1075" s="26" t="s">
        <v>1049</v>
      </c>
      <c r="C1075" s="39" t="s">
        <v>1044</v>
      </c>
      <c r="D1075" s="40">
        <v>24215</v>
      </c>
      <c r="E1075" s="26" t="s">
        <v>1045</v>
      </c>
      <c r="F1075" s="25">
        <f t="shared" si="19"/>
        <v>24.215</v>
      </c>
    </row>
    <row r="1076" spans="1:6" customFormat="1" ht="11.25" customHeight="1">
      <c r="A1076" s="26"/>
      <c r="B1076" s="26" t="s">
        <v>1050</v>
      </c>
      <c r="C1076" s="39" t="s">
        <v>1044</v>
      </c>
      <c r="D1076" s="40">
        <v>50000</v>
      </c>
      <c r="E1076" s="26" t="s">
        <v>1045</v>
      </c>
      <c r="F1076" s="25">
        <f t="shared" si="19"/>
        <v>50</v>
      </c>
    </row>
    <row r="1077" spans="1:6" customFormat="1" ht="11.25" customHeight="1">
      <c r="A1077" s="26"/>
      <c r="B1077" s="26" t="s">
        <v>1051</v>
      </c>
      <c r="C1077" s="39" t="s">
        <v>1044</v>
      </c>
      <c r="D1077" s="40">
        <v>36363</v>
      </c>
      <c r="E1077" s="26" t="s">
        <v>1045</v>
      </c>
      <c r="F1077" s="25">
        <f t="shared" si="19"/>
        <v>36.363</v>
      </c>
    </row>
    <row r="1078" spans="1:6" customFormat="1" ht="11.25" customHeight="1">
      <c r="A1078" s="26"/>
      <c r="B1078" s="26" t="s">
        <v>1040</v>
      </c>
      <c r="C1078" s="39" t="s">
        <v>1044</v>
      </c>
      <c r="D1078" s="40">
        <v>109096</v>
      </c>
      <c r="E1078" s="26" t="s">
        <v>1045</v>
      </c>
      <c r="F1078" s="25">
        <f t="shared" si="19"/>
        <v>109.096</v>
      </c>
    </row>
    <row r="1079" spans="1:6" customFormat="1" ht="11.25" customHeight="1">
      <c r="A1079" s="26"/>
      <c r="B1079" s="26" t="s">
        <v>1052</v>
      </c>
      <c r="C1079" s="39" t="s">
        <v>1044</v>
      </c>
      <c r="D1079" s="40">
        <v>146441</v>
      </c>
      <c r="E1079" s="26" t="s">
        <v>1045</v>
      </c>
      <c r="F1079" s="25">
        <f t="shared" si="19"/>
        <v>146.441</v>
      </c>
    </row>
    <row r="1080" spans="1:6" customFormat="1" ht="11.25" customHeight="1">
      <c r="A1080" s="26"/>
      <c r="B1080" s="26" t="s">
        <v>1053</v>
      </c>
      <c r="C1080" s="39" t="s">
        <v>1044</v>
      </c>
      <c r="D1080" s="40">
        <v>9215</v>
      </c>
      <c r="E1080" s="26" t="s">
        <v>1045</v>
      </c>
      <c r="F1080" s="25">
        <f t="shared" si="19"/>
        <v>9.2149999999999999</v>
      </c>
    </row>
    <row r="1081" spans="1:6" customFormat="1" ht="11.25" customHeight="1">
      <c r="A1081" s="26"/>
      <c r="B1081" s="26" t="s">
        <v>1054</v>
      </c>
      <c r="C1081" s="39" t="s">
        <v>1044</v>
      </c>
      <c r="D1081" s="40">
        <v>112489</v>
      </c>
      <c r="E1081" s="26" t="s">
        <v>1045</v>
      </c>
      <c r="F1081" s="25">
        <f t="shared" si="19"/>
        <v>112.489</v>
      </c>
    </row>
    <row r="1082" spans="1:6" customFormat="1" ht="11.25" customHeight="1">
      <c r="A1082" s="26"/>
      <c r="B1082" s="26" t="s">
        <v>1055</v>
      </c>
      <c r="C1082" s="39" t="s">
        <v>1044</v>
      </c>
      <c r="D1082" s="40">
        <v>49530</v>
      </c>
      <c r="E1082" s="26" t="s">
        <v>1045</v>
      </c>
      <c r="F1082" s="25">
        <f t="shared" si="19"/>
        <v>49.53</v>
      </c>
    </row>
    <row r="1083" spans="1:6" customFormat="1" ht="11.25" customHeight="1">
      <c r="A1083" s="26"/>
      <c r="B1083" s="26" t="s">
        <v>1056</v>
      </c>
      <c r="C1083" s="39" t="s">
        <v>1044</v>
      </c>
      <c r="D1083" s="40">
        <v>88378</v>
      </c>
      <c r="E1083" s="26" t="s">
        <v>1045</v>
      </c>
      <c r="F1083" s="25">
        <f t="shared" si="19"/>
        <v>88.378</v>
      </c>
    </row>
    <row r="1084" spans="1:6" customFormat="1" ht="11.25" customHeight="1">
      <c r="A1084" s="26"/>
      <c r="B1084" s="26" t="s">
        <v>1057</v>
      </c>
      <c r="C1084" s="39" t="s">
        <v>1044</v>
      </c>
      <c r="D1084" s="40">
        <v>160569</v>
      </c>
      <c r="E1084" s="26" t="s">
        <v>1045</v>
      </c>
      <c r="F1084" s="25">
        <f t="shared" si="19"/>
        <v>160.56899999999999</v>
      </c>
    </row>
    <row r="1085" spans="1:6" customFormat="1" ht="11.25" customHeight="1">
      <c r="A1085" s="26"/>
      <c r="B1085" s="26" t="s">
        <v>1058</v>
      </c>
      <c r="C1085" s="39" t="s">
        <v>1044</v>
      </c>
      <c r="D1085" s="40">
        <v>150000</v>
      </c>
      <c r="E1085" s="26" t="s">
        <v>1045</v>
      </c>
      <c r="F1085" s="25">
        <f t="shared" si="19"/>
        <v>150</v>
      </c>
    </row>
    <row r="1086" spans="1:6" customFormat="1" ht="11.25" customHeight="1">
      <c r="A1086" s="26"/>
      <c r="B1086" s="26" t="s">
        <v>1040</v>
      </c>
      <c r="C1086" s="39" t="s">
        <v>1044</v>
      </c>
      <c r="D1086" s="40">
        <v>149548</v>
      </c>
      <c r="E1086" s="26" t="s">
        <v>1045</v>
      </c>
      <c r="F1086" s="25">
        <f t="shared" si="19"/>
        <v>149.548</v>
      </c>
    </row>
    <row r="1087" spans="1:6" customFormat="1" ht="11.25" customHeight="1">
      <c r="A1087" s="26"/>
      <c r="B1087" s="26" t="s">
        <v>1059</v>
      </c>
      <c r="C1087" s="39" t="s">
        <v>1044</v>
      </c>
      <c r="D1087" s="40">
        <v>150000</v>
      </c>
      <c r="E1087" s="26" t="s">
        <v>1045</v>
      </c>
      <c r="F1087" s="25">
        <f t="shared" si="19"/>
        <v>150</v>
      </c>
    </row>
    <row r="1088" spans="1:6" customFormat="1" ht="11.25" customHeight="1">
      <c r="A1088" s="26"/>
      <c r="B1088" s="26" t="s">
        <v>1028</v>
      </c>
      <c r="C1088" s="39" t="s">
        <v>1044</v>
      </c>
      <c r="D1088" s="40">
        <v>143864</v>
      </c>
      <c r="E1088" s="26" t="s">
        <v>1045</v>
      </c>
      <c r="F1088" s="25">
        <f t="shared" si="19"/>
        <v>143.864</v>
      </c>
    </row>
    <row r="1089" spans="1:7" ht="11.25" customHeight="1">
      <c r="A1089" s="26"/>
      <c r="B1089" s="26" t="s">
        <v>1060</v>
      </c>
      <c r="C1089" s="39" t="s">
        <v>1044</v>
      </c>
      <c r="D1089" s="40">
        <v>112478</v>
      </c>
      <c r="E1089" s="26" t="s">
        <v>1045</v>
      </c>
      <c r="F1089" s="25">
        <f t="shared" si="19"/>
        <v>112.47799999999999</v>
      </c>
    </row>
    <row r="1090" spans="1:7" ht="11.25" customHeight="1">
      <c r="A1090" s="26"/>
      <c r="B1090" s="26" t="s">
        <v>1061</v>
      </c>
      <c r="C1090" s="39" t="s">
        <v>1044</v>
      </c>
      <c r="D1090" s="40">
        <v>132424</v>
      </c>
      <c r="E1090" s="26" t="s">
        <v>1045</v>
      </c>
      <c r="F1090" s="25">
        <f t="shared" si="19"/>
        <v>132.42400000000001</v>
      </c>
    </row>
    <row r="1091" spans="1:7" ht="11.25" customHeight="1">
      <c r="A1091" s="26"/>
      <c r="B1091" s="26" t="s">
        <v>898</v>
      </c>
      <c r="C1091" s="39" t="s">
        <v>1044</v>
      </c>
      <c r="D1091" s="40">
        <v>161626</v>
      </c>
      <c r="E1091" s="26" t="s">
        <v>1045</v>
      </c>
      <c r="F1091" s="25">
        <f t="shared" si="19"/>
        <v>161.626</v>
      </c>
    </row>
    <row r="1092" spans="1:7" ht="11.25" customHeight="1">
      <c r="A1092" s="26"/>
      <c r="B1092" s="26" t="s">
        <v>1062</v>
      </c>
      <c r="C1092" s="39" t="s">
        <v>1044</v>
      </c>
      <c r="D1092" s="40">
        <v>165038</v>
      </c>
      <c r="E1092" s="26" t="s">
        <v>1045</v>
      </c>
      <c r="F1092" s="25">
        <f t="shared" si="19"/>
        <v>165.03800000000001</v>
      </c>
    </row>
    <row r="1093" spans="1:7" ht="11.25" customHeight="1">
      <c r="A1093" s="26"/>
      <c r="B1093" s="26" t="s">
        <v>247</v>
      </c>
      <c r="C1093" s="39" t="s">
        <v>1044</v>
      </c>
      <c r="D1093" s="40">
        <v>149988</v>
      </c>
      <c r="E1093" s="26" t="s">
        <v>1045</v>
      </c>
      <c r="F1093" s="25">
        <f t="shared" si="19"/>
        <v>149.988</v>
      </c>
    </row>
    <row r="1094" spans="1:7" ht="11.25" customHeight="1">
      <c r="A1094" s="26"/>
      <c r="B1094" s="26" t="s">
        <v>1063</v>
      </c>
      <c r="C1094" s="39" t="s">
        <v>1044</v>
      </c>
      <c r="D1094" s="40">
        <v>139867</v>
      </c>
      <c r="E1094" s="26" t="s">
        <v>1045</v>
      </c>
      <c r="F1094" s="25">
        <f t="shared" si="19"/>
        <v>139.86699999999999</v>
      </c>
    </row>
    <row r="1095" spans="1:7" ht="11.25" customHeight="1">
      <c r="A1095" s="26"/>
      <c r="B1095" s="26" t="s">
        <v>1064</v>
      </c>
      <c r="C1095" s="39" t="s">
        <v>1044</v>
      </c>
      <c r="D1095" s="40">
        <v>149984</v>
      </c>
      <c r="E1095" s="26" t="s">
        <v>1045</v>
      </c>
      <c r="F1095" s="25">
        <f t="shared" si="19"/>
        <v>149.98400000000001</v>
      </c>
    </row>
    <row r="1096" spans="1:7" ht="11.25" customHeight="1">
      <c r="A1096" s="43"/>
      <c r="B1096" s="26" t="s">
        <v>1065</v>
      </c>
      <c r="C1096" s="39" t="s">
        <v>1044</v>
      </c>
      <c r="D1096" s="40">
        <v>26904</v>
      </c>
      <c r="E1096" s="26"/>
      <c r="F1096" s="25">
        <f t="shared" si="19"/>
        <v>26.904</v>
      </c>
    </row>
    <row r="1097" spans="1:7" ht="11.25" customHeight="1">
      <c r="A1097" s="43"/>
      <c r="B1097" s="26" t="s">
        <v>1043</v>
      </c>
      <c r="C1097" s="39" t="s">
        <v>1044</v>
      </c>
      <c r="D1097" s="40">
        <v>100000</v>
      </c>
      <c r="E1097" s="26"/>
      <c r="F1097" s="9">
        <f t="shared" si="19"/>
        <v>100</v>
      </c>
    </row>
    <row r="1098" spans="1:7" ht="11.25" customHeight="1">
      <c r="A1098" s="18"/>
      <c r="B1098" s="26"/>
      <c r="C1098" s="39"/>
      <c r="D1098" s="25"/>
      <c r="E1098" s="42"/>
      <c r="F1098" s="9"/>
    </row>
    <row r="1099" spans="1:7" ht="11.25" customHeight="1">
      <c r="A1099" s="18" t="s">
        <v>21</v>
      </c>
      <c r="B1099" s="21" t="s">
        <v>1066</v>
      </c>
      <c r="C1099" s="1">
        <v>12</v>
      </c>
      <c r="D1099" s="22">
        <v>6948686</v>
      </c>
      <c r="E1099" s="23">
        <v>6948686</v>
      </c>
      <c r="F1099" s="24">
        <f t="shared" ref="F1099:F1162" si="20">E1099/1000</f>
        <v>6948.6859999999997</v>
      </c>
      <c r="G1099" s="25">
        <f>+F1099</f>
        <v>6948.6859999999997</v>
      </c>
    </row>
    <row r="1100" spans="1:7" ht="11.25" customHeight="1">
      <c r="A1100" s="32" t="s">
        <v>1066</v>
      </c>
      <c r="B1100" s="26" t="s">
        <v>1067</v>
      </c>
      <c r="C1100" s="47" t="s">
        <v>1068</v>
      </c>
      <c r="D1100" s="40">
        <v>54835</v>
      </c>
      <c r="E1100" s="42">
        <v>54835</v>
      </c>
      <c r="F1100" s="30">
        <f t="shared" si="20"/>
        <v>54.835000000000001</v>
      </c>
    </row>
    <row r="1101" spans="1:7" ht="11.25" customHeight="1">
      <c r="A1101" s="32" t="s">
        <v>1066</v>
      </c>
      <c r="B1101" s="26" t="s">
        <v>605</v>
      </c>
      <c r="C1101" s="47" t="s">
        <v>1068</v>
      </c>
      <c r="D1101" s="40">
        <v>48122</v>
      </c>
      <c r="E1101" s="42">
        <v>48122</v>
      </c>
      <c r="F1101" s="30">
        <f t="shared" si="20"/>
        <v>48.122</v>
      </c>
    </row>
    <row r="1102" spans="1:7" ht="11.25" customHeight="1">
      <c r="A1102" s="32" t="s">
        <v>1066</v>
      </c>
      <c r="B1102" s="26" t="s">
        <v>1069</v>
      </c>
      <c r="C1102" s="47" t="s">
        <v>1068</v>
      </c>
      <c r="D1102" s="40">
        <v>48494</v>
      </c>
      <c r="E1102" s="42">
        <v>48494</v>
      </c>
      <c r="F1102" s="30">
        <f t="shared" si="20"/>
        <v>48.494</v>
      </c>
    </row>
    <row r="1103" spans="1:7" ht="11.25" customHeight="1">
      <c r="A1103" s="32" t="s">
        <v>1066</v>
      </c>
      <c r="B1103" s="26" t="s">
        <v>1070</v>
      </c>
      <c r="C1103" s="47" t="s">
        <v>1068</v>
      </c>
      <c r="D1103" s="40">
        <v>44612</v>
      </c>
      <c r="E1103" s="42">
        <v>44612</v>
      </c>
      <c r="F1103" s="30">
        <f t="shared" si="20"/>
        <v>44.612000000000002</v>
      </c>
    </row>
    <row r="1104" spans="1:7" ht="11.25" customHeight="1">
      <c r="A1104" s="32" t="s">
        <v>1066</v>
      </c>
      <c r="B1104" s="26" t="s">
        <v>1071</v>
      </c>
      <c r="C1104" s="47" t="s">
        <v>1068</v>
      </c>
      <c r="D1104" s="40">
        <v>40289</v>
      </c>
      <c r="E1104" s="42">
        <v>40289</v>
      </c>
      <c r="F1104" s="30">
        <f t="shared" si="20"/>
        <v>40.289000000000001</v>
      </c>
    </row>
    <row r="1105" spans="1:6" customFormat="1" ht="11.25" customHeight="1">
      <c r="A1105" s="32" t="s">
        <v>1066</v>
      </c>
      <c r="B1105" s="26" t="s">
        <v>1052</v>
      </c>
      <c r="C1105" s="47" t="s">
        <v>1068</v>
      </c>
      <c r="D1105" s="40">
        <v>23234</v>
      </c>
      <c r="E1105" s="42">
        <v>23234</v>
      </c>
      <c r="F1105" s="30">
        <f t="shared" si="20"/>
        <v>23.234000000000002</v>
      </c>
    </row>
    <row r="1106" spans="1:6" customFormat="1" ht="11.25" customHeight="1">
      <c r="A1106" s="32" t="s">
        <v>1066</v>
      </c>
      <c r="B1106" s="26" t="s">
        <v>1072</v>
      </c>
      <c r="C1106" s="47" t="s">
        <v>1068</v>
      </c>
      <c r="D1106" s="40">
        <v>36355</v>
      </c>
      <c r="E1106" s="42">
        <v>36355</v>
      </c>
      <c r="F1106" s="30">
        <f t="shared" si="20"/>
        <v>36.354999999999997</v>
      </c>
    </row>
    <row r="1107" spans="1:6" customFormat="1" ht="11.25" customHeight="1">
      <c r="A1107" s="32" t="s">
        <v>1066</v>
      </c>
      <c r="B1107" s="26" t="s">
        <v>1073</v>
      </c>
      <c r="C1107" s="47" t="s">
        <v>1068</v>
      </c>
      <c r="D1107" s="40">
        <v>26821</v>
      </c>
      <c r="E1107" s="42">
        <v>26821</v>
      </c>
      <c r="F1107" s="30">
        <f t="shared" si="20"/>
        <v>26.821000000000002</v>
      </c>
    </row>
    <row r="1108" spans="1:6" customFormat="1" ht="11.25" customHeight="1">
      <c r="A1108" s="32" t="s">
        <v>1066</v>
      </c>
      <c r="B1108" s="26" t="s">
        <v>1074</v>
      </c>
      <c r="C1108" s="47" t="s">
        <v>1068</v>
      </c>
      <c r="D1108" s="40">
        <v>43395</v>
      </c>
      <c r="E1108" s="42">
        <v>43395</v>
      </c>
      <c r="F1108" s="30">
        <f t="shared" si="20"/>
        <v>43.395000000000003</v>
      </c>
    </row>
    <row r="1109" spans="1:6" customFormat="1" ht="11.25" customHeight="1">
      <c r="A1109" s="32" t="s">
        <v>1066</v>
      </c>
      <c r="B1109" s="26" t="s">
        <v>1075</v>
      </c>
      <c r="C1109" s="47" t="s">
        <v>1068</v>
      </c>
      <c r="D1109" s="40">
        <v>42966</v>
      </c>
      <c r="E1109" s="42">
        <v>42966</v>
      </c>
      <c r="F1109" s="30">
        <f t="shared" si="20"/>
        <v>42.966000000000001</v>
      </c>
    </row>
    <row r="1110" spans="1:6" customFormat="1" ht="11.25" customHeight="1">
      <c r="A1110" s="32" t="s">
        <v>1066</v>
      </c>
      <c r="B1110" s="26" t="s">
        <v>1076</v>
      </c>
      <c r="C1110" s="47" t="s">
        <v>1068</v>
      </c>
      <c r="D1110" s="40">
        <v>33548</v>
      </c>
      <c r="E1110" s="42">
        <v>33548</v>
      </c>
      <c r="F1110" s="30">
        <f t="shared" si="20"/>
        <v>33.548000000000002</v>
      </c>
    </row>
    <row r="1111" spans="1:6" customFormat="1" ht="11.25" customHeight="1">
      <c r="A1111" s="32" t="s">
        <v>1066</v>
      </c>
      <c r="B1111" s="26" t="s">
        <v>1077</v>
      </c>
      <c r="C1111" s="47" t="s">
        <v>1068</v>
      </c>
      <c r="D1111" s="40">
        <v>17568</v>
      </c>
      <c r="E1111" s="42">
        <v>17568</v>
      </c>
      <c r="F1111" s="30">
        <f t="shared" si="20"/>
        <v>17.568000000000001</v>
      </c>
    </row>
    <row r="1112" spans="1:6" customFormat="1" ht="11.25" customHeight="1">
      <c r="A1112" s="32" t="s">
        <v>1066</v>
      </c>
      <c r="B1112" s="26" t="s">
        <v>1078</v>
      </c>
      <c r="C1112" s="47" t="s">
        <v>1068</v>
      </c>
      <c r="D1112" s="40">
        <v>17928</v>
      </c>
      <c r="E1112" s="42">
        <v>17928</v>
      </c>
      <c r="F1112" s="30">
        <f t="shared" si="20"/>
        <v>17.928000000000001</v>
      </c>
    </row>
    <row r="1113" spans="1:6" customFormat="1" ht="11.25" customHeight="1">
      <c r="A1113" s="32" t="s">
        <v>1066</v>
      </c>
      <c r="B1113" s="26" t="s">
        <v>1079</v>
      </c>
      <c r="C1113" s="47" t="s">
        <v>1068</v>
      </c>
      <c r="D1113" s="40">
        <v>106611</v>
      </c>
      <c r="E1113" s="42">
        <v>106611</v>
      </c>
      <c r="F1113" s="30">
        <f t="shared" si="20"/>
        <v>106.611</v>
      </c>
    </row>
    <row r="1114" spans="1:6" customFormat="1" ht="11.25" customHeight="1">
      <c r="A1114" s="32" t="s">
        <v>1066</v>
      </c>
      <c r="B1114" s="26" t="s">
        <v>1080</v>
      </c>
      <c r="C1114" s="47" t="s">
        <v>1068</v>
      </c>
      <c r="D1114" s="40">
        <v>85727</v>
      </c>
      <c r="E1114" s="42">
        <v>85727</v>
      </c>
      <c r="F1114" s="30">
        <f t="shared" si="20"/>
        <v>85.727000000000004</v>
      </c>
    </row>
    <row r="1115" spans="1:6" customFormat="1" ht="11.25" customHeight="1">
      <c r="A1115" s="32" t="s">
        <v>1066</v>
      </c>
      <c r="B1115" s="26" t="s">
        <v>1020</v>
      </c>
      <c r="C1115" s="47" t="s">
        <v>1068</v>
      </c>
      <c r="D1115" s="40">
        <v>144072</v>
      </c>
      <c r="E1115" s="42">
        <v>144072</v>
      </c>
      <c r="F1115" s="30">
        <f t="shared" si="20"/>
        <v>144.072</v>
      </c>
    </row>
    <row r="1116" spans="1:6" customFormat="1" ht="11.25" customHeight="1">
      <c r="A1116" s="32" t="s">
        <v>1066</v>
      </c>
      <c r="B1116" s="26" t="s">
        <v>1081</v>
      </c>
      <c r="C1116" s="47" t="s">
        <v>1068</v>
      </c>
      <c r="D1116" s="40">
        <v>38057</v>
      </c>
      <c r="E1116" s="42">
        <v>38057</v>
      </c>
      <c r="F1116" s="30">
        <f t="shared" si="20"/>
        <v>38.057000000000002</v>
      </c>
    </row>
    <row r="1117" spans="1:6" customFormat="1" ht="11.25" customHeight="1">
      <c r="A1117" s="32" t="s">
        <v>1066</v>
      </c>
      <c r="B1117" s="26" t="s">
        <v>1082</v>
      </c>
      <c r="C1117" s="47" t="s">
        <v>1068</v>
      </c>
      <c r="D1117" s="40">
        <v>10040</v>
      </c>
      <c r="E1117" s="42">
        <v>10040</v>
      </c>
      <c r="F1117" s="30">
        <f t="shared" si="20"/>
        <v>10.039999999999999</v>
      </c>
    </row>
    <row r="1118" spans="1:6" customFormat="1" ht="11.25" customHeight="1">
      <c r="A1118" s="32" t="s">
        <v>1066</v>
      </c>
      <c r="B1118" s="26" t="s">
        <v>1083</v>
      </c>
      <c r="C1118" s="47" t="s">
        <v>1068</v>
      </c>
      <c r="D1118" s="40">
        <v>50985</v>
      </c>
      <c r="E1118" s="42">
        <v>50985</v>
      </c>
      <c r="F1118" s="30">
        <f t="shared" si="20"/>
        <v>50.984999999999999</v>
      </c>
    </row>
    <row r="1119" spans="1:6" customFormat="1" ht="11.25" customHeight="1">
      <c r="A1119" s="32" t="s">
        <v>1066</v>
      </c>
      <c r="B1119" s="26" t="s">
        <v>1023</v>
      </c>
      <c r="C1119" s="47" t="s">
        <v>1068</v>
      </c>
      <c r="D1119" s="40">
        <v>143468</v>
      </c>
      <c r="E1119" s="42">
        <v>143468</v>
      </c>
      <c r="F1119" s="30">
        <f t="shared" si="20"/>
        <v>143.46799999999999</v>
      </c>
    </row>
    <row r="1120" spans="1:6" customFormat="1" ht="11.25" customHeight="1">
      <c r="A1120" s="32" t="s">
        <v>1066</v>
      </c>
      <c r="B1120" s="26" t="s">
        <v>1084</v>
      </c>
      <c r="C1120" s="47" t="s">
        <v>1068</v>
      </c>
      <c r="D1120" s="40">
        <v>20166</v>
      </c>
      <c r="E1120" s="42">
        <v>20166</v>
      </c>
      <c r="F1120" s="30">
        <f t="shared" si="20"/>
        <v>20.166</v>
      </c>
    </row>
    <row r="1121" spans="1:6" customFormat="1" ht="11.25" customHeight="1">
      <c r="A1121" s="32" t="s">
        <v>1066</v>
      </c>
      <c r="B1121" s="26" t="s">
        <v>1085</v>
      </c>
      <c r="C1121" s="47" t="s">
        <v>1068</v>
      </c>
      <c r="D1121" s="40">
        <v>127024</v>
      </c>
      <c r="E1121" s="42">
        <v>127024</v>
      </c>
      <c r="F1121" s="30">
        <f t="shared" si="20"/>
        <v>127.024</v>
      </c>
    </row>
    <row r="1122" spans="1:6" customFormat="1" ht="11.25" customHeight="1">
      <c r="A1122" s="32" t="s">
        <v>1066</v>
      </c>
      <c r="B1122" s="26" t="s">
        <v>174</v>
      </c>
      <c r="C1122" s="47" t="s">
        <v>1068</v>
      </c>
      <c r="D1122" s="40">
        <v>13701</v>
      </c>
      <c r="E1122" s="42">
        <v>13701</v>
      </c>
      <c r="F1122" s="30">
        <f t="shared" si="20"/>
        <v>13.701000000000001</v>
      </c>
    </row>
    <row r="1123" spans="1:6" customFormat="1" ht="11.25" customHeight="1">
      <c r="A1123" s="32" t="s">
        <v>1066</v>
      </c>
      <c r="B1123" s="26" t="s">
        <v>1086</v>
      </c>
      <c r="C1123" s="47" t="s">
        <v>1068</v>
      </c>
      <c r="D1123" s="40">
        <v>85194</v>
      </c>
      <c r="E1123" s="42">
        <v>85194</v>
      </c>
      <c r="F1123" s="30">
        <f t="shared" si="20"/>
        <v>85.194000000000003</v>
      </c>
    </row>
    <row r="1124" spans="1:6" customFormat="1" ht="11.25" customHeight="1">
      <c r="A1124" s="32" t="s">
        <v>1066</v>
      </c>
      <c r="B1124" s="26" t="s">
        <v>1087</v>
      </c>
      <c r="C1124" s="47" t="s">
        <v>1068</v>
      </c>
      <c r="D1124" s="40">
        <v>84269</v>
      </c>
      <c r="E1124" s="42">
        <v>84269</v>
      </c>
      <c r="F1124" s="30">
        <f t="shared" si="20"/>
        <v>84.269000000000005</v>
      </c>
    </row>
    <row r="1125" spans="1:6" customFormat="1" ht="11.25" customHeight="1">
      <c r="A1125" s="32" t="s">
        <v>1066</v>
      </c>
      <c r="B1125" s="26" t="s">
        <v>1088</v>
      </c>
      <c r="C1125" s="47" t="s">
        <v>1068</v>
      </c>
      <c r="D1125" s="40">
        <v>90689</v>
      </c>
      <c r="E1125" s="42">
        <v>90689</v>
      </c>
      <c r="F1125" s="30">
        <f t="shared" si="20"/>
        <v>90.688999999999993</v>
      </c>
    </row>
    <row r="1126" spans="1:6" customFormat="1" ht="11.25" customHeight="1">
      <c r="A1126" s="32" t="s">
        <v>1066</v>
      </c>
      <c r="B1126" s="26" t="s">
        <v>60</v>
      </c>
      <c r="C1126" s="47" t="s">
        <v>1068</v>
      </c>
      <c r="D1126" s="40">
        <v>159673</v>
      </c>
      <c r="E1126" s="42">
        <v>159673</v>
      </c>
      <c r="F1126" s="30">
        <f t="shared" si="20"/>
        <v>159.673</v>
      </c>
    </row>
    <row r="1127" spans="1:6" customFormat="1" ht="11.25" customHeight="1">
      <c r="A1127" s="32" t="s">
        <v>1066</v>
      </c>
      <c r="B1127" s="26" t="s">
        <v>1089</v>
      </c>
      <c r="C1127" s="47" t="s">
        <v>1068</v>
      </c>
      <c r="D1127" s="40">
        <v>18719</v>
      </c>
      <c r="E1127" s="42">
        <v>18719</v>
      </c>
      <c r="F1127" s="30">
        <f t="shared" si="20"/>
        <v>18.719000000000001</v>
      </c>
    </row>
    <row r="1128" spans="1:6" customFormat="1" ht="11.25" customHeight="1">
      <c r="A1128" s="32" t="s">
        <v>1066</v>
      </c>
      <c r="B1128" s="26" t="s">
        <v>1090</v>
      </c>
      <c r="C1128" s="47" t="s">
        <v>1068</v>
      </c>
      <c r="D1128" s="40">
        <v>140908</v>
      </c>
      <c r="E1128" s="42">
        <v>140908</v>
      </c>
      <c r="F1128" s="30">
        <f t="shared" si="20"/>
        <v>140.90799999999999</v>
      </c>
    </row>
    <row r="1129" spans="1:6" customFormat="1" ht="11.25" customHeight="1">
      <c r="A1129" s="32" t="s">
        <v>1066</v>
      </c>
      <c r="B1129" s="26" t="s">
        <v>57</v>
      </c>
      <c r="C1129" s="47" t="s">
        <v>1068</v>
      </c>
      <c r="D1129" s="40">
        <v>141080</v>
      </c>
      <c r="E1129" s="42">
        <v>141080</v>
      </c>
      <c r="F1129" s="30">
        <f t="shared" si="20"/>
        <v>141.08000000000001</v>
      </c>
    </row>
    <row r="1130" spans="1:6" customFormat="1" ht="11.25" customHeight="1">
      <c r="A1130" s="32" t="s">
        <v>1066</v>
      </c>
      <c r="B1130" s="26" t="s">
        <v>1091</v>
      </c>
      <c r="C1130" s="47" t="s">
        <v>1068</v>
      </c>
      <c r="D1130" s="40">
        <v>148552</v>
      </c>
      <c r="E1130" s="42">
        <v>148552</v>
      </c>
      <c r="F1130" s="30">
        <f t="shared" si="20"/>
        <v>148.55199999999999</v>
      </c>
    </row>
    <row r="1131" spans="1:6" customFormat="1" ht="11.25" customHeight="1">
      <c r="A1131" s="32" t="s">
        <v>1066</v>
      </c>
      <c r="B1131" s="26" t="s">
        <v>258</v>
      </c>
      <c r="C1131" s="47" t="s">
        <v>1068</v>
      </c>
      <c r="D1131" s="40">
        <v>88791</v>
      </c>
      <c r="E1131" s="42">
        <v>88791</v>
      </c>
      <c r="F1131" s="30">
        <f t="shared" si="20"/>
        <v>88.790999999999997</v>
      </c>
    </row>
    <row r="1132" spans="1:6" customFormat="1" ht="11.25" customHeight="1">
      <c r="A1132" s="32" t="s">
        <v>1066</v>
      </c>
      <c r="B1132" s="26" t="s">
        <v>1092</v>
      </c>
      <c r="C1132" s="47" t="s">
        <v>1068</v>
      </c>
      <c r="D1132" s="40">
        <v>31740</v>
      </c>
      <c r="E1132" s="42">
        <v>31740</v>
      </c>
      <c r="F1132" s="30">
        <f t="shared" si="20"/>
        <v>31.74</v>
      </c>
    </row>
    <row r="1133" spans="1:6" customFormat="1" ht="11.25" customHeight="1">
      <c r="A1133" s="32" t="s">
        <v>1066</v>
      </c>
      <c r="B1133" s="26" t="s">
        <v>1093</v>
      </c>
      <c r="C1133" s="47" t="s">
        <v>1068</v>
      </c>
      <c r="D1133" s="40">
        <v>70721</v>
      </c>
      <c r="E1133" s="42">
        <v>70721</v>
      </c>
      <c r="F1133" s="30">
        <f t="shared" si="20"/>
        <v>70.721000000000004</v>
      </c>
    </row>
    <row r="1134" spans="1:6" customFormat="1" ht="11.25" customHeight="1">
      <c r="A1134" s="32" t="s">
        <v>1066</v>
      </c>
      <c r="B1134" s="26" t="s">
        <v>1094</v>
      </c>
      <c r="C1134" s="47" t="s">
        <v>1068</v>
      </c>
      <c r="D1134" s="40">
        <v>66192</v>
      </c>
      <c r="E1134" s="42">
        <v>66192</v>
      </c>
      <c r="F1134" s="30">
        <f t="shared" si="20"/>
        <v>66.191999999999993</v>
      </c>
    </row>
    <row r="1135" spans="1:6" customFormat="1" ht="11.25" customHeight="1">
      <c r="A1135" s="32" t="s">
        <v>1066</v>
      </c>
      <c r="B1135" s="26" t="s">
        <v>1075</v>
      </c>
      <c r="C1135" s="47" t="s">
        <v>1068</v>
      </c>
      <c r="D1135" s="40">
        <v>99808</v>
      </c>
      <c r="E1135" s="42">
        <v>99808</v>
      </c>
      <c r="F1135" s="30">
        <f t="shared" si="20"/>
        <v>99.808000000000007</v>
      </c>
    </row>
    <row r="1136" spans="1:6" customFormat="1" ht="11.25" customHeight="1">
      <c r="A1136" s="32" t="s">
        <v>1066</v>
      </c>
      <c r="B1136" s="26" t="s">
        <v>1023</v>
      </c>
      <c r="C1136" s="47" t="s">
        <v>1068</v>
      </c>
      <c r="D1136" s="40">
        <v>142632</v>
      </c>
      <c r="E1136" s="42">
        <v>142632</v>
      </c>
      <c r="F1136" s="30">
        <f t="shared" si="20"/>
        <v>142.63200000000001</v>
      </c>
    </row>
    <row r="1137" spans="1:6" customFormat="1" ht="11.25" customHeight="1">
      <c r="A1137" s="32" t="s">
        <v>1066</v>
      </c>
      <c r="B1137" s="26" t="s">
        <v>237</v>
      </c>
      <c r="C1137" s="47" t="s">
        <v>1068</v>
      </c>
      <c r="D1137" s="40">
        <v>129460</v>
      </c>
      <c r="E1137" s="42">
        <v>129460</v>
      </c>
      <c r="F1137" s="30">
        <f t="shared" si="20"/>
        <v>129.46</v>
      </c>
    </row>
    <row r="1138" spans="1:6" customFormat="1" ht="11.25" customHeight="1">
      <c r="A1138" s="32" t="s">
        <v>1066</v>
      </c>
      <c r="B1138" s="26" t="s">
        <v>1095</v>
      </c>
      <c r="C1138" s="47" t="s">
        <v>1068</v>
      </c>
      <c r="D1138" s="40">
        <v>70834</v>
      </c>
      <c r="E1138" s="42">
        <v>70834</v>
      </c>
      <c r="F1138" s="30">
        <f t="shared" si="20"/>
        <v>70.834000000000003</v>
      </c>
    </row>
    <row r="1139" spans="1:6" customFormat="1" ht="11.25" customHeight="1">
      <c r="A1139" s="32" t="s">
        <v>1066</v>
      </c>
      <c r="B1139" s="26" t="s">
        <v>1096</v>
      </c>
      <c r="C1139" s="47" t="s">
        <v>1068</v>
      </c>
      <c r="D1139" s="40">
        <v>54496</v>
      </c>
      <c r="E1139" s="42">
        <v>54496</v>
      </c>
      <c r="F1139" s="30">
        <f t="shared" si="20"/>
        <v>54.496000000000002</v>
      </c>
    </row>
    <row r="1140" spans="1:6" customFormat="1" ht="11.25" customHeight="1">
      <c r="A1140" s="32" t="s">
        <v>1066</v>
      </c>
      <c r="B1140" s="26" t="s">
        <v>1097</v>
      </c>
      <c r="C1140" s="47" t="s">
        <v>1068</v>
      </c>
      <c r="D1140" s="40">
        <v>135120</v>
      </c>
      <c r="E1140" s="42">
        <v>135120</v>
      </c>
      <c r="F1140" s="30">
        <f t="shared" si="20"/>
        <v>135.12</v>
      </c>
    </row>
    <row r="1141" spans="1:6" customFormat="1" ht="11.25" customHeight="1">
      <c r="A1141" s="32" t="s">
        <v>1066</v>
      </c>
      <c r="B1141" s="26" t="s">
        <v>1098</v>
      </c>
      <c r="C1141" s="47" t="s">
        <v>1068</v>
      </c>
      <c r="D1141" s="40">
        <v>30783</v>
      </c>
      <c r="E1141" s="42">
        <v>30783</v>
      </c>
      <c r="F1141" s="30">
        <f t="shared" si="20"/>
        <v>30.783000000000001</v>
      </c>
    </row>
    <row r="1142" spans="1:6" customFormat="1" ht="11.25" customHeight="1">
      <c r="A1142" s="32" t="s">
        <v>1066</v>
      </c>
      <c r="B1142" s="26" t="s">
        <v>1099</v>
      </c>
      <c r="C1142" s="47" t="s">
        <v>1068</v>
      </c>
      <c r="D1142" s="40">
        <v>63652</v>
      </c>
      <c r="E1142" s="42">
        <v>63652</v>
      </c>
      <c r="F1142" s="30">
        <f t="shared" si="20"/>
        <v>63.652000000000001</v>
      </c>
    </row>
    <row r="1143" spans="1:6" customFormat="1" ht="11.25" customHeight="1">
      <c r="A1143" s="32" t="s">
        <v>1066</v>
      </c>
      <c r="B1143" s="26" t="s">
        <v>1100</v>
      </c>
      <c r="C1143" s="47" t="s">
        <v>1068</v>
      </c>
      <c r="D1143" s="40">
        <v>140908</v>
      </c>
      <c r="E1143" s="42">
        <v>140908</v>
      </c>
      <c r="F1143" s="30">
        <f t="shared" si="20"/>
        <v>140.90799999999999</v>
      </c>
    </row>
    <row r="1144" spans="1:6" customFormat="1" ht="11.25" customHeight="1">
      <c r="A1144" s="32" t="s">
        <v>1066</v>
      </c>
      <c r="B1144" s="26" t="s">
        <v>1101</v>
      </c>
      <c r="C1144" s="47" t="s">
        <v>1068</v>
      </c>
      <c r="D1144" s="40">
        <v>89128</v>
      </c>
      <c r="E1144" s="42">
        <v>89128</v>
      </c>
      <c r="F1144" s="30">
        <f t="shared" si="20"/>
        <v>89.128</v>
      </c>
    </row>
    <row r="1145" spans="1:6" customFormat="1" ht="11.25" customHeight="1">
      <c r="A1145" s="32" t="s">
        <v>1066</v>
      </c>
      <c r="B1145" s="26" t="s">
        <v>1102</v>
      </c>
      <c r="C1145" s="47" t="s">
        <v>1068</v>
      </c>
      <c r="D1145" s="40">
        <v>112020</v>
      </c>
      <c r="E1145" s="42">
        <v>112020</v>
      </c>
      <c r="F1145" s="30">
        <f t="shared" si="20"/>
        <v>112.02</v>
      </c>
    </row>
    <row r="1146" spans="1:6" customFormat="1" ht="11.25" customHeight="1">
      <c r="A1146" s="32" t="s">
        <v>1066</v>
      </c>
      <c r="B1146" s="26" t="s">
        <v>1103</v>
      </c>
      <c r="C1146" s="47" t="s">
        <v>1068</v>
      </c>
      <c r="D1146" s="40">
        <v>61684</v>
      </c>
      <c r="E1146" s="42">
        <v>61684</v>
      </c>
      <c r="F1146" s="30">
        <f t="shared" si="20"/>
        <v>61.683999999999997</v>
      </c>
    </row>
    <row r="1147" spans="1:6" customFormat="1" ht="11.25" customHeight="1">
      <c r="A1147" s="32" t="s">
        <v>1066</v>
      </c>
      <c r="B1147" s="26" t="s">
        <v>1104</v>
      </c>
      <c r="C1147" s="47" t="s">
        <v>1068</v>
      </c>
      <c r="D1147" s="40">
        <v>86368</v>
      </c>
      <c r="E1147" s="42">
        <v>86368</v>
      </c>
      <c r="F1147" s="30">
        <f t="shared" si="20"/>
        <v>86.367999999999995</v>
      </c>
    </row>
    <row r="1148" spans="1:6" customFormat="1" ht="11.25" customHeight="1">
      <c r="A1148" s="32" t="s">
        <v>1066</v>
      </c>
      <c r="B1148" s="26" t="s">
        <v>1105</v>
      </c>
      <c r="C1148" s="47" t="s">
        <v>1068</v>
      </c>
      <c r="D1148" s="40">
        <v>173849</v>
      </c>
      <c r="E1148" s="42">
        <v>173849</v>
      </c>
      <c r="F1148" s="30">
        <f t="shared" si="20"/>
        <v>173.84899999999999</v>
      </c>
    </row>
    <row r="1149" spans="1:6" customFormat="1" ht="11.25" customHeight="1">
      <c r="A1149" s="32" t="s">
        <v>1066</v>
      </c>
      <c r="B1149" s="26" t="s">
        <v>1106</v>
      </c>
      <c r="C1149" s="47" t="s">
        <v>1068</v>
      </c>
      <c r="D1149" s="40">
        <v>74452</v>
      </c>
      <c r="E1149" s="42">
        <v>74452</v>
      </c>
      <c r="F1149" s="30">
        <f t="shared" si="20"/>
        <v>74.451999999999998</v>
      </c>
    </row>
    <row r="1150" spans="1:6" customFormat="1" ht="11.25" customHeight="1">
      <c r="A1150" s="32" t="s">
        <v>1066</v>
      </c>
      <c r="B1150" s="26" t="s">
        <v>537</v>
      </c>
      <c r="C1150" s="47" t="s">
        <v>1068</v>
      </c>
      <c r="D1150" s="40">
        <v>79392</v>
      </c>
      <c r="E1150" s="42">
        <v>79392</v>
      </c>
      <c r="F1150" s="30">
        <f t="shared" si="20"/>
        <v>79.391999999999996</v>
      </c>
    </row>
    <row r="1151" spans="1:6" customFormat="1" ht="11.25" customHeight="1">
      <c r="A1151" s="32" t="s">
        <v>1066</v>
      </c>
      <c r="B1151" s="26" t="s">
        <v>1107</v>
      </c>
      <c r="C1151" s="47" t="s">
        <v>1068</v>
      </c>
      <c r="D1151" s="40">
        <v>76276</v>
      </c>
      <c r="E1151" s="42">
        <v>76276</v>
      </c>
      <c r="F1151" s="30">
        <f t="shared" si="20"/>
        <v>76.275999999999996</v>
      </c>
    </row>
    <row r="1152" spans="1:6" customFormat="1" ht="11.25" customHeight="1">
      <c r="A1152" s="32" t="s">
        <v>1066</v>
      </c>
      <c r="B1152" s="26" t="s">
        <v>1018</v>
      </c>
      <c r="C1152" s="47" t="s">
        <v>1068</v>
      </c>
      <c r="D1152" s="40">
        <v>149532</v>
      </c>
      <c r="E1152" s="42">
        <v>149532</v>
      </c>
      <c r="F1152" s="30">
        <f t="shared" si="20"/>
        <v>149.53200000000001</v>
      </c>
    </row>
    <row r="1153" spans="1:6" customFormat="1" ht="11.25" customHeight="1">
      <c r="A1153" s="32" t="s">
        <v>1066</v>
      </c>
      <c r="B1153" s="26" t="s">
        <v>1108</v>
      </c>
      <c r="C1153" s="47" t="s">
        <v>1068</v>
      </c>
      <c r="D1153" s="40">
        <v>105788</v>
      </c>
      <c r="E1153" s="42">
        <v>105788</v>
      </c>
      <c r="F1153" s="30">
        <f t="shared" si="20"/>
        <v>105.788</v>
      </c>
    </row>
    <row r="1154" spans="1:6" customFormat="1" ht="11.25" customHeight="1">
      <c r="A1154" s="32" t="s">
        <v>1066</v>
      </c>
      <c r="B1154" s="26" t="s">
        <v>1109</v>
      </c>
      <c r="C1154" s="47" t="s">
        <v>1068</v>
      </c>
      <c r="D1154" s="40">
        <v>57708</v>
      </c>
      <c r="E1154" s="42">
        <v>57708</v>
      </c>
      <c r="F1154" s="30">
        <f t="shared" si="20"/>
        <v>57.707999999999998</v>
      </c>
    </row>
    <row r="1155" spans="1:6" customFormat="1" ht="11.25" customHeight="1">
      <c r="A1155" s="32" t="s">
        <v>1066</v>
      </c>
      <c r="B1155" s="26" t="s">
        <v>1110</v>
      </c>
      <c r="C1155" s="47" t="s">
        <v>1068</v>
      </c>
      <c r="D1155" s="40">
        <v>52332</v>
      </c>
      <c r="E1155" s="42">
        <v>52332</v>
      </c>
      <c r="F1155" s="30">
        <f t="shared" si="20"/>
        <v>52.332000000000001</v>
      </c>
    </row>
    <row r="1156" spans="1:6" customFormat="1" ht="11.25" customHeight="1">
      <c r="A1156" s="32" t="s">
        <v>1066</v>
      </c>
      <c r="B1156" s="26" t="s">
        <v>1111</v>
      </c>
      <c r="C1156" s="47" t="s">
        <v>1068</v>
      </c>
      <c r="D1156" s="40">
        <v>104492</v>
      </c>
      <c r="E1156" s="42">
        <v>104492</v>
      </c>
      <c r="F1156" s="30">
        <f t="shared" si="20"/>
        <v>104.492</v>
      </c>
    </row>
    <row r="1157" spans="1:6" customFormat="1" ht="11.25" customHeight="1">
      <c r="A1157" s="32" t="s">
        <v>1066</v>
      </c>
      <c r="B1157" s="26" t="s">
        <v>1112</v>
      </c>
      <c r="C1157" s="47" t="s">
        <v>1068</v>
      </c>
      <c r="D1157" s="40">
        <v>147788</v>
      </c>
      <c r="E1157" s="42">
        <v>147788</v>
      </c>
      <c r="F1157" s="30">
        <f t="shared" si="20"/>
        <v>147.78800000000001</v>
      </c>
    </row>
    <row r="1158" spans="1:6" customFormat="1" ht="11.25" customHeight="1">
      <c r="A1158" s="32" t="s">
        <v>1066</v>
      </c>
      <c r="B1158" s="26" t="s">
        <v>1113</v>
      </c>
      <c r="C1158" s="47" t="s">
        <v>1068</v>
      </c>
      <c r="D1158" s="40">
        <v>138716</v>
      </c>
      <c r="E1158" s="42">
        <v>138716</v>
      </c>
      <c r="F1158" s="30">
        <f t="shared" si="20"/>
        <v>138.71600000000001</v>
      </c>
    </row>
    <row r="1159" spans="1:6" customFormat="1" ht="11.25" customHeight="1">
      <c r="A1159" s="32" t="s">
        <v>1066</v>
      </c>
      <c r="B1159" s="26" t="s">
        <v>1114</v>
      </c>
      <c r="C1159" s="47" t="s">
        <v>1068</v>
      </c>
      <c r="D1159" s="40">
        <v>68352</v>
      </c>
      <c r="E1159" s="42">
        <v>68352</v>
      </c>
      <c r="F1159" s="30">
        <f t="shared" si="20"/>
        <v>68.352000000000004</v>
      </c>
    </row>
    <row r="1160" spans="1:6" customFormat="1" ht="11.25" customHeight="1">
      <c r="A1160" s="32" t="s">
        <v>1066</v>
      </c>
      <c r="B1160" s="26" t="s">
        <v>1115</v>
      </c>
      <c r="C1160" s="47" t="s">
        <v>1068</v>
      </c>
      <c r="D1160" s="40">
        <v>210106</v>
      </c>
      <c r="E1160" s="42">
        <v>210106</v>
      </c>
      <c r="F1160" s="30">
        <f t="shared" si="20"/>
        <v>210.10599999999999</v>
      </c>
    </row>
    <row r="1161" spans="1:6" customFormat="1" ht="11.25" customHeight="1">
      <c r="A1161" s="32" t="s">
        <v>1066</v>
      </c>
      <c r="B1161" s="26" t="s">
        <v>1116</v>
      </c>
      <c r="C1161" s="47" t="s">
        <v>1068</v>
      </c>
      <c r="D1161" s="40">
        <v>214791</v>
      </c>
      <c r="E1161" s="42">
        <v>214791</v>
      </c>
      <c r="F1161" s="30">
        <f t="shared" si="20"/>
        <v>214.791</v>
      </c>
    </row>
    <row r="1162" spans="1:6" customFormat="1" ht="11.25" customHeight="1">
      <c r="A1162" s="32" t="s">
        <v>1066</v>
      </c>
      <c r="B1162" s="26" t="s">
        <v>1117</v>
      </c>
      <c r="C1162" s="47" t="s">
        <v>1068</v>
      </c>
      <c r="D1162" s="40">
        <v>75428</v>
      </c>
      <c r="E1162" s="42">
        <v>75428</v>
      </c>
      <c r="F1162" s="30">
        <f t="shared" si="20"/>
        <v>75.427999999999997</v>
      </c>
    </row>
    <row r="1163" spans="1:6" customFormat="1" ht="11.25" customHeight="1">
      <c r="A1163" s="32" t="s">
        <v>1066</v>
      </c>
      <c r="B1163" s="26" t="s">
        <v>1118</v>
      </c>
      <c r="C1163" s="47" t="s">
        <v>1068</v>
      </c>
      <c r="D1163" s="40">
        <v>112893</v>
      </c>
      <c r="E1163" s="42">
        <v>112893</v>
      </c>
      <c r="F1163" s="30">
        <f t="shared" ref="F1163:F1226" si="21">E1163/1000</f>
        <v>112.893</v>
      </c>
    </row>
    <row r="1164" spans="1:6" customFormat="1" ht="11.25" customHeight="1">
      <c r="A1164" s="32" t="s">
        <v>1066</v>
      </c>
      <c r="B1164" s="26" t="s">
        <v>1119</v>
      </c>
      <c r="C1164" s="47" t="s">
        <v>1068</v>
      </c>
      <c r="D1164" s="40">
        <v>112500</v>
      </c>
      <c r="E1164" s="42">
        <v>112500</v>
      </c>
      <c r="F1164" s="30">
        <f t="shared" si="21"/>
        <v>112.5</v>
      </c>
    </row>
    <row r="1165" spans="1:6" customFormat="1" ht="11.25" customHeight="1">
      <c r="A1165" s="32" t="s">
        <v>1066</v>
      </c>
      <c r="B1165" s="26" t="s">
        <v>1120</v>
      </c>
      <c r="C1165" s="47" t="s">
        <v>1068</v>
      </c>
      <c r="D1165" s="40">
        <v>94749</v>
      </c>
      <c r="E1165" s="42">
        <v>94749</v>
      </c>
      <c r="F1165" s="30">
        <f t="shared" si="21"/>
        <v>94.748999999999995</v>
      </c>
    </row>
    <row r="1166" spans="1:6" customFormat="1" ht="11.25" customHeight="1">
      <c r="A1166" s="32" t="s">
        <v>1066</v>
      </c>
      <c r="B1166" s="26" t="s">
        <v>1121</v>
      </c>
      <c r="C1166" s="47" t="s">
        <v>1068</v>
      </c>
      <c r="D1166" s="40">
        <v>32789</v>
      </c>
      <c r="E1166" s="42">
        <v>32789</v>
      </c>
      <c r="F1166" s="30">
        <f t="shared" si="21"/>
        <v>32.789000000000001</v>
      </c>
    </row>
    <row r="1167" spans="1:6" customFormat="1" ht="11.25" customHeight="1">
      <c r="A1167" s="32" t="s">
        <v>1066</v>
      </c>
      <c r="B1167" s="26" t="s">
        <v>1122</v>
      </c>
      <c r="C1167" s="47" t="s">
        <v>1068</v>
      </c>
      <c r="D1167" s="40">
        <v>28705</v>
      </c>
      <c r="E1167" s="42">
        <v>28705</v>
      </c>
      <c r="F1167" s="30">
        <f t="shared" si="21"/>
        <v>28.704999999999998</v>
      </c>
    </row>
    <row r="1168" spans="1:6" customFormat="1" ht="11.25" customHeight="1">
      <c r="A1168" s="32" t="s">
        <v>1066</v>
      </c>
      <c r="B1168" s="26" t="s">
        <v>1123</v>
      </c>
      <c r="C1168" s="47" t="s">
        <v>1068</v>
      </c>
      <c r="D1168" s="40">
        <v>55822</v>
      </c>
      <c r="E1168" s="42">
        <v>55822</v>
      </c>
      <c r="F1168" s="30">
        <f t="shared" si="21"/>
        <v>55.822000000000003</v>
      </c>
    </row>
    <row r="1169" spans="1:6" customFormat="1" ht="11.25" customHeight="1">
      <c r="A1169" s="32" t="s">
        <v>1066</v>
      </c>
      <c r="B1169" s="26" t="s">
        <v>1124</v>
      </c>
      <c r="C1169" s="47" t="s">
        <v>1068</v>
      </c>
      <c r="D1169" s="40">
        <v>217575</v>
      </c>
      <c r="E1169" s="42">
        <v>217575</v>
      </c>
      <c r="F1169" s="30">
        <f t="shared" si="21"/>
        <v>217.57499999999999</v>
      </c>
    </row>
    <row r="1170" spans="1:6" customFormat="1" ht="11.25" customHeight="1">
      <c r="A1170" s="32" t="s">
        <v>1066</v>
      </c>
      <c r="B1170" s="26" t="s">
        <v>1039</v>
      </c>
      <c r="C1170" s="47" t="s">
        <v>1068</v>
      </c>
      <c r="D1170" s="40">
        <v>130731</v>
      </c>
      <c r="E1170" s="42">
        <v>130731</v>
      </c>
      <c r="F1170" s="30">
        <f t="shared" si="21"/>
        <v>130.73099999999999</v>
      </c>
    </row>
    <row r="1171" spans="1:6" customFormat="1" ht="11.25" customHeight="1">
      <c r="A1171" s="32" t="s">
        <v>1066</v>
      </c>
      <c r="B1171" s="26" t="s">
        <v>1125</v>
      </c>
      <c r="C1171" s="47" t="s">
        <v>1068</v>
      </c>
      <c r="D1171" s="40">
        <v>74867</v>
      </c>
      <c r="E1171" s="42">
        <v>74867</v>
      </c>
      <c r="F1171" s="30">
        <f t="shared" si="21"/>
        <v>74.867000000000004</v>
      </c>
    </row>
    <row r="1172" spans="1:6" customFormat="1" ht="11.25" customHeight="1">
      <c r="A1172" s="32" t="s">
        <v>1066</v>
      </c>
      <c r="B1172" s="26" t="s">
        <v>1126</v>
      </c>
      <c r="C1172" s="47" t="s">
        <v>1068</v>
      </c>
      <c r="D1172" s="40">
        <v>80465</v>
      </c>
      <c r="E1172" s="42">
        <v>80465</v>
      </c>
      <c r="F1172" s="30">
        <f t="shared" si="21"/>
        <v>80.465000000000003</v>
      </c>
    </row>
    <row r="1173" spans="1:6" customFormat="1" ht="11.25" customHeight="1">
      <c r="A1173" s="32" t="s">
        <v>1066</v>
      </c>
      <c r="B1173" s="26" t="s">
        <v>1127</v>
      </c>
      <c r="C1173" s="47" t="s">
        <v>1068</v>
      </c>
      <c r="D1173" s="40">
        <v>65837</v>
      </c>
      <c r="E1173" s="42">
        <v>65837</v>
      </c>
      <c r="F1173" s="30">
        <f t="shared" si="21"/>
        <v>65.837000000000003</v>
      </c>
    </row>
    <row r="1174" spans="1:6" customFormat="1" ht="11.25" customHeight="1">
      <c r="A1174" s="32" t="s">
        <v>1066</v>
      </c>
      <c r="B1174" s="26" t="s">
        <v>1128</v>
      </c>
      <c r="C1174" s="47" t="s">
        <v>1068</v>
      </c>
      <c r="D1174" s="40">
        <v>18184</v>
      </c>
      <c r="E1174" s="42">
        <v>18184</v>
      </c>
      <c r="F1174" s="30">
        <f t="shared" si="21"/>
        <v>18.184000000000001</v>
      </c>
    </row>
    <row r="1175" spans="1:6" customFormat="1" ht="11.25" customHeight="1">
      <c r="A1175" s="32" t="s">
        <v>1066</v>
      </c>
      <c r="B1175" s="26" t="s">
        <v>78</v>
      </c>
      <c r="C1175" s="47" t="s">
        <v>1068</v>
      </c>
      <c r="D1175" s="40">
        <v>49888</v>
      </c>
      <c r="E1175" s="42">
        <v>49888</v>
      </c>
      <c r="F1175" s="30">
        <f t="shared" si="21"/>
        <v>49.887999999999998</v>
      </c>
    </row>
    <row r="1176" spans="1:6" customFormat="1" ht="11.25" customHeight="1">
      <c r="A1176" s="32" t="s">
        <v>1066</v>
      </c>
      <c r="B1176" s="26" t="s">
        <v>707</v>
      </c>
      <c r="C1176" s="47" t="s">
        <v>1068</v>
      </c>
      <c r="D1176" s="40">
        <v>21264</v>
      </c>
      <c r="E1176" s="42">
        <v>21264</v>
      </c>
      <c r="F1176" s="30">
        <f t="shared" si="21"/>
        <v>21.263999999999999</v>
      </c>
    </row>
    <row r="1177" spans="1:6" customFormat="1" ht="11.25" customHeight="1">
      <c r="A1177" s="32" t="s">
        <v>1066</v>
      </c>
      <c r="B1177" s="26" t="s">
        <v>1129</v>
      </c>
      <c r="C1177" s="47" t="s">
        <v>1068</v>
      </c>
      <c r="D1177" s="40">
        <v>57120</v>
      </c>
      <c r="E1177" s="42">
        <v>57120</v>
      </c>
      <c r="F1177" s="30">
        <f t="shared" si="21"/>
        <v>57.12</v>
      </c>
    </row>
    <row r="1178" spans="1:6" customFormat="1" ht="11.25" customHeight="1">
      <c r="A1178" s="32" t="s">
        <v>1066</v>
      </c>
      <c r="B1178" s="26" t="s">
        <v>1130</v>
      </c>
      <c r="C1178" s="47" t="s">
        <v>1068</v>
      </c>
      <c r="D1178" s="40">
        <v>44723</v>
      </c>
      <c r="E1178" s="42">
        <v>44723</v>
      </c>
      <c r="F1178" s="30">
        <f t="shared" si="21"/>
        <v>44.722999999999999</v>
      </c>
    </row>
    <row r="1179" spans="1:6" customFormat="1" ht="11.25" customHeight="1">
      <c r="A1179" s="32" t="s">
        <v>1066</v>
      </c>
      <c r="B1179" s="26" t="s">
        <v>1131</v>
      </c>
      <c r="C1179" s="47" t="s">
        <v>1068</v>
      </c>
      <c r="D1179" s="40">
        <v>49593</v>
      </c>
      <c r="E1179" s="42">
        <v>49593</v>
      </c>
      <c r="F1179" s="30">
        <f t="shared" si="21"/>
        <v>49.593000000000004</v>
      </c>
    </row>
    <row r="1180" spans="1:6" customFormat="1" ht="11.25" customHeight="1">
      <c r="A1180" s="32" t="s">
        <v>1066</v>
      </c>
      <c r="B1180" s="26" t="s">
        <v>1132</v>
      </c>
      <c r="C1180" s="47" t="s">
        <v>1068</v>
      </c>
      <c r="D1180" s="40">
        <v>56625</v>
      </c>
      <c r="E1180" s="42">
        <v>56625</v>
      </c>
      <c r="F1180" s="30">
        <f t="shared" si="21"/>
        <v>56.625</v>
      </c>
    </row>
    <row r="1181" spans="1:6" customFormat="1" ht="11.25" customHeight="1">
      <c r="A1181" s="32" t="s">
        <v>1066</v>
      </c>
      <c r="B1181" s="26" t="s">
        <v>1133</v>
      </c>
      <c r="C1181" s="47" t="s">
        <v>1068</v>
      </c>
      <c r="D1181" s="40">
        <v>41850</v>
      </c>
      <c r="E1181" s="42">
        <v>41850</v>
      </c>
      <c r="F1181" s="30">
        <f t="shared" si="21"/>
        <v>41.85</v>
      </c>
    </row>
    <row r="1182" spans="1:6" customFormat="1" ht="11.25" customHeight="1">
      <c r="A1182" s="32" t="s">
        <v>1066</v>
      </c>
      <c r="B1182" s="26" t="s">
        <v>1134</v>
      </c>
      <c r="C1182" s="47" t="s">
        <v>1068</v>
      </c>
      <c r="D1182" s="40">
        <v>6641</v>
      </c>
      <c r="E1182" s="42">
        <v>6641</v>
      </c>
      <c r="F1182" s="30">
        <f t="shared" si="21"/>
        <v>6.641</v>
      </c>
    </row>
    <row r="1183" spans="1:6" customFormat="1" ht="11.25" customHeight="1">
      <c r="A1183" s="32" t="s">
        <v>1066</v>
      </c>
      <c r="B1183" s="26" t="s">
        <v>1073</v>
      </c>
      <c r="C1183" s="47" t="s">
        <v>1068</v>
      </c>
      <c r="D1183" s="40">
        <v>32858</v>
      </c>
      <c r="E1183" s="42">
        <v>32858</v>
      </c>
      <c r="F1183" s="30">
        <f t="shared" si="21"/>
        <v>32.857999999999997</v>
      </c>
    </row>
    <row r="1184" spans="1:6" customFormat="1" ht="11.25" customHeight="1">
      <c r="A1184" s="32" t="s">
        <v>1066</v>
      </c>
      <c r="B1184" s="26" t="s">
        <v>1135</v>
      </c>
      <c r="C1184" s="47" t="s">
        <v>1068</v>
      </c>
      <c r="D1184" s="40">
        <v>91102</v>
      </c>
      <c r="E1184" s="42">
        <v>91102</v>
      </c>
      <c r="F1184" s="30">
        <f t="shared" si="21"/>
        <v>91.102000000000004</v>
      </c>
    </row>
    <row r="1185" spans="1:7" ht="11.25" customHeight="1">
      <c r="A1185" s="32" t="s">
        <v>1066</v>
      </c>
      <c r="B1185" s="26" t="s">
        <v>37</v>
      </c>
      <c r="C1185" s="47" t="s">
        <v>1068</v>
      </c>
      <c r="D1185" s="40">
        <v>36798</v>
      </c>
      <c r="E1185" s="42">
        <v>36798</v>
      </c>
      <c r="F1185" s="30">
        <f t="shared" si="21"/>
        <v>36.798000000000002</v>
      </c>
    </row>
    <row r="1186" spans="1:7" ht="11.25" customHeight="1">
      <c r="A1186" s="32" t="s">
        <v>1066</v>
      </c>
      <c r="B1186" s="26" t="s">
        <v>1136</v>
      </c>
      <c r="C1186" s="47" t="s">
        <v>1068</v>
      </c>
      <c r="D1186" s="40">
        <v>76808</v>
      </c>
      <c r="E1186" s="42">
        <v>76808</v>
      </c>
      <c r="F1186" s="30">
        <f t="shared" si="21"/>
        <v>76.808000000000007</v>
      </c>
    </row>
    <row r="1187" spans="1:7" ht="11.25" customHeight="1">
      <c r="A1187" s="32" t="s">
        <v>1066</v>
      </c>
      <c r="B1187" s="26" t="s">
        <v>1137</v>
      </c>
      <c r="C1187" s="47" t="s">
        <v>1068</v>
      </c>
      <c r="D1187" s="40">
        <v>28453</v>
      </c>
      <c r="E1187" s="42">
        <v>28453</v>
      </c>
      <c r="F1187" s="30">
        <f t="shared" si="21"/>
        <v>28.452999999999999</v>
      </c>
    </row>
    <row r="1188" spans="1:7" ht="11.25" customHeight="1">
      <c r="A1188" s="32" t="s">
        <v>1066</v>
      </c>
      <c r="B1188" s="26" t="s">
        <v>1138</v>
      </c>
      <c r="C1188" s="47" t="s">
        <v>1068</v>
      </c>
      <c r="D1188" s="40">
        <v>21071</v>
      </c>
      <c r="E1188" s="42">
        <v>21071</v>
      </c>
      <c r="F1188" s="30">
        <f t="shared" si="21"/>
        <v>21.071000000000002</v>
      </c>
    </row>
    <row r="1189" spans="1:7" ht="11.25" customHeight="1">
      <c r="A1189" s="32" t="s">
        <v>1066</v>
      </c>
      <c r="B1189" s="26" t="s">
        <v>1139</v>
      </c>
      <c r="C1189" s="47" t="s">
        <v>1068</v>
      </c>
      <c r="D1189" s="40">
        <v>18334</v>
      </c>
      <c r="E1189" s="42">
        <v>18334</v>
      </c>
      <c r="F1189" s="30">
        <f t="shared" si="21"/>
        <v>18.334</v>
      </c>
    </row>
    <row r="1190" spans="1:7" ht="11.25" customHeight="1">
      <c r="A1190" s="1"/>
      <c r="B1190" s="21"/>
      <c r="C1190" s="1"/>
      <c r="F1190" s="30"/>
    </row>
    <row r="1191" spans="1:7" ht="11.25" customHeight="1">
      <c r="A1191" s="1" t="s">
        <v>1140</v>
      </c>
      <c r="B1191" s="21" t="s">
        <v>1141</v>
      </c>
      <c r="C1191" s="1">
        <v>12</v>
      </c>
      <c r="D1191" s="22">
        <v>2528920.31</v>
      </c>
      <c r="E1191" s="23">
        <v>2528920.31</v>
      </c>
      <c r="F1191" s="24">
        <f t="shared" si="21"/>
        <v>2528.92031</v>
      </c>
      <c r="G1191" s="25">
        <f>+F1191</f>
        <v>2528.92031</v>
      </c>
    </row>
    <row r="1192" spans="1:7" ht="11.25" customHeight="1">
      <c r="A1192" s="48" t="s">
        <v>1142</v>
      </c>
      <c r="B1192" s="26" t="s">
        <v>1143</v>
      </c>
      <c r="C1192" s="39" t="s">
        <v>1144</v>
      </c>
      <c r="D1192" s="40">
        <v>101789.27</v>
      </c>
      <c r="E1192" s="42">
        <v>101789.27</v>
      </c>
      <c r="F1192" s="30">
        <f t="shared" si="21"/>
        <v>101.78927</v>
      </c>
    </row>
    <row r="1193" spans="1:7" ht="11.25" customHeight="1">
      <c r="A1193" s="48" t="s">
        <v>1142</v>
      </c>
      <c r="B1193" s="26" t="s">
        <v>1143</v>
      </c>
      <c r="C1193" s="39" t="s">
        <v>1144</v>
      </c>
      <c r="D1193" s="40">
        <v>138677.4</v>
      </c>
      <c r="E1193" s="42">
        <v>138677.4</v>
      </c>
      <c r="F1193" s="30">
        <f t="shared" si="21"/>
        <v>138.67740000000001</v>
      </c>
    </row>
    <row r="1194" spans="1:7" ht="11.25" customHeight="1">
      <c r="A1194" s="48" t="s">
        <v>1142</v>
      </c>
      <c r="B1194" s="26" t="s">
        <v>1067</v>
      </c>
      <c r="C1194" s="39" t="s">
        <v>1144</v>
      </c>
      <c r="D1194" s="40">
        <v>25176.9</v>
      </c>
      <c r="E1194" s="42">
        <v>25176.9</v>
      </c>
      <c r="F1194" s="30">
        <f t="shared" si="21"/>
        <v>25.1769</v>
      </c>
    </row>
    <row r="1195" spans="1:7" ht="11.25" customHeight="1">
      <c r="A1195" s="48" t="s">
        <v>1142</v>
      </c>
      <c r="B1195" s="26" t="s">
        <v>1137</v>
      </c>
      <c r="C1195" s="39" t="s">
        <v>1144</v>
      </c>
      <c r="D1195" s="40">
        <v>30751</v>
      </c>
      <c r="E1195" s="42">
        <v>30751</v>
      </c>
      <c r="F1195" s="30">
        <f t="shared" si="21"/>
        <v>30.751000000000001</v>
      </c>
    </row>
    <row r="1196" spans="1:7" ht="11.25" customHeight="1">
      <c r="A1196" s="48" t="s">
        <v>1142</v>
      </c>
      <c r="B1196" s="26" t="s">
        <v>1137</v>
      </c>
      <c r="C1196" s="39" t="s">
        <v>1144</v>
      </c>
      <c r="D1196" s="40">
        <v>14593</v>
      </c>
      <c r="E1196" s="42">
        <v>14593</v>
      </c>
      <c r="F1196" s="30">
        <f t="shared" si="21"/>
        <v>14.593</v>
      </c>
    </row>
    <row r="1197" spans="1:7" ht="11.25" customHeight="1">
      <c r="A1197" s="48" t="s">
        <v>1142</v>
      </c>
      <c r="B1197" s="26" t="s">
        <v>1145</v>
      </c>
      <c r="C1197" s="39" t="s">
        <v>1144</v>
      </c>
      <c r="D1197" s="40">
        <v>19834</v>
      </c>
      <c r="E1197" s="42">
        <v>19834</v>
      </c>
      <c r="F1197" s="30">
        <f t="shared" si="21"/>
        <v>19.834</v>
      </c>
    </row>
    <row r="1198" spans="1:7" ht="11.25" customHeight="1">
      <c r="A1198" s="48" t="s">
        <v>1142</v>
      </c>
      <c r="B1198" s="26" t="s">
        <v>1145</v>
      </c>
      <c r="C1198" s="39" t="s">
        <v>1144</v>
      </c>
      <c r="D1198" s="40">
        <v>18802.2</v>
      </c>
      <c r="E1198" s="42">
        <v>18802.2</v>
      </c>
      <c r="F1198" s="30">
        <f t="shared" si="21"/>
        <v>18.802199999999999</v>
      </c>
    </row>
    <row r="1199" spans="1:7" ht="11.25" customHeight="1">
      <c r="A1199" s="48" t="s">
        <v>1142</v>
      </c>
      <c r="B1199" s="26" t="s">
        <v>1145</v>
      </c>
      <c r="C1199" s="39" t="s">
        <v>1144</v>
      </c>
      <c r="D1199" s="40">
        <v>20415</v>
      </c>
      <c r="E1199" s="42">
        <v>20415</v>
      </c>
      <c r="F1199" s="30">
        <f t="shared" si="21"/>
        <v>20.414999999999999</v>
      </c>
    </row>
    <row r="1200" spans="1:7" ht="11.25" customHeight="1">
      <c r="A1200" s="48" t="s">
        <v>1142</v>
      </c>
      <c r="B1200" s="26" t="s">
        <v>1146</v>
      </c>
      <c r="C1200" s="39" t="s">
        <v>1144</v>
      </c>
      <c r="D1200" s="40">
        <v>11609.78</v>
      </c>
      <c r="E1200" s="42">
        <v>11609.78</v>
      </c>
      <c r="F1200" s="30">
        <f t="shared" si="21"/>
        <v>11.609780000000001</v>
      </c>
    </row>
    <row r="1201" spans="1:6" customFormat="1" ht="11.25" customHeight="1">
      <c r="A1201" s="48" t="s">
        <v>1142</v>
      </c>
      <c r="B1201" s="26" t="s">
        <v>1147</v>
      </c>
      <c r="C1201" s="39" t="s">
        <v>1144</v>
      </c>
      <c r="D1201" s="40">
        <v>29131</v>
      </c>
      <c r="E1201" s="42">
        <v>29131</v>
      </c>
      <c r="F1201" s="30">
        <f t="shared" si="21"/>
        <v>29.131</v>
      </c>
    </row>
    <row r="1202" spans="1:6" customFormat="1" ht="11.25" customHeight="1">
      <c r="A1202" s="48" t="s">
        <v>1142</v>
      </c>
      <c r="B1202" s="26" t="s">
        <v>1143</v>
      </c>
      <c r="C1202" s="39" t="s">
        <v>1144</v>
      </c>
      <c r="D1202" s="40">
        <v>14589.76</v>
      </c>
      <c r="E1202" s="42">
        <v>14589.76</v>
      </c>
      <c r="F1202" s="30">
        <f t="shared" si="21"/>
        <v>14.58976</v>
      </c>
    </row>
    <row r="1203" spans="1:6" customFormat="1" ht="11.25" customHeight="1">
      <c r="A1203" s="48" t="s">
        <v>1142</v>
      </c>
      <c r="B1203" s="26" t="s">
        <v>1137</v>
      </c>
      <c r="C1203" s="39" t="s">
        <v>1144</v>
      </c>
      <c r="D1203" s="40">
        <v>66334</v>
      </c>
      <c r="E1203" s="42">
        <v>66334</v>
      </c>
      <c r="F1203" s="30">
        <f t="shared" si="21"/>
        <v>66.334000000000003</v>
      </c>
    </row>
    <row r="1204" spans="1:6" customFormat="1" ht="11.25" customHeight="1">
      <c r="A1204" s="48" t="s">
        <v>1142</v>
      </c>
      <c r="B1204" s="26" t="s">
        <v>1143</v>
      </c>
      <c r="C1204" s="39" t="s">
        <v>1144</v>
      </c>
      <c r="D1204" s="40">
        <v>12191</v>
      </c>
      <c r="E1204" s="42">
        <v>12191</v>
      </c>
      <c r="F1204" s="30">
        <f t="shared" si="21"/>
        <v>12.191000000000001</v>
      </c>
    </row>
    <row r="1205" spans="1:6" customFormat="1" ht="11.25" customHeight="1">
      <c r="A1205" s="48" t="s">
        <v>1142</v>
      </c>
      <c r="B1205" s="26" t="s">
        <v>1143</v>
      </c>
      <c r="C1205" s="39" t="s">
        <v>1144</v>
      </c>
      <c r="D1205" s="40">
        <v>68048</v>
      </c>
      <c r="E1205" s="42">
        <v>68048</v>
      </c>
      <c r="F1205" s="30">
        <f t="shared" si="21"/>
        <v>68.048000000000002</v>
      </c>
    </row>
    <row r="1206" spans="1:6" customFormat="1" ht="11.25" customHeight="1">
      <c r="A1206" s="48" t="s">
        <v>1142</v>
      </c>
      <c r="B1206" s="26" t="s">
        <v>1143</v>
      </c>
      <c r="C1206" s="39" t="s">
        <v>1144</v>
      </c>
      <c r="D1206" s="40">
        <v>18126</v>
      </c>
      <c r="E1206" s="42">
        <v>18126</v>
      </c>
      <c r="F1206" s="30">
        <f t="shared" si="21"/>
        <v>18.126000000000001</v>
      </c>
    </row>
    <row r="1207" spans="1:6" customFormat="1" ht="11.25" customHeight="1">
      <c r="A1207" s="48" t="s">
        <v>1142</v>
      </c>
      <c r="B1207" s="26" t="s">
        <v>1143</v>
      </c>
      <c r="C1207" s="39" t="s">
        <v>1144</v>
      </c>
      <c r="D1207" s="40">
        <v>36414</v>
      </c>
      <c r="E1207" s="42">
        <v>36414</v>
      </c>
      <c r="F1207" s="30">
        <f t="shared" si="21"/>
        <v>36.414000000000001</v>
      </c>
    </row>
    <row r="1208" spans="1:6" customFormat="1" ht="11.25" customHeight="1">
      <c r="A1208" s="48" t="s">
        <v>1142</v>
      </c>
      <c r="B1208" s="26" t="s">
        <v>1143</v>
      </c>
      <c r="C1208" s="39" t="s">
        <v>1144</v>
      </c>
      <c r="D1208" s="40">
        <v>31476</v>
      </c>
      <c r="E1208" s="42">
        <v>31476</v>
      </c>
      <c r="F1208" s="30">
        <f t="shared" si="21"/>
        <v>31.475999999999999</v>
      </c>
    </row>
    <row r="1209" spans="1:6" customFormat="1" ht="11.25" customHeight="1">
      <c r="A1209" s="48" t="s">
        <v>1142</v>
      </c>
      <c r="B1209" s="26" t="s">
        <v>1145</v>
      </c>
      <c r="C1209" s="39" t="s">
        <v>1144</v>
      </c>
      <c r="D1209" s="40">
        <v>50913</v>
      </c>
      <c r="E1209" s="42">
        <v>50913</v>
      </c>
      <c r="F1209" s="30">
        <f t="shared" si="21"/>
        <v>50.912999999999997</v>
      </c>
    </row>
    <row r="1210" spans="1:6" customFormat="1" ht="11.25" customHeight="1">
      <c r="A1210" s="48" t="s">
        <v>1142</v>
      </c>
      <c r="B1210" s="26" t="s">
        <v>1148</v>
      </c>
      <c r="C1210" s="39" t="s">
        <v>1144</v>
      </c>
      <c r="D1210" s="40">
        <v>208668</v>
      </c>
      <c r="E1210" s="42">
        <v>208668</v>
      </c>
      <c r="F1210" s="30">
        <f t="shared" si="21"/>
        <v>208.66800000000001</v>
      </c>
    </row>
    <row r="1211" spans="1:6" customFormat="1" ht="11.25" customHeight="1">
      <c r="A1211" s="48" t="s">
        <v>1142</v>
      </c>
      <c r="B1211" s="26" t="s">
        <v>1149</v>
      </c>
      <c r="C1211" s="39" t="s">
        <v>1144</v>
      </c>
      <c r="D1211" s="40">
        <v>89531</v>
      </c>
      <c r="E1211" s="42">
        <v>89531</v>
      </c>
      <c r="F1211" s="30">
        <f t="shared" si="21"/>
        <v>89.531000000000006</v>
      </c>
    </row>
    <row r="1212" spans="1:6" customFormat="1" ht="11.25" customHeight="1">
      <c r="A1212" s="48" t="s">
        <v>1142</v>
      </c>
      <c r="B1212" s="26" t="s">
        <v>1150</v>
      </c>
      <c r="C1212" s="39" t="s">
        <v>1144</v>
      </c>
      <c r="D1212" s="40">
        <v>142709</v>
      </c>
      <c r="E1212" s="42">
        <v>142709</v>
      </c>
      <c r="F1212" s="30">
        <f t="shared" si="21"/>
        <v>142.709</v>
      </c>
    </row>
    <row r="1213" spans="1:6" customFormat="1" ht="11.25" customHeight="1">
      <c r="A1213" s="48" t="s">
        <v>1142</v>
      </c>
      <c r="B1213" s="26" t="s">
        <v>1150</v>
      </c>
      <c r="C1213" s="39" t="s">
        <v>1144</v>
      </c>
      <c r="D1213" s="40">
        <v>110514</v>
      </c>
      <c r="E1213" s="42">
        <v>110514</v>
      </c>
      <c r="F1213" s="30">
        <f t="shared" si="21"/>
        <v>110.514</v>
      </c>
    </row>
    <row r="1214" spans="1:6" customFormat="1" ht="11.25" customHeight="1">
      <c r="A1214" s="48" t="s">
        <v>1142</v>
      </c>
      <c r="B1214" s="26" t="s">
        <v>1143</v>
      </c>
      <c r="C1214" s="39" t="s">
        <v>1144</v>
      </c>
      <c r="D1214" s="40">
        <v>72868</v>
      </c>
      <c r="E1214" s="42">
        <v>72868</v>
      </c>
      <c r="F1214" s="30">
        <f t="shared" si="21"/>
        <v>72.867999999999995</v>
      </c>
    </row>
    <row r="1215" spans="1:6" customFormat="1" ht="11.25" customHeight="1">
      <c r="A1215" s="48" t="s">
        <v>1142</v>
      </c>
      <c r="B1215" s="26" t="s">
        <v>1143</v>
      </c>
      <c r="C1215" s="39" t="s">
        <v>1144</v>
      </c>
      <c r="D1215" s="40">
        <v>68721</v>
      </c>
      <c r="E1215" s="42">
        <v>68721</v>
      </c>
      <c r="F1215" s="30">
        <f t="shared" si="21"/>
        <v>68.721000000000004</v>
      </c>
    </row>
    <row r="1216" spans="1:6" customFormat="1" ht="11.25" customHeight="1">
      <c r="A1216" s="48" t="s">
        <v>1142</v>
      </c>
      <c r="B1216" s="26" t="s">
        <v>1143</v>
      </c>
      <c r="C1216" s="39" t="s">
        <v>1144</v>
      </c>
      <c r="D1216" s="40">
        <v>143639</v>
      </c>
      <c r="E1216" s="42">
        <v>143639</v>
      </c>
      <c r="F1216" s="30">
        <f t="shared" si="21"/>
        <v>143.63900000000001</v>
      </c>
    </row>
    <row r="1217" spans="1:11" ht="11.25" customHeight="1">
      <c r="A1217" s="48" t="s">
        <v>1142</v>
      </c>
      <c r="B1217" s="26" t="s">
        <v>1143</v>
      </c>
      <c r="C1217" s="39" t="s">
        <v>1144</v>
      </c>
      <c r="D1217" s="40">
        <v>121244</v>
      </c>
      <c r="E1217" s="42">
        <v>121244</v>
      </c>
      <c r="F1217" s="30">
        <f t="shared" si="21"/>
        <v>121.244</v>
      </c>
    </row>
    <row r="1218" spans="1:11" ht="11.25" customHeight="1">
      <c r="A1218" s="48" t="s">
        <v>1142</v>
      </c>
      <c r="B1218" s="26" t="s">
        <v>1143</v>
      </c>
      <c r="C1218" s="39" t="s">
        <v>1144</v>
      </c>
      <c r="D1218" s="40">
        <v>188812</v>
      </c>
      <c r="E1218" s="42">
        <v>188812</v>
      </c>
      <c r="F1218" s="30">
        <f t="shared" si="21"/>
        <v>188.81200000000001</v>
      </c>
    </row>
    <row r="1219" spans="1:11" ht="11.25" customHeight="1">
      <c r="A1219" s="48" t="s">
        <v>1142</v>
      </c>
      <c r="B1219" s="26" t="s">
        <v>1143</v>
      </c>
      <c r="C1219" s="39" t="s">
        <v>1144</v>
      </c>
      <c r="D1219" s="40">
        <v>131968</v>
      </c>
      <c r="E1219" s="42">
        <v>131968</v>
      </c>
      <c r="F1219" s="30">
        <f t="shared" si="21"/>
        <v>131.96799999999999</v>
      </c>
    </row>
    <row r="1220" spans="1:11" ht="11.25" customHeight="1">
      <c r="A1220" s="48" t="s">
        <v>1142</v>
      </c>
      <c r="B1220" s="26" t="s">
        <v>1143</v>
      </c>
      <c r="C1220" s="39" t="s">
        <v>1144</v>
      </c>
      <c r="D1220" s="40">
        <v>73360</v>
      </c>
      <c r="E1220" s="42">
        <v>73360</v>
      </c>
      <c r="F1220" s="30">
        <f t="shared" si="21"/>
        <v>73.36</v>
      </c>
    </row>
    <row r="1221" spans="1:11" ht="11.25" customHeight="1">
      <c r="A1221" s="48" t="s">
        <v>1142</v>
      </c>
      <c r="B1221" s="26" t="s">
        <v>1151</v>
      </c>
      <c r="C1221" s="39" t="s">
        <v>1144</v>
      </c>
      <c r="D1221" s="40">
        <v>190308</v>
      </c>
      <c r="E1221" s="42">
        <v>190308</v>
      </c>
      <c r="F1221" s="30">
        <f t="shared" si="21"/>
        <v>190.30799999999999</v>
      </c>
    </row>
    <row r="1222" spans="1:11" ht="11.25" customHeight="1">
      <c r="A1222" s="48" t="s">
        <v>1142</v>
      </c>
      <c r="B1222" s="26" t="s">
        <v>1147</v>
      </c>
      <c r="C1222" s="39" t="s">
        <v>1144</v>
      </c>
      <c r="D1222" s="40">
        <v>214136</v>
      </c>
      <c r="E1222" s="42">
        <v>214136</v>
      </c>
      <c r="F1222" s="30">
        <f t="shared" si="21"/>
        <v>214.136</v>
      </c>
    </row>
    <row r="1223" spans="1:11" ht="11.25" customHeight="1">
      <c r="A1223" s="48" t="s">
        <v>1142</v>
      </c>
      <c r="B1223" s="26" t="s">
        <v>1152</v>
      </c>
      <c r="C1223" s="39" t="s">
        <v>1144</v>
      </c>
      <c r="D1223" s="40">
        <v>63571</v>
      </c>
      <c r="E1223" s="42">
        <v>63571</v>
      </c>
      <c r="F1223" s="30">
        <f t="shared" si="21"/>
        <v>63.570999999999998</v>
      </c>
    </row>
    <row r="1224" spans="1:11" ht="11.25" customHeight="1">
      <c r="A1224" s="1"/>
      <c r="B1224" s="21"/>
      <c r="C1224" s="1"/>
      <c r="F1224" s="30"/>
    </row>
    <row r="1225" spans="1:11" ht="11.25" customHeight="1">
      <c r="A1225" s="1" t="s">
        <v>21</v>
      </c>
      <c r="B1225" s="21" t="s">
        <v>1153</v>
      </c>
      <c r="C1225" s="1">
        <v>12</v>
      </c>
      <c r="D1225" s="22"/>
      <c r="E1225" s="23">
        <v>25388727</v>
      </c>
      <c r="F1225" s="24">
        <v>25434</v>
      </c>
      <c r="G1225" s="25">
        <f>+F1225</f>
        <v>25434</v>
      </c>
    </row>
    <row r="1226" spans="1:11" ht="11.25" customHeight="1">
      <c r="A1226" s="1"/>
      <c r="B1226" s="26" t="s">
        <v>1154</v>
      </c>
      <c r="C1226" s="27" t="s">
        <v>1155</v>
      </c>
      <c r="D1226" s="28">
        <v>1389313</v>
      </c>
      <c r="E1226" s="29">
        <v>1389313</v>
      </c>
      <c r="F1226" s="30">
        <f t="shared" si="21"/>
        <v>1389.3130000000001</v>
      </c>
      <c r="I1226" s="48"/>
      <c r="J1226" s="48"/>
      <c r="K1226" s="28"/>
    </row>
    <row r="1227" spans="1:11" ht="11.25" customHeight="1">
      <c r="A1227" s="1"/>
      <c r="B1227" s="26" t="s">
        <v>1156</v>
      </c>
      <c r="C1227" s="27" t="s">
        <v>1155</v>
      </c>
      <c r="D1227" s="28">
        <v>901373</v>
      </c>
      <c r="E1227" s="29">
        <v>901373</v>
      </c>
      <c r="F1227" s="30">
        <f t="shared" ref="F1227:F1295" si="22">E1227/1000</f>
        <v>901.37300000000005</v>
      </c>
      <c r="I1227" s="48"/>
      <c r="J1227" s="48"/>
      <c r="K1227" s="28"/>
    </row>
    <row r="1228" spans="1:11" ht="11.25" customHeight="1">
      <c r="A1228" s="1"/>
      <c r="B1228" s="26" t="s">
        <v>1157</v>
      </c>
      <c r="C1228" s="27" t="s">
        <v>1155</v>
      </c>
      <c r="D1228" s="28">
        <v>758191</v>
      </c>
      <c r="E1228" s="29">
        <v>758191</v>
      </c>
      <c r="F1228" s="30">
        <f t="shared" si="22"/>
        <v>758.19100000000003</v>
      </c>
      <c r="I1228" s="48"/>
      <c r="J1228" s="48"/>
      <c r="K1228" s="28"/>
    </row>
    <row r="1229" spans="1:11" ht="11.25" customHeight="1">
      <c r="A1229" s="1"/>
      <c r="B1229" s="26" t="s">
        <v>1158</v>
      </c>
      <c r="C1229" s="27" t="s">
        <v>1155</v>
      </c>
      <c r="D1229" s="28">
        <v>360362</v>
      </c>
      <c r="E1229" s="29">
        <v>360362</v>
      </c>
      <c r="F1229" s="30">
        <f t="shared" si="22"/>
        <v>360.36200000000002</v>
      </c>
      <c r="I1229" s="48"/>
      <c r="J1229" s="48"/>
      <c r="K1229" s="28"/>
    </row>
    <row r="1230" spans="1:11" ht="11.25" customHeight="1">
      <c r="A1230" s="1"/>
      <c r="B1230" s="26" t="s">
        <v>1159</v>
      </c>
      <c r="C1230" s="27" t="s">
        <v>1155</v>
      </c>
      <c r="D1230" s="28">
        <v>244771</v>
      </c>
      <c r="E1230" s="29">
        <v>244771</v>
      </c>
      <c r="F1230" s="30">
        <f t="shared" si="22"/>
        <v>244.77099999999999</v>
      </c>
      <c r="I1230" s="48"/>
      <c r="J1230" s="48"/>
      <c r="K1230" s="28"/>
    </row>
    <row r="1231" spans="1:11" ht="11.25" customHeight="1">
      <c r="A1231" s="1"/>
      <c r="B1231" s="26" t="s">
        <v>1160</v>
      </c>
      <c r="C1231" s="27" t="s">
        <v>1155</v>
      </c>
      <c r="D1231" s="28">
        <v>76354</v>
      </c>
      <c r="E1231" s="29">
        <v>76354</v>
      </c>
      <c r="F1231" s="30">
        <f t="shared" si="22"/>
        <v>76.353999999999999</v>
      </c>
      <c r="I1231" s="48"/>
      <c r="J1231" s="48"/>
      <c r="K1231" s="28"/>
    </row>
    <row r="1232" spans="1:11" ht="11.25" customHeight="1">
      <c r="A1232" s="1"/>
      <c r="B1232" s="26" t="s">
        <v>1161</v>
      </c>
      <c r="C1232" s="27" t="s">
        <v>1155</v>
      </c>
      <c r="D1232" s="28">
        <v>332936</v>
      </c>
      <c r="E1232" s="29">
        <v>332936</v>
      </c>
      <c r="F1232" s="30">
        <f t="shared" si="22"/>
        <v>332.93599999999998</v>
      </c>
      <c r="I1232" s="48"/>
      <c r="J1232" s="48"/>
      <c r="K1232" s="28"/>
    </row>
    <row r="1233" spans="1:13" ht="11.25" customHeight="1">
      <c r="A1233" s="1"/>
      <c r="B1233" s="26" t="s">
        <v>1162</v>
      </c>
      <c r="C1233" s="27" t="s">
        <v>1155</v>
      </c>
      <c r="D1233" s="28">
        <v>1060000</v>
      </c>
      <c r="E1233" s="29">
        <v>1060000</v>
      </c>
      <c r="F1233" s="30">
        <f t="shared" si="22"/>
        <v>1060</v>
      </c>
      <c r="I1233" s="48"/>
      <c r="J1233" s="48"/>
      <c r="K1233" s="28"/>
    </row>
    <row r="1234" spans="1:13" ht="11.25" customHeight="1">
      <c r="A1234" s="1"/>
      <c r="B1234" s="26" t="s">
        <v>1163</v>
      </c>
      <c r="C1234" s="27" t="s">
        <v>1155</v>
      </c>
      <c r="D1234" s="28">
        <v>9732870</v>
      </c>
      <c r="E1234" s="29">
        <v>9732870</v>
      </c>
      <c r="F1234" s="30">
        <f t="shared" si="22"/>
        <v>9732.8700000000008</v>
      </c>
      <c r="I1234" s="48"/>
      <c r="J1234" s="48"/>
      <c r="K1234" s="28"/>
    </row>
    <row r="1235" spans="1:13" ht="11.25" customHeight="1">
      <c r="A1235" s="1"/>
      <c r="B1235" s="26" t="s">
        <v>1164</v>
      </c>
      <c r="C1235" s="27" t="s">
        <v>1155</v>
      </c>
      <c r="D1235" s="28">
        <v>3101850</v>
      </c>
      <c r="E1235" s="29">
        <v>3101850</v>
      </c>
      <c r="F1235" s="30">
        <f t="shared" si="22"/>
        <v>3101.85</v>
      </c>
      <c r="I1235" s="48"/>
      <c r="J1235" s="48"/>
      <c r="K1235" s="28"/>
    </row>
    <row r="1236" spans="1:13" ht="11.25" customHeight="1">
      <c r="A1236" s="1"/>
      <c r="B1236" s="26" t="s">
        <v>1165</v>
      </c>
      <c r="C1236" s="27" t="s">
        <v>1155</v>
      </c>
      <c r="D1236" s="28">
        <v>1100000</v>
      </c>
      <c r="E1236" s="29">
        <v>1100000</v>
      </c>
      <c r="F1236" s="30">
        <f t="shared" si="22"/>
        <v>1100</v>
      </c>
      <c r="I1236" s="48"/>
      <c r="J1236" s="48"/>
      <c r="K1236" s="28"/>
    </row>
    <row r="1237" spans="1:13" ht="11.25" customHeight="1">
      <c r="A1237" s="1"/>
      <c r="B1237" s="26" t="s">
        <v>1166</v>
      </c>
      <c r="C1237" s="27" t="s">
        <v>1155</v>
      </c>
      <c r="D1237" s="28">
        <v>930940</v>
      </c>
      <c r="E1237" s="29">
        <v>930940</v>
      </c>
      <c r="F1237" s="30">
        <f t="shared" si="22"/>
        <v>930.94</v>
      </c>
      <c r="I1237" s="48"/>
      <c r="J1237" s="48"/>
      <c r="K1237" s="28"/>
    </row>
    <row r="1238" spans="1:13" ht="11.25" customHeight="1">
      <c r="A1238" s="1"/>
      <c r="B1238" s="26" t="s">
        <v>1167</v>
      </c>
      <c r="C1238" s="27" t="s">
        <v>1155</v>
      </c>
      <c r="D1238" s="28">
        <v>1982100</v>
      </c>
      <c r="E1238" s="29">
        <v>1982100</v>
      </c>
      <c r="F1238" s="30">
        <f t="shared" si="22"/>
        <v>1982.1</v>
      </c>
      <c r="I1238" s="48"/>
      <c r="J1238" s="48"/>
      <c r="K1238" s="28"/>
    </row>
    <row r="1239" spans="1:13" ht="11.25" customHeight="1">
      <c r="A1239" s="1"/>
      <c r="B1239" s="26" t="s">
        <v>1168</v>
      </c>
      <c r="C1239" s="27" t="s">
        <v>1155</v>
      </c>
      <c r="D1239" s="28">
        <v>1323440</v>
      </c>
      <c r="E1239" s="29">
        <v>1323440</v>
      </c>
      <c r="F1239" s="30">
        <f t="shared" si="22"/>
        <v>1323.44</v>
      </c>
      <c r="I1239" s="48"/>
      <c r="J1239" s="48"/>
      <c r="K1239" s="28"/>
    </row>
    <row r="1240" spans="1:13" ht="11.25" customHeight="1">
      <c r="A1240" s="1"/>
      <c r="B1240" s="26" t="s">
        <v>1169</v>
      </c>
      <c r="C1240" s="27" t="s">
        <v>1155</v>
      </c>
      <c r="D1240" s="28">
        <v>27950</v>
      </c>
      <c r="E1240" s="29">
        <v>27950</v>
      </c>
      <c r="F1240" s="30">
        <f t="shared" si="22"/>
        <v>27.95</v>
      </c>
      <c r="I1240" s="48"/>
      <c r="J1240" s="48"/>
      <c r="K1240" s="28"/>
    </row>
    <row r="1241" spans="1:13" ht="11.25" customHeight="1">
      <c r="A1241" s="1"/>
      <c r="B1241" s="26" t="s">
        <v>1170</v>
      </c>
      <c r="C1241" s="27" t="s">
        <v>1155</v>
      </c>
      <c r="D1241" s="28">
        <v>2066277</v>
      </c>
      <c r="E1241" s="29">
        <v>2066277</v>
      </c>
      <c r="F1241" s="30">
        <f t="shared" si="22"/>
        <v>2066.277</v>
      </c>
      <c r="I1241" s="48"/>
      <c r="J1241" s="48"/>
      <c r="K1241" s="28"/>
    </row>
    <row r="1242" spans="1:13" ht="11.25" customHeight="1">
      <c r="A1242" s="1"/>
      <c r="B1242" s="21"/>
      <c r="C1242" s="1"/>
      <c r="F1242" s="30"/>
    </row>
    <row r="1243" spans="1:13" ht="11.25" customHeight="1">
      <c r="A1243" s="1"/>
      <c r="B1243" s="21"/>
      <c r="C1243" s="1"/>
      <c r="F1243" s="30"/>
    </row>
    <row r="1244" spans="1:13" ht="11.25" customHeight="1">
      <c r="A1244" s="1" t="s">
        <v>21</v>
      </c>
      <c r="B1244" s="21" t="s">
        <v>1171</v>
      </c>
      <c r="C1244" s="1">
        <v>12</v>
      </c>
      <c r="D1244" s="22">
        <v>1984360</v>
      </c>
      <c r="E1244" s="23">
        <v>1984360</v>
      </c>
      <c r="F1244" s="38">
        <f t="shared" si="22"/>
        <v>1984.36</v>
      </c>
      <c r="G1244" s="25">
        <f>+F1244</f>
        <v>1984.36</v>
      </c>
    </row>
    <row r="1245" spans="1:13" ht="11.25" customHeight="1">
      <c r="A1245" s="1"/>
      <c r="B1245" s="26" t="s">
        <v>1172</v>
      </c>
      <c r="C1245" s="47" t="s">
        <v>1173</v>
      </c>
      <c r="D1245" s="40">
        <v>511500</v>
      </c>
      <c r="E1245" s="42">
        <v>511500</v>
      </c>
      <c r="F1245" s="30">
        <f t="shared" si="22"/>
        <v>511.5</v>
      </c>
    </row>
    <row r="1246" spans="1:13" ht="11.25" customHeight="1">
      <c r="A1246" s="1"/>
      <c r="B1246" s="26" t="s">
        <v>1174</v>
      </c>
      <c r="C1246" s="47" t="s">
        <v>1173</v>
      </c>
      <c r="D1246" s="40">
        <v>739860</v>
      </c>
      <c r="E1246" s="42">
        <v>739860</v>
      </c>
      <c r="F1246" s="30">
        <f t="shared" si="22"/>
        <v>739.86</v>
      </c>
    </row>
    <row r="1247" spans="1:13" ht="11.25" customHeight="1">
      <c r="A1247" s="1"/>
      <c r="B1247" s="26" t="s">
        <v>1175</v>
      </c>
      <c r="C1247" s="47" t="s">
        <v>1173</v>
      </c>
      <c r="D1247" s="40">
        <v>733000</v>
      </c>
      <c r="E1247" s="42">
        <v>733000</v>
      </c>
      <c r="F1247" s="30">
        <f t="shared" si="22"/>
        <v>733</v>
      </c>
    </row>
    <row r="1248" spans="1:13" ht="11.25" customHeight="1">
      <c r="A1248" s="1"/>
      <c r="B1248" s="21"/>
      <c r="C1248" s="1"/>
      <c r="F1248" s="30"/>
      <c r="H1248" s="9"/>
      <c r="I1248" s="9"/>
      <c r="J1248" s="9"/>
      <c r="K1248" s="9"/>
      <c r="L1248" s="9"/>
      <c r="M1248" s="9"/>
    </row>
    <row r="1249" spans="1:13" ht="11.25" customHeight="1">
      <c r="A1249" s="1" t="s">
        <v>21</v>
      </c>
      <c r="B1249" s="21" t="s">
        <v>1176</v>
      </c>
      <c r="C1249" s="1">
        <v>12</v>
      </c>
      <c r="F1249" s="38">
        <v>2338</v>
      </c>
      <c r="G1249" s="25">
        <f>+F1249</f>
        <v>2338</v>
      </c>
      <c r="H1249" t="s">
        <v>1177</v>
      </c>
    </row>
    <row r="1250" spans="1:13" ht="11.25" customHeight="1">
      <c r="A1250" s="18"/>
      <c r="B1250" s="21" t="s">
        <v>1178</v>
      </c>
      <c r="C1250" s="18"/>
      <c r="D1250" s="49"/>
      <c r="E1250" s="50"/>
      <c r="F1250" s="25"/>
      <c r="H1250" s="9" t="s">
        <v>1179</v>
      </c>
      <c r="I1250" s="9"/>
      <c r="J1250" s="9"/>
      <c r="K1250" s="9"/>
      <c r="L1250" s="9"/>
      <c r="M1250" s="9"/>
    </row>
    <row r="1251" spans="1:13" ht="11.25" customHeight="1">
      <c r="A1251" s="34" t="s">
        <v>1180</v>
      </c>
      <c r="B1251" s="26" t="s">
        <v>1181</v>
      </c>
      <c r="C1251" s="47" t="s">
        <v>1182</v>
      </c>
      <c r="D1251" s="40">
        <v>49784</v>
      </c>
      <c r="E1251" s="42">
        <v>49784</v>
      </c>
      <c r="F1251" s="25">
        <f>E1251/1000</f>
        <v>49.783999999999999</v>
      </c>
    </row>
    <row r="1252" spans="1:13" ht="11.25" customHeight="1">
      <c r="A1252" s="34" t="s">
        <v>1183</v>
      </c>
      <c r="B1252" s="26" t="s">
        <v>1184</v>
      </c>
      <c r="C1252" s="39" t="s">
        <v>1182</v>
      </c>
      <c r="D1252" s="40">
        <v>884002.18</v>
      </c>
      <c r="E1252" s="42">
        <v>884002.18</v>
      </c>
      <c r="F1252" s="25">
        <f>E1252/1000</f>
        <v>884.00218000000007</v>
      </c>
    </row>
    <row r="1253" spans="1:13" ht="11.25" customHeight="1">
      <c r="A1253" s="34"/>
      <c r="B1253" s="51" t="s">
        <v>1185</v>
      </c>
      <c r="C1253" s="52"/>
      <c r="D1253" s="53"/>
      <c r="E1253" s="54"/>
      <c r="F1253" s="38"/>
      <c r="H1253" s="9" t="s">
        <v>1179</v>
      </c>
      <c r="I1253" s="9"/>
      <c r="J1253" s="9"/>
      <c r="K1253" s="9"/>
      <c r="L1253" s="9"/>
      <c r="M1253" s="9"/>
    </row>
    <row r="1254" spans="1:13" ht="11.25" customHeight="1">
      <c r="A1254" s="34" t="s">
        <v>1186</v>
      </c>
      <c r="B1254" s="26" t="s">
        <v>1187</v>
      </c>
      <c r="C1254" s="39" t="s">
        <v>1188</v>
      </c>
      <c r="D1254" s="40">
        <v>60194.11</v>
      </c>
      <c r="E1254" s="42">
        <v>60194.11</v>
      </c>
      <c r="F1254" s="25">
        <f>E1254/1000</f>
        <v>60.194110000000002</v>
      </c>
      <c r="H1254" s="9"/>
      <c r="I1254" s="9"/>
      <c r="J1254" s="9"/>
      <c r="K1254" s="9"/>
      <c r="L1254" s="9"/>
      <c r="M1254" s="9"/>
    </row>
    <row r="1255" spans="1:13" ht="11.25" customHeight="1">
      <c r="A1255" s="34" t="s">
        <v>1186</v>
      </c>
      <c r="B1255" s="26" t="s">
        <v>1187</v>
      </c>
      <c r="C1255" s="39" t="s">
        <v>1188</v>
      </c>
      <c r="D1255" s="40">
        <v>46366.41</v>
      </c>
      <c r="E1255" s="42">
        <v>46366.41</v>
      </c>
      <c r="F1255" s="25">
        <f>E1255/1000</f>
        <v>46.366410000000002</v>
      </c>
      <c r="H1255" s="9"/>
      <c r="I1255" s="9"/>
      <c r="J1255" s="9"/>
      <c r="K1255" s="9"/>
      <c r="L1255" s="9"/>
      <c r="M1255" s="9"/>
    </row>
    <row r="1256" spans="1:13" ht="11.25" customHeight="1">
      <c r="A1256" s="34" t="s">
        <v>1186</v>
      </c>
      <c r="B1256" s="26" t="s">
        <v>1189</v>
      </c>
      <c r="C1256" s="39" t="s">
        <v>1188</v>
      </c>
      <c r="D1256" s="40">
        <v>92075</v>
      </c>
      <c r="E1256" s="42">
        <v>92075</v>
      </c>
      <c r="F1256" s="25">
        <f>E1256/1000</f>
        <v>92.075000000000003</v>
      </c>
      <c r="H1256" s="9"/>
      <c r="I1256" s="9"/>
      <c r="J1256" s="9"/>
      <c r="K1256" s="9"/>
      <c r="L1256" s="9"/>
      <c r="M1256" s="9"/>
    </row>
    <row r="1257" spans="1:13" ht="11.25" customHeight="1">
      <c r="A1257" s="18"/>
      <c r="B1257" s="21"/>
      <c r="C1257" s="18"/>
      <c r="D1257" s="9"/>
      <c r="E1257" s="50"/>
      <c r="F1257" s="25"/>
      <c r="H1257" s="9"/>
      <c r="I1257" s="9"/>
      <c r="J1257" s="9"/>
      <c r="K1257" s="9"/>
      <c r="L1257" s="9"/>
      <c r="M1257" s="9"/>
    </row>
    <row r="1258" spans="1:13" ht="11.25" customHeight="1">
      <c r="A1258" s="1"/>
      <c r="B1258" s="21" t="s">
        <v>1186</v>
      </c>
      <c r="C1258" s="1"/>
      <c r="D1258" s="22"/>
      <c r="E1258" s="23"/>
      <c r="F1258" s="24">
        <v>1682</v>
      </c>
      <c r="G1258" s="25">
        <f>+F1258</f>
        <v>1682</v>
      </c>
      <c r="H1258" s="9"/>
      <c r="I1258" s="9"/>
      <c r="J1258" s="9"/>
      <c r="K1258" s="9"/>
      <c r="L1258" s="9"/>
      <c r="M1258" s="9"/>
    </row>
    <row r="1259" spans="1:13" ht="11.25" customHeight="1">
      <c r="A1259" s="32" t="s">
        <v>1186</v>
      </c>
      <c r="B1259" s="26" t="s">
        <v>1190</v>
      </c>
      <c r="C1259" s="27" t="s">
        <v>1191</v>
      </c>
      <c r="D1259" s="28">
        <v>151131</v>
      </c>
      <c r="E1259" s="29">
        <v>151131</v>
      </c>
      <c r="F1259" s="30">
        <f t="shared" si="22"/>
        <v>151.131</v>
      </c>
    </row>
    <row r="1260" spans="1:13" ht="11.25" customHeight="1">
      <c r="A1260" s="32" t="s">
        <v>1186</v>
      </c>
      <c r="B1260" s="26" t="s">
        <v>1192</v>
      </c>
      <c r="C1260" s="27" t="s">
        <v>1191</v>
      </c>
      <c r="D1260" s="28">
        <v>139273</v>
      </c>
      <c r="E1260" s="29">
        <v>139273</v>
      </c>
      <c r="F1260" s="30">
        <f t="shared" si="22"/>
        <v>139.273</v>
      </c>
    </row>
    <row r="1261" spans="1:13" ht="11.25" customHeight="1">
      <c r="A1261" s="32" t="s">
        <v>1186</v>
      </c>
      <c r="B1261" s="26" t="s">
        <v>1193</v>
      </c>
      <c r="C1261" s="27" t="s">
        <v>1191</v>
      </c>
      <c r="D1261" s="28">
        <v>93375</v>
      </c>
      <c r="E1261" s="29">
        <v>93375</v>
      </c>
      <c r="F1261" s="30">
        <f t="shared" si="22"/>
        <v>93.375</v>
      </c>
    </row>
    <row r="1262" spans="1:13" ht="11.25" customHeight="1">
      <c r="A1262" s="32" t="s">
        <v>1186</v>
      </c>
      <c r="B1262" s="26" t="s">
        <v>1194</v>
      </c>
      <c r="C1262" s="27" t="s">
        <v>1191</v>
      </c>
      <c r="D1262" s="28">
        <v>80993</v>
      </c>
      <c r="E1262" s="29">
        <v>80993</v>
      </c>
      <c r="F1262" s="30">
        <f t="shared" si="22"/>
        <v>80.992999999999995</v>
      </c>
    </row>
    <row r="1263" spans="1:13" ht="11.25" customHeight="1">
      <c r="A1263" s="32" t="s">
        <v>1186</v>
      </c>
      <c r="B1263" s="26" t="s">
        <v>1091</v>
      </c>
      <c r="C1263" s="27" t="s">
        <v>1191</v>
      </c>
      <c r="D1263" s="28">
        <v>96711</v>
      </c>
      <c r="E1263" s="29">
        <v>96711</v>
      </c>
      <c r="F1263" s="30">
        <f t="shared" si="22"/>
        <v>96.710999999999999</v>
      </c>
    </row>
    <row r="1264" spans="1:13" ht="11.25" customHeight="1">
      <c r="A1264" s="32" t="s">
        <v>1186</v>
      </c>
      <c r="B1264" s="26" t="s">
        <v>1195</v>
      </c>
      <c r="C1264" s="27" t="s">
        <v>1191</v>
      </c>
      <c r="D1264" s="28">
        <v>37785</v>
      </c>
      <c r="E1264" s="29">
        <v>37785</v>
      </c>
      <c r="F1264" s="30">
        <f t="shared" si="22"/>
        <v>37.784999999999997</v>
      </c>
    </row>
    <row r="1265" spans="1:6" customFormat="1" ht="11.25" customHeight="1">
      <c r="A1265" s="32" t="s">
        <v>1186</v>
      </c>
      <c r="B1265" s="26" t="s">
        <v>1193</v>
      </c>
      <c r="C1265" s="27" t="s">
        <v>1191</v>
      </c>
      <c r="D1265" s="28">
        <v>37464</v>
      </c>
      <c r="E1265" s="29">
        <v>37464</v>
      </c>
      <c r="F1265" s="30">
        <f t="shared" si="22"/>
        <v>37.463999999999999</v>
      </c>
    </row>
    <row r="1266" spans="1:6" customFormat="1" ht="11.25" customHeight="1">
      <c r="A1266" s="32" t="s">
        <v>1186</v>
      </c>
      <c r="B1266" s="26" t="s">
        <v>1196</v>
      </c>
      <c r="C1266" s="27" t="s">
        <v>1191</v>
      </c>
      <c r="D1266" s="28">
        <v>50000</v>
      </c>
      <c r="E1266" s="29">
        <v>50000</v>
      </c>
      <c r="F1266" s="30">
        <f t="shared" si="22"/>
        <v>50</v>
      </c>
    </row>
    <row r="1267" spans="1:6" customFormat="1" ht="11.25" customHeight="1">
      <c r="A1267" s="32" t="s">
        <v>1186</v>
      </c>
      <c r="B1267" s="26" t="s">
        <v>1197</v>
      </c>
      <c r="C1267" s="27" t="s">
        <v>1191</v>
      </c>
      <c r="D1267" s="28">
        <v>25593</v>
      </c>
      <c r="E1267" s="29">
        <v>25593</v>
      </c>
      <c r="F1267" s="30">
        <f t="shared" si="22"/>
        <v>25.593</v>
      </c>
    </row>
    <row r="1268" spans="1:6" customFormat="1" ht="11.25" customHeight="1">
      <c r="A1268" s="32" t="s">
        <v>1186</v>
      </c>
      <c r="B1268" s="26" t="s">
        <v>1195</v>
      </c>
      <c r="C1268" s="27" t="s">
        <v>1191</v>
      </c>
      <c r="D1268" s="28">
        <v>50000</v>
      </c>
      <c r="E1268" s="29">
        <v>50000</v>
      </c>
      <c r="F1268" s="30">
        <f t="shared" si="22"/>
        <v>50</v>
      </c>
    </row>
    <row r="1269" spans="1:6" customFormat="1" ht="11.25" customHeight="1">
      <c r="A1269" s="32" t="s">
        <v>1186</v>
      </c>
      <c r="B1269" s="26" t="s">
        <v>1035</v>
      </c>
      <c r="C1269" s="27" t="s">
        <v>1191</v>
      </c>
      <c r="D1269" s="28">
        <v>37754</v>
      </c>
      <c r="E1269" s="29">
        <v>37754</v>
      </c>
      <c r="F1269" s="30">
        <f t="shared" si="22"/>
        <v>37.753999999999998</v>
      </c>
    </row>
    <row r="1270" spans="1:6" customFormat="1" ht="11.25" customHeight="1">
      <c r="A1270" s="32" t="s">
        <v>1186</v>
      </c>
      <c r="B1270" s="26" t="s">
        <v>1198</v>
      </c>
      <c r="C1270" s="27" t="s">
        <v>1191</v>
      </c>
      <c r="D1270" s="28">
        <v>17633</v>
      </c>
      <c r="E1270" s="29">
        <v>17633</v>
      </c>
      <c r="F1270" s="30">
        <f t="shared" si="22"/>
        <v>17.632999999999999</v>
      </c>
    </row>
    <row r="1271" spans="1:6" customFormat="1" ht="11.25" customHeight="1">
      <c r="A1271" s="32" t="s">
        <v>1186</v>
      </c>
      <c r="B1271" s="26" t="s">
        <v>1198</v>
      </c>
      <c r="C1271" s="27" t="s">
        <v>1191</v>
      </c>
      <c r="D1271" s="28">
        <v>37500</v>
      </c>
      <c r="E1271" s="29">
        <v>37500</v>
      </c>
      <c r="F1271" s="30">
        <f t="shared" si="22"/>
        <v>37.5</v>
      </c>
    </row>
    <row r="1272" spans="1:6" customFormat="1" ht="11.25" customHeight="1">
      <c r="A1272" s="32" t="s">
        <v>1186</v>
      </c>
      <c r="B1272" s="26" t="s">
        <v>1193</v>
      </c>
      <c r="C1272" s="27" t="s">
        <v>1191</v>
      </c>
      <c r="D1272" s="28">
        <v>150006</v>
      </c>
      <c r="E1272" s="29">
        <v>150006</v>
      </c>
      <c r="F1272" s="30">
        <f t="shared" si="22"/>
        <v>150.006</v>
      </c>
    </row>
    <row r="1273" spans="1:6" customFormat="1" ht="11.25" customHeight="1">
      <c r="A1273" s="32" t="s">
        <v>1186</v>
      </c>
      <c r="B1273" s="26" t="s">
        <v>1199</v>
      </c>
      <c r="C1273" s="27" t="s">
        <v>1191</v>
      </c>
      <c r="D1273" s="28">
        <v>13520</v>
      </c>
      <c r="E1273" s="29">
        <v>13520</v>
      </c>
      <c r="F1273" s="30">
        <f t="shared" si="22"/>
        <v>13.52</v>
      </c>
    </row>
    <row r="1274" spans="1:6" customFormat="1" ht="11.25" customHeight="1">
      <c r="A1274" s="32" t="s">
        <v>1186</v>
      </c>
      <c r="B1274" s="26" t="s">
        <v>1200</v>
      </c>
      <c r="C1274" s="27" t="s">
        <v>1191</v>
      </c>
      <c r="D1274" s="28">
        <v>137943</v>
      </c>
      <c r="E1274" s="29">
        <v>137943</v>
      </c>
      <c r="F1274" s="30">
        <f t="shared" si="22"/>
        <v>137.94300000000001</v>
      </c>
    </row>
    <row r="1275" spans="1:6" customFormat="1" ht="11.25" customHeight="1">
      <c r="A1275" s="32" t="s">
        <v>1186</v>
      </c>
      <c r="B1275" s="26" t="s">
        <v>1201</v>
      </c>
      <c r="C1275" s="27" t="s">
        <v>1191</v>
      </c>
      <c r="D1275" s="28">
        <v>50001</v>
      </c>
      <c r="E1275" s="29">
        <v>50001</v>
      </c>
      <c r="F1275" s="30">
        <f t="shared" si="22"/>
        <v>50.000999999999998</v>
      </c>
    </row>
    <row r="1276" spans="1:6" customFormat="1" ht="11.25" customHeight="1">
      <c r="A1276" s="32" t="s">
        <v>1186</v>
      </c>
      <c r="B1276" s="26" t="s">
        <v>1202</v>
      </c>
      <c r="C1276" s="27" t="s">
        <v>1191</v>
      </c>
      <c r="D1276" s="28">
        <v>232068</v>
      </c>
      <c r="E1276" s="29">
        <v>232068</v>
      </c>
      <c r="F1276" s="30">
        <f t="shared" si="22"/>
        <v>232.06800000000001</v>
      </c>
    </row>
    <row r="1277" spans="1:6" customFormat="1" ht="11.25" customHeight="1">
      <c r="A1277" s="32" t="s">
        <v>1186</v>
      </c>
      <c r="B1277" s="26" t="s">
        <v>1035</v>
      </c>
      <c r="C1277" s="27" t="s">
        <v>1191</v>
      </c>
      <c r="D1277" s="28">
        <v>101172</v>
      </c>
      <c r="E1277" s="29">
        <v>101172</v>
      </c>
      <c r="F1277" s="30">
        <f t="shared" si="22"/>
        <v>101.172</v>
      </c>
    </row>
    <row r="1278" spans="1:6" customFormat="1" ht="11.25" customHeight="1">
      <c r="A1278" s="32" t="s">
        <v>1186</v>
      </c>
      <c r="B1278" s="26" t="s">
        <v>1203</v>
      </c>
      <c r="C1278" s="27" t="s">
        <v>1191</v>
      </c>
      <c r="D1278" s="28">
        <v>46890</v>
      </c>
      <c r="E1278" s="29">
        <v>46890</v>
      </c>
      <c r="F1278" s="30">
        <f t="shared" si="22"/>
        <v>46.89</v>
      </c>
    </row>
    <row r="1279" spans="1:6" customFormat="1" ht="11.25" customHeight="1">
      <c r="A1279" s="32" t="s">
        <v>1186</v>
      </c>
      <c r="B1279" s="26" t="s">
        <v>1204</v>
      </c>
      <c r="C1279" s="27" t="s">
        <v>1191</v>
      </c>
      <c r="D1279" s="28">
        <v>56333</v>
      </c>
      <c r="E1279" s="29">
        <v>56333</v>
      </c>
      <c r="F1279" s="30">
        <f t="shared" si="22"/>
        <v>56.332999999999998</v>
      </c>
    </row>
    <row r="1280" spans="1:6" customFormat="1" ht="11.25" customHeight="1">
      <c r="A1280" s="32" t="s">
        <v>1186</v>
      </c>
      <c r="B1280" s="26" t="s">
        <v>1205</v>
      </c>
      <c r="C1280" s="27" t="s">
        <v>1191</v>
      </c>
      <c r="D1280" s="28">
        <v>38636</v>
      </c>
      <c r="E1280" s="29">
        <v>38636</v>
      </c>
      <c r="F1280" s="30">
        <f t="shared" si="22"/>
        <v>38.636000000000003</v>
      </c>
    </row>
    <row r="1281" spans="1:11" ht="11.25" customHeight="1">
      <c r="A1281" s="32"/>
      <c r="B1281" s="26"/>
      <c r="C1281" s="27"/>
      <c r="D1281" s="28"/>
      <c r="E1281" s="29"/>
      <c r="F1281" s="30"/>
    </row>
    <row r="1282" spans="1:11" ht="11.25" customHeight="1">
      <c r="A1282" s="32"/>
      <c r="B1282" s="51" t="s">
        <v>1206</v>
      </c>
      <c r="C1282" s="27"/>
      <c r="D1282" s="22"/>
      <c r="E1282" s="23">
        <v>2081438.2</v>
      </c>
      <c r="F1282" s="24">
        <f t="shared" si="22"/>
        <v>2081.4382000000001</v>
      </c>
      <c r="G1282" s="25">
        <f>+F1282</f>
        <v>2081.4382000000001</v>
      </c>
      <c r="I1282" s="48"/>
      <c r="J1282" s="48"/>
      <c r="K1282" s="28"/>
    </row>
    <row r="1283" spans="1:11" ht="11.25" customHeight="1">
      <c r="A1283" s="32" t="s">
        <v>1206</v>
      </c>
      <c r="B1283" s="26" t="s">
        <v>1207</v>
      </c>
      <c r="C1283" s="27" t="s">
        <v>1208</v>
      </c>
      <c r="D1283" s="28">
        <v>30000</v>
      </c>
      <c r="E1283" s="29">
        <v>30000</v>
      </c>
      <c r="F1283" s="30">
        <f t="shared" si="22"/>
        <v>30</v>
      </c>
      <c r="I1283" s="48"/>
      <c r="J1283" s="48"/>
      <c r="K1283" s="28"/>
    </row>
    <row r="1284" spans="1:11" ht="11.25" customHeight="1">
      <c r="A1284" s="32" t="s">
        <v>1206</v>
      </c>
      <c r="B1284" s="26" t="s">
        <v>1207</v>
      </c>
      <c r="C1284" s="27" t="s">
        <v>1208</v>
      </c>
      <c r="D1284" s="28">
        <v>14402</v>
      </c>
      <c r="E1284" s="29">
        <v>14402</v>
      </c>
      <c r="F1284" s="30">
        <f t="shared" si="22"/>
        <v>14.401999999999999</v>
      </c>
      <c r="I1284" s="48"/>
      <c r="J1284" s="48"/>
      <c r="K1284" s="28"/>
    </row>
    <row r="1285" spans="1:11" ht="11.25" customHeight="1">
      <c r="A1285" s="32" t="s">
        <v>1206</v>
      </c>
      <c r="B1285" s="26" t="s">
        <v>1207</v>
      </c>
      <c r="C1285" s="27" t="s">
        <v>1208</v>
      </c>
      <c r="D1285" s="28">
        <v>9980</v>
      </c>
      <c r="E1285" s="29">
        <v>9980</v>
      </c>
      <c r="F1285" s="30">
        <f t="shared" si="22"/>
        <v>9.98</v>
      </c>
      <c r="I1285" s="48"/>
      <c r="J1285" s="48"/>
      <c r="K1285" s="28"/>
    </row>
    <row r="1286" spans="1:11" ht="11.25" customHeight="1">
      <c r="A1286" s="32" t="s">
        <v>1206</v>
      </c>
      <c r="B1286" s="26" t="s">
        <v>1207</v>
      </c>
      <c r="C1286" s="27" t="s">
        <v>1208</v>
      </c>
      <c r="D1286" s="28">
        <v>11000</v>
      </c>
      <c r="E1286" s="29">
        <v>11000</v>
      </c>
      <c r="F1286" s="30">
        <f t="shared" si="22"/>
        <v>11</v>
      </c>
      <c r="I1286" s="48"/>
      <c r="J1286" s="48"/>
      <c r="K1286" s="28"/>
    </row>
    <row r="1287" spans="1:11" ht="11.25" customHeight="1">
      <c r="A1287" s="32" t="s">
        <v>1206</v>
      </c>
      <c r="B1287" s="26" t="s">
        <v>1207</v>
      </c>
      <c r="C1287" s="27" t="s">
        <v>1208</v>
      </c>
      <c r="D1287" s="28">
        <v>11720.2</v>
      </c>
      <c r="E1287" s="29">
        <v>11720.2</v>
      </c>
      <c r="F1287" s="30">
        <f t="shared" si="22"/>
        <v>11.7202</v>
      </c>
      <c r="I1287" s="48"/>
      <c r="J1287" s="48"/>
      <c r="K1287" s="28"/>
    </row>
    <row r="1288" spans="1:11" ht="11.25" customHeight="1">
      <c r="A1288" s="32" t="s">
        <v>1206</v>
      </c>
      <c r="B1288" s="26" t="s">
        <v>1209</v>
      </c>
      <c r="C1288" s="27" t="s">
        <v>1208</v>
      </c>
      <c r="D1288" s="28">
        <v>100000</v>
      </c>
      <c r="E1288" s="29">
        <v>100000</v>
      </c>
      <c r="F1288" s="30">
        <f t="shared" si="22"/>
        <v>100</v>
      </c>
      <c r="I1288" s="48"/>
      <c r="J1288" s="48"/>
      <c r="K1288" s="28"/>
    </row>
    <row r="1289" spans="1:11" ht="11.25" customHeight="1">
      <c r="A1289" s="32" t="s">
        <v>1206</v>
      </c>
      <c r="B1289" s="26" t="s">
        <v>1210</v>
      </c>
      <c r="C1289" s="27" t="s">
        <v>1208</v>
      </c>
      <c r="D1289" s="28">
        <v>400000</v>
      </c>
      <c r="E1289" s="29">
        <v>400000</v>
      </c>
      <c r="F1289" s="30">
        <f t="shared" si="22"/>
        <v>400</v>
      </c>
      <c r="I1289" s="48"/>
      <c r="J1289" s="48"/>
      <c r="K1289" s="28"/>
    </row>
    <row r="1290" spans="1:11" ht="11.25" customHeight="1">
      <c r="A1290" s="32" t="s">
        <v>1206</v>
      </c>
      <c r="B1290" s="26" t="s">
        <v>1211</v>
      </c>
      <c r="C1290" s="27" t="s">
        <v>1212</v>
      </c>
      <c r="D1290" s="28">
        <v>16492</v>
      </c>
      <c r="E1290" s="29">
        <v>16492</v>
      </c>
      <c r="F1290" s="30">
        <f t="shared" si="22"/>
        <v>16.492000000000001</v>
      </c>
      <c r="I1290" s="48"/>
      <c r="J1290" s="48"/>
      <c r="K1290" s="28"/>
    </row>
    <row r="1291" spans="1:11" ht="11.25" customHeight="1">
      <c r="A1291" s="32" t="s">
        <v>1206</v>
      </c>
      <c r="B1291" s="26" t="s">
        <v>1213</v>
      </c>
      <c r="C1291" s="27" t="s">
        <v>1208</v>
      </c>
      <c r="D1291" s="28">
        <v>124577</v>
      </c>
      <c r="E1291" s="29">
        <v>124577</v>
      </c>
      <c r="F1291" s="30">
        <f t="shared" si="22"/>
        <v>124.577</v>
      </c>
      <c r="I1291" s="48"/>
      <c r="J1291" s="48"/>
      <c r="K1291" s="28"/>
    </row>
    <row r="1292" spans="1:11" ht="11.25" customHeight="1">
      <c r="A1292" s="32" t="s">
        <v>1206</v>
      </c>
      <c r="B1292" s="26" t="s">
        <v>1214</v>
      </c>
      <c r="C1292" s="27" t="s">
        <v>1208</v>
      </c>
      <c r="D1292" s="28">
        <v>32261</v>
      </c>
      <c r="E1292" s="29">
        <v>32261</v>
      </c>
      <c r="F1292" s="30">
        <f t="shared" si="22"/>
        <v>32.261000000000003</v>
      </c>
      <c r="I1292" s="48"/>
      <c r="J1292" s="48"/>
      <c r="K1292" s="28"/>
    </row>
    <row r="1293" spans="1:11" ht="11.25" customHeight="1">
      <c r="A1293" s="32" t="s">
        <v>1206</v>
      </c>
      <c r="B1293" s="26" t="s">
        <v>1215</v>
      </c>
      <c r="C1293" s="27" t="s">
        <v>1208</v>
      </c>
      <c r="D1293" s="28">
        <v>100551</v>
      </c>
      <c r="E1293" s="29">
        <v>100551</v>
      </c>
      <c r="F1293" s="30">
        <f t="shared" si="22"/>
        <v>100.551</v>
      </c>
      <c r="I1293" s="48"/>
      <c r="J1293" s="48"/>
      <c r="K1293" s="28"/>
    </row>
    <row r="1294" spans="1:11" ht="11.25" customHeight="1">
      <c r="A1294" s="32" t="s">
        <v>1206</v>
      </c>
      <c r="B1294" s="26" t="s">
        <v>1210</v>
      </c>
      <c r="C1294" s="27" t="s">
        <v>1208</v>
      </c>
      <c r="D1294" s="28">
        <v>302770</v>
      </c>
      <c r="E1294" s="29">
        <v>302770</v>
      </c>
      <c r="F1294" s="30">
        <f t="shared" si="22"/>
        <v>302.77</v>
      </c>
      <c r="I1294" s="48"/>
      <c r="J1294" s="48"/>
      <c r="K1294" s="28"/>
    </row>
    <row r="1295" spans="1:11" ht="11.25" customHeight="1">
      <c r="A1295" s="32" t="s">
        <v>1206</v>
      </c>
      <c r="B1295" s="26" t="s">
        <v>1216</v>
      </c>
      <c r="C1295" s="27" t="s">
        <v>1208</v>
      </c>
      <c r="D1295" s="28">
        <v>592968</v>
      </c>
      <c r="E1295" s="29">
        <v>592968</v>
      </c>
      <c r="F1295" s="30">
        <f t="shared" si="22"/>
        <v>592.96799999999996</v>
      </c>
      <c r="I1295" s="48"/>
      <c r="J1295" s="48"/>
      <c r="K1295" s="28"/>
    </row>
    <row r="1296" spans="1:11" ht="11.25" customHeight="1">
      <c r="A1296" s="32" t="s">
        <v>1206</v>
      </c>
      <c r="B1296" s="26" t="s">
        <v>1217</v>
      </c>
      <c r="C1296" s="27" t="s">
        <v>1208</v>
      </c>
      <c r="D1296" s="28">
        <v>222357</v>
      </c>
      <c r="E1296" s="29">
        <v>222357</v>
      </c>
      <c r="F1296" s="30">
        <f t="shared" ref="F1296:F1361" si="23">E1296/1000</f>
        <v>222.357</v>
      </c>
      <c r="I1296" s="48"/>
      <c r="J1296" s="48"/>
      <c r="K1296" s="28"/>
    </row>
    <row r="1297" spans="1:11" ht="11.25" customHeight="1">
      <c r="A1297" s="32" t="s">
        <v>1206</v>
      </c>
      <c r="B1297" s="26" t="s">
        <v>1218</v>
      </c>
      <c r="C1297" s="27" t="s">
        <v>1208</v>
      </c>
      <c r="D1297" s="28">
        <v>112360</v>
      </c>
      <c r="E1297" s="29">
        <v>112360</v>
      </c>
      <c r="F1297" s="30">
        <f t="shared" si="23"/>
        <v>112.36</v>
      </c>
    </row>
    <row r="1298" spans="1:11" ht="11.25" customHeight="1">
      <c r="A1298" s="32"/>
      <c r="B1298" s="43"/>
      <c r="C1298" s="27"/>
      <c r="D1298" s="28"/>
      <c r="E1298" s="29"/>
      <c r="F1298" s="30"/>
    </row>
    <row r="1299" spans="1:11" ht="11.25" customHeight="1">
      <c r="A1299" s="1"/>
      <c r="B1299" s="21" t="s">
        <v>1219</v>
      </c>
      <c r="C1299" s="1"/>
      <c r="D1299" s="22">
        <v>6445069.6699999999</v>
      </c>
      <c r="E1299" s="23">
        <v>6445069.6699999999</v>
      </c>
      <c r="F1299" s="24">
        <f t="shared" si="23"/>
        <v>6445.0696699999999</v>
      </c>
      <c r="G1299" s="25">
        <f>+F1299</f>
        <v>6445.0696699999999</v>
      </c>
    </row>
    <row r="1300" spans="1:11" ht="11.25" customHeight="1">
      <c r="A1300" s="32" t="s">
        <v>1220</v>
      </c>
      <c r="B1300" s="26" t="s">
        <v>1221</v>
      </c>
      <c r="C1300" s="55" t="s">
        <v>1222</v>
      </c>
      <c r="D1300" s="28">
        <v>125161</v>
      </c>
      <c r="E1300" s="29">
        <v>125161</v>
      </c>
      <c r="F1300" s="30">
        <f t="shared" si="23"/>
        <v>125.161</v>
      </c>
      <c r="I1300" s="48"/>
      <c r="J1300" s="48"/>
      <c r="K1300" s="28"/>
    </row>
    <row r="1301" spans="1:11" ht="11.25" customHeight="1">
      <c r="A1301" s="32" t="s">
        <v>1220</v>
      </c>
      <c r="B1301" s="26" t="s">
        <v>1223</v>
      </c>
      <c r="C1301" s="55" t="s">
        <v>1222</v>
      </c>
      <c r="D1301" s="28">
        <v>149328</v>
      </c>
      <c r="E1301" s="29">
        <v>149328</v>
      </c>
      <c r="F1301" s="30">
        <f t="shared" si="23"/>
        <v>149.328</v>
      </c>
      <c r="I1301" s="48"/>
      <c r="J1301" s="48"/>
      <c r="K1301" s="28"/>
    </row>
    <row r="1302" spans="1:11" ht="11.25" customHeight="1">
      <c r="A1302" s="32" t="s">
        <v>1220</v>
      </c>
      <c r="B1302" s="26" t="s">
        <v>1224</v>
      </c>
      <c r="C1302" s="55" t="s">
        <v>1222</v>
      </c>
      <c r="D1302" s="28">
        <v>161617</v>
      </c>
      <c r="E1302" s="29">
        <v>161617</v>
      </c>
      <c r="F1302" s="30">
        <f t="shared" si="23"/>
        <v>161.61699999999999</v>
      </c>
      <c r="I1302" s="48"/>
      <c r="J1302" s="48"/>
      <c r="K1302" s="28"/>
    </row>
    <row r="1303" spans="1:11" ht="11.25" customHeight="1">
      <c r="A1303" s="32" t="s">
        <v>1220</v>
      </c>
      <c r="B1303" s="26" t="s">
        <v>1225</v>
      </c>
      <c r="C1303" s="55" t="s">
        <v>1222</v>
      </c>
      <c r="D1303" s="28">
        <v>199926</v>
      </c>
      <c r="E1303" s="29">
        <v>199926</v>
      </c>
      <c r="F1303" s="30">
        <f t="shared" si="23"/>
        <v>199.92599999999999</v>
      </c>
      <c r="I1303" s="48"/>
      <c r="J1303" s="48"/>
      <c r="K1303" s="28"/>
    </row>
    <row r="1304" spans="1:11" ht="11.25" customHeight="1">
      <c r="A1304" s="32" t="s">
        <v>1220</v>
      </c>
      <c r="B1304" s="26" t="s">
        <v>1226</v>
      </c>
      <c r="C1304" s="55" t="s">
        <v>1222</v>
      </c>
      <c r="D1304" s="28">
        <v>364964</v>
      </c>
      <c r="E1304" s="29">
        <v>364964</v>
      </c>
      <c r="F1304" s="30">
        <f t="shared" si="23"/>
        <v>364.964</v>
      </c>
      <c r="I1304" s="48"/>
      <c r="J1304" s="48"/>
      <c r="K1304" s="28"/>
    </row>
    <row r="1305" spans="1:11" ht="11.25" customHeight="1">
      <c r="A1305" s="32" t="s">
        <v>1220</v>
      </c>
      <c r="B1305" s="26" t="s">
        <v>1221</v>
      </c>
      <c r="C1305" s="55" t="s">
        <v>1222</v>
      </c>
      <c r="D1305" s="28">
        <v>29051</v>
      </c>
      <c r="E1305" s="29">
        <v>29051</v>
      </c>
      <c r="F1305" s="30">
        <f t="shared" si="23"/>
        <v>29.050999999999998</v>
      </c>
      <c r="I1305" s="48"/>
      <c r="J1305" s="48"/>
      <c r="K1305" s="28"/>
    </row>
    <row r="1306" spans="1:11" ht="11.25" customHeight="1">
      <c r="A1306" s="32" t="s">
        <v>1220</v>
      </c>
      <c r="B1306" s="26" t="s">
        <v>132</v>
      </c>
      <c r="C1306" s="55" t="s">
        <v>1222</v>
      </c>
      <c r="D1306" s="28">
        <v>109650</v>
      </c>
      <c r="E1306" s="29">
        <v>109650</v>
      </c>
      <c r="F1306" s="30">
        <f t="shared" si="23"/>
        <v>109.65</v>
      </c>
      <c r="I1306" s="48"/>
      <c r="J1306" s="48"/>
      <c r="K1306" s="28"/>
    </row>
    <row r="1307" spans="1:11" ht="11.25" customHeight="1">
      <c r="A1307" s="32" t="s">
        <v>1220</v>
      </c>
      <c r="B1307" s="26" t="s">
        <v>132</v>
      </c>
      <c r="C1307" s="55" t="s">
        <v>1222</v>
      </c>
      <c r="D1307" s="28">
        <v>27040</v>
      </c>
      <c r="E1307" s="29">
        <v>27040</v>
      </c>
      <c r="F1307" s="30">
        <f t="shared" si="23"/>
        <v>27.04</v>
      </c>
      <c r="I1307" s="48"/>
      <c r="J1307" s="48"/>
      <c r="K1307" s="28"/>
    </row>
    <row r="1308" spans="1:11" ht="11.25" customHeight="1">
      <c r="A1308" s="32" t="s">
        <v>1220</v>
      </c>
      <c r="B1308" s="26" t="s">
        <v>1227</v>
      </c>
      <c r="C1308" s="55" t="s">
        <v>1222</v>
      </c>
      <c r="D1308" s="28">
        <v>187922</v>
      </c>
      <c r="E1308" s="29">
        <v>187922</v>
      </c>
      <c r="F1308" s="30">
        <f t="shared" si="23"/>
        <v>187.922</v>
      </c>
      <c r="I1308" s="48"/>
      <c r="J1308" s="48"/>
      <c r="K1308" s="28"/>
    </row>
    <row r="1309" spans="1:11" ht="11.25" customHeight="1">
      <c r="A1309" s="32" t="s">
        <v>1220</v>
      </c>
      <c r="B1309" s="26" t="s">
        <v>1061</v>
      </c>
      <c r="C1309" s="55" t="s">
        <v>1222</v>
      </c>
      <c r="D1309" s="28">
        <v>100120</v>
      </c>
      <c r="E1309" s="29">
        <v>100120</v>
      </c>
      <c r="F1309" s="30">
        <f t="shared" si="23"/>
        <v>100.12</v>
      </c>
      <c r="I1309" s="48"/>
      <c r="J1309" s="48"/>
      <c r="K1309" s="28"/>
    </row>
    <row r="1310" spans="1:11" ht="11.25" customHeight="1">
      <c r="A1310" s="32" t="s">
        <v>1220</v>
      </c>
      <c r="B1310" s="26" t="s">
        <v>1227</v>
      </c>
      <c r="C1310" s="55" t="s">
        <v>1222</v>
      </c>
      <c r="D1310" s="28">
        <v>88932</v>
      </c>
      <c r="E1310" s="29">
        <v>88932</v>
      </c>
      <c r="F1310" s="30">
        <f t="shared" si="23"/>
        <v>88.932000000000002</v>
      </c>
      <c r="I1310" s="48"/>
      <c r="J1310" s="48"/>
      <c r="K1310" s="28"/>
    </row>
    <row r="1311" spans="1:11" ht="11.25" customHeight="1">
      <c r="A1311" s="32" t="s">
        <v>1220</v>
      </c>
      <c r="B1311" s="26" t="s">
        <v>1227</v>
      </c>
      <c r="C1311" s="55" t="s">
        <v>1222</v>
      </c>
      <c r="D1311" s="28">
        <v>67174</v>
      </c>
      <c r="E1311" s="29">
        <v>67174</v>
      </c>
      <c r="F1311" s="30">
        <f t="shared" si="23"/>
        <v>67.174000000000007</v>
      </c>
      <c r="I1311" s="48"/>
      <c r="J1311" s="48"/>
      <c r="K1311" s="28"/>
    </row>
    <row r="1312" spans="1:11" ht="11.25" customHeight="1">
      <c r="A1312" s="32" t="s">
        <v>1220</v>
      </c>
      <c r="B1312" s="26" t="s">
        <v>1228</v>
      </c>
      <c r="C1312" s="55" t="s">
        <v>1222</v>
      </c>
      <c r="D1312" s="28">
        <v>23897</v>
      </c>
      <c r="E1312" s="29">
        <v>23897</v>
      </c>
      <c r="F1312" s="30">
        <f t="shared" si="23"/>
        <v>23.896999999999998</v>
      </c>
      <c r="I1312" s="48"/>
      <c r="J1312" s="48"/>
      <c r="K1312" s="28"/>
    </row>
    <row r="1313" spans="1:11" ht="11.25" customHeight="1">
      <c r="A1313" s="32" t="s">
        <v>1220</v>
      </c>
      <c r="B1313" s="26" t="s">
        <v>1229</v>
      </c>
      <c r="C1313" s="55" t="s">
        <v>1222</v>
      </c>
      <c r="D1313" s="28">
        <v>70552</v>
      </c>
      <c r="E1313" s="29">
        <v>70552</v>
      </c>
      <c r="F1313" s="30">
        <f t="shared" si="23"/>
        <v>70.552000000000007</v>
      </c>
      <c r="I1313" s="48"/>
      <c r="J1313" s="48"/>
      <c r="K1313" s="28"/>
    </row>
    <row r="1314" spans="1:11" ht="11.25" customHeight="1">
      <c r="A1314" s="32" t="s">
        <v>1220</v>
      </c>
      <c r="B1314" s="26" t="s">
        <v>1050</v>
      </c>
      <c r="C1314" s="55" t="s">
        <v>1222</v>
      </c>
      <c r="D1314" s="28">
        <v>122868</v>
      </c>
      <c r="E1314" s="29">
        <v>122868</v>
      </c>
      <c r="F1314" s="30">
        <f t="shared" si="23"/>
        <v>122.86799999999999</v>
      </c>
      <c r="I1314" s="48"/>
      <c r="J1314" s="48"/>
      <c r="K1314" s="28"/>
    </row>
    <row r="1315" spans="1:11" ht="11.25" customHeight="1">
      <c r="A1315" s="32" t="s">
        <v>1220</v>
      </c>
      <c r="B1315" s="26" t="s">
        <v>1230</v>
      </c>
      <c r="C1315" s="55" t="s">
        <v>1222</v>
      </c>
      <c r="D1315" s="28">
        <v>63679</v>
      </c>
      <c r="E1315" s="29">
        <v>63679</v>
      </c>
      <c r="F1315" s="30">
        <f t="shared" si="23"/>
        <v>63.679000000000002</v>
      </c>
      <c r="I1315" s="48"/>
      <c r="J1315" s="48"/>
      <c r="K1315" s="28"/>
    </row>
    <row r="1316" spans="1:11" ht="11.25" customHeight="1">
      <c r="A1316" s="32" t="s">
        <v>1220</v>
      </c>
      <c r="B1316" s="26" t="s">
        <v>1231</v>
      </c>
      <c r="C1316" s="55" t="s">
        <v>1222</v>
      </c>
      <c r="D1316" s="28">
        <v>34735</v>
      </c>
      <c r="E1316" s="29">
        <v>34735</v>
      </c>
      <c r="F1316" s="30">
        <f t="shared" si="23"/>
        <v>34.734999999999999</v>
      </c>
      <c r="I1316" s="48"/>
      <c r="J1316" s="48"/>
      <c r="K1316" s="28"/>
    </row>
    <row r="1317" spans="1:11" ht="11.25" customHeight="1">
      <c r="A1317" s="32" t="s">
        <v>1220</v>
      </c>
      <c r="B1317" s="26" t="s">
        <v>1232</v>
      </c>
      <c r="C1317" s="55" t="s">
        <v>1222</v>
      </c>
      <c r="D1317" s="28">
        <v>97756</v>
      </c>
      <c r="E1317" s="29">
        <v>97756</v>
      </c>
      <c r="F1317" s="30">
        <f t="shared" si="23"/>
        <v>97.756</v>
      </c>
      <c r="I1317" s="48"/>
      <c r="J1317" s="48"/>
      <c r="K1317" s="28"/>
    </row>
    <row r="1318" spans="1:11" ht="11.25" customHeight="1">
      <c r="A1318" s="32" t="s">
        <v>1220</v>
      </c>
      <c r="B1318" s="26" t="s">
        <v>1139</v>
      </c>
      <c r="C1318" s="55" t="s">
        <v>1222</v>
      </c>
      <c r="D1318" s="28">
        <v>22450</v>
      </c>
      <c r="E1318" s="29">
        <v>22450</v>
      </c>
      <c r="F1318" s="30">
        <f t="shared" si="23"/>
        <v>22.45</v>
      </c>
      <c r="I1318" s="48"/>
      <c r="J1318" s="48"/>
      <c r="K1318" s="28"/>
    </row>
    <row r="1319" spans="1:11" ht="11.25" customHeight="1">
      <c r="A1319" s="32" t="s">
        <v>1220</v>
      </c>
      <c r="B1319" s="26" t="s">
        <v>1123</v>
      </c>
      <c r="C1319" s="55" t="s">
        <v>1222</v>
      </c>
      <c r="D1319" s="28">
        <v>157501.67000000001</v>
      </c>
      <c r="E1319" s="29">
        <v>157501.67000000001</v>
      </c>
      <c r="F1319" s="30">
        <f t="shared" si="23"/>
        <v>157.50167000000002</v>
      </c>
      <c r="I1319" s="48"/>
      <c r="J1319" s="48"/>
      <c r="K1319" s="28"/>
    </row>
    <row r="1320" spans="1:11" ht="11.25" customHeight="1">
      <c r="A1320" s="32" t="s">
        <v>1220</v>
      </c>
      <c r="B1320" s="26" t="s">
        <v>1233</v>
      </c>
      <c r="C1320" s="55" t="s">
        <v>1222</v>
      </c>
      <c r="D1320" s="28">
        <v>104818</v>
      </c>
      <c r="E1320" s="29">
        <v>104818</v>
      </c>
      <c r="F1320" s="30">
        <f t="shared" si="23"/>
        <v>104.818</v>
      </c>
      <c r="I1320" s="48"/>
      <c r="J1320" s="48"/>
      <c r="K1320" s="28"/>
    </row>
    <row r="1321" spans="1:11" ht="11.25" customHeight="1">
      <c r="A1321" s="32" t="s">
        <v>1220</v>
      </c>
      <c r="B1321" s="26" t="s">
        <v>1061</v>
      </c>
      <c r="C1321" s="55" t="s">
        <v>1222</v>
      </c>
      <c r="D1321" s="28">
        <v>216052</v>
      </c>
      <c r="E1321" s="29">
        <v>216052</v>
      </c>
      <c r="F1321" s="30">
        <f t="shared" si="23"/>
        <v>216.05199999999999</v>
      </c>
      <c r="I1321" s="48"/>
      <c r="J1321" s="48"/>
      <c r="K1321" s="28"/>
    </row>
    <row r="1322" spans="1:11" ht="11.25" customHeight="1">
      <c r="A1322" s="32" t="s">
        <v>1220</v>
      </c>
      <c r="B1322" s="26" t="s">
        <v>1232</v>
      </c>
      <c r="C1322" s="55" t="s">
        <v>1222</v>
      </c>
      <c r="D1322" s="28">
        <v>255316</v>
      </c>
      <c r="E1322" s="29">
        <v>255316</v>
      </c>
      <c r="F1322" s="30">
        <f t="shared" si="23"/>
        <v>255.316</v>
      </c>
      <c r="I1322" s="48"/>
      <c r="J1322" s="48"/>
      <c r="K1322" s="28"/>
    </row>
    <row r="1323" spans="1:11" ht="11.25" customHeight="1">
      <c r="A1323" s="32" t="s">
        <v>1220</v>
      </c>
      <c r="B1323" s="26" t="s">
        <v>1234</v>
      </c>
      <c r="C1323" s="55" t="s">
        <v>1222</v>
      </c>
      <c r="D1323" s="28">
        <v>38369</v>
      </c>
      <c r="E1323" s="29">
        <v>38369</v>
      </c>
      <c r="F1323" s="30">
        <f t="shared" si="23"/>
        <v>38.369</v>
      </c>
      <c r="I1323" s="48"/>
      <c r="J1323" s="48"/>
      <c r="K1323" s="28"/>
    </row>
    <row r="1324" spans="1:11" ht="11.25" customHeight="1">
      <c r="A1324" s="32" t="s">
        <v>1220</v>
      </c>
      <c r="B1324" s="26" t="s">
        <v>44</v>
      </c>
      <c r="C1324" s="55" t="s">
        <v>1222</v>
      </c>
      <c r="D1324" s="28">
        <v>178154</v>
      </c>
      <c r="E1324" s="29">
        <v>178154</v>
      </c>
      <c r="F1324" s="30">
        <f t="shared" si="23"/>
        <v>178.154</v>
      </c>
      <c r="I1324" s="48"/>
      <c r="J1324" s="48"/>
      <c r="K1324" s="28"/>
    </row>
    <row r="1325" spans="1:11" ht="11.25" customHeight="1">
      <c r="A1325" s="32" t="s">
        <v>1220</v>
      </c>
      <c r="B1325" s="26" t="s">
        <v>1235</v>
      </c>
      <c r="C1325" s="55" t="s">
        <v>1222</v>
      </c>
      <c r="D1325" s="28">
        <v>153327</v>
      </c>
      <c r="E1325" s="29">
        <v>153327</v>
      </c>
      <c r="F1325" s="30">
        <f t="shared" si="23"/>
        <v>153.327</v>
      </c>
      <c r="I1325" s="48"/>
      <c r="J1325" s="48"/>
      <c r="K1325" s="28"/>
    </row>
    <row r="1326" spans="1:11" ht="11.25" customHeight="1">
      <c r="A1326" s="32" t="s">
        <v>1220</v>
      </c>
      <c r="B1326" s="26" t="s">
        <v>1227</v>
      </c>
      <c r="C1326" s="55" t="s">
        <v>1222</v>
      </c>
      <c r="D1326" s="28">
        <v>166208</v>
      </c>
      <c r="E1326" s="29">
        <v>166208</v>
      </c>
      <c r="F1326" s="30">
        <f t="shared" si="23"/>
        <v>166.208</v>
      </c>
      <c r="I1326" s="48"/>
      <c r="J1326" s="48"/>
      <c r="K1326" s="28"/>
    </row>
    <row r="1327" spans="1:11" ht="11.25" customHeight="1">
      <c r="A1327" s="32" t="s">
        <v>1220</v>
      </c>
      <c r="B1327" s="26" t="s">
        <v>1227</v>
      </c>
      <c r="C1327" s="55" t="s">
        <v>1222</v>
      </c>
      <c r="D1327" s="28">
        <v>149993</v>
      </c>
      <c r="E1327" s="29">
        <v>149993</v>
      </c>
      <c r="F1327" s="30">
        <f t="shared" si="23"/>
        <v>149.99299999999999</v>
      </c>
      <c r="I1327" s="48"/>
      <c r="J1327" s="48"/>
      <c r="K1327" s="28"/>
    </row>
    <row r="1328" spans="1:11" ht="11.25" customHeight="1">
      <c r="A1328" s="32" t="s">
        <v>1220</v>
      </c>
      <c r="B1328" s="26" t="s">
        <v>1236</v>
      </c>
      <c r="C1328" s="55" t="s">
        <v>1222</v>
      </c>
      <c r="D1328" s="28">
        <v>44432</v>
      </c>
      <c r="E1328" s="29">
        <v>44432</v>
      </c>
      <c r="F1328" s="30">
        <f t="shared" si="23"/>
        <v>44.432000000000002</v>
      </c>
      <c r="I1328" s="48"/>
      <c r="J1328" s="48"/>
      <c r="K1328" s="28"/>
    </row>
    <row r="1329" spans="1:11" ht="11.25" customHeight="1">
      <c r="A1329" s="32" t="s">
        <v>1220</v>
      </c>
      <c r="B1329" s="26" t="s">
        <v>26</v>
      </c>
      <c r="C1329" s="55" t="s">
        <v>1222</v>
      </c>
      <c r="D1329" s="28">
        <v>3063</v>
      </c>
      <c r="E1329" s="29">
        <v>3063</v>
      </c>
      <c r="F1329" s="30">
        <f t="shared" si="23"/>
        <v>3.0630000000000002</v>
      </c>
      <c r="I1329" s="48"/>
      <c r="J1329" s="48"/>
      <c r="K1329" s="28"/>
    </row>
    <row r="1330" spans="1:11" ht="11.25" customHeight="1">
      <c r="A1330" s="32" t="s">
        <v>1220</v>
      </c>
      <c r="B1330" s="26" t="s">
        <v>1237</v>
      </c>
      <c r="C1330" s="55" t="s">
        <v>1222</v>
      </c>
      <c r="D1330" s="28">
        <v>2505</v>
      </c>
      <c r="E1330" s="29">
        <v>2505</v>
      </c>
      <c r="F1330" s="30">
        <f t="shared" si="23"/>
        <v>2.5049999999999999</v>
      </c>
      <c r="I1330" s="48"/>
      <c r="J1330" s="48"/>
      <c r="K1330" s="28"/>
    </row>
    <row r="1331" spans="1:11" ht="11.25" customHeight="1">
      <c r="A1331" s="32" t="s">
        <v>1220</v>
      </c>
      <c r="B1331" s="26" t="s">
        <v>1238</v>
      </c>
      <c r="C1331" s="55" t="s">
        <v>1222</v>
      </c>
      <c r="D1331" s="28">
        <v>4300</v>
      </c>
      <c r="E1331" s="29">
        <v>4300</v>
      </c>
      <c r="F1331" s="30">
        <f t="shared" si="23"/>
        <v>4.3</v>
      </c>
      <c r="I1331" s="48"/>
      <c r="J1331" s="48"/>
      <c r="K1331" s="28"/>
    </row>
    <row r="1332" spans="1:11" ht="11.25" customHeight="1">
      <c r="A1332" s="32" t="s">
        <v>1220</v>
      </c>
      <c r="B1332" s="26" t="s">
        <v>1239</v>
      </c>
      <c r="C1332" s="55" t="s">
        <v>1222</v>
      </c>
      <c r="D1332" s="28">
        <v>40860</v>
      </c>
      <c r="E1332" s="29">
        <v>40860</v>
      </c>
      <c r="F1332" s="30">
        <f t="shared" si="23"/>
        <v>40.86</v>
      </c>
      <c r="I1332" s="48"/>
      <c r="J1332" s="48"/>
      <c r="K1332" s="28"/>
    </row>
    <row r="1333" spans="1:11" ht="11.25" customHeight="1">
      <c r="A1333" s="32" t="s">
        <v>1220</v>
      </c>
      <c r="B1333" s="26" t="s">
        <v>282</v>
      </c>
      <c r="C1333" s="55" t="s">
        <v>1222</v>
      </c>
      <c r="D1333" s="28">
        <v>4060</v>
      </c>
      <c r="E1333" s="29">
        <v>4060</v>
      </c>
      <c r="F1333" s="30">
        <f t="shared" si="23"/>
        <v>4.0599999999999996</v>
      </c>
      <c r="I1333" s="48"/>
      <c r="J1333" s="48"/>
      <c r="K1333" s="28"/>
    </row>
    <row r="1334" spans="1:11" ht="11.25" customHeight="1">
      <c r="A1334" s="32" t="s">
        <v>1220</v>
      </c>
      <c r="B1334" s="26" t="s">
        <v>284</v>
      </c>
      <c r="C1334" s="55" t="s">
        <v>1222</v>
      </c>
      <c r="D1334" s="28">
        <v>30726</v>
      </c>
      <c r="E1334" s="29">
        <v>30726</v>
      </c>
      <c r="F1334" s="30">
        <f t="shared" si="23"/>
        <v>30.725999999999999</v>
      </c>
      <c r="I1334" s="48"/>
      <c r="J1334" s="48"/>
      <c r="K1334" s="28"/>
    </row>
    <row r="1335" spans="1:11" ht="11.25" customHeight="1">
      <c r="A1335" s="32" t="s">
        <v>1220</v>
      </c>
      <c r="B1335" s="26" t="s">
        <v>282</v>
      </c>
      <c r="C1335" s="55" t="s">
        <v>1222</v>
      </c>
      <c r="D1335" s="28">
        <v>46050</v>
      </c>
      <c r="E1335" s="29">
        <v>46050</v>
      </c>
      <c r="F1335" s="30">
        <f t="shared" si="23"/>
        <v>46.05</v>
      </c>
      <c r="I1335" s="48"/>
      <c r="J1335" s="48"/>
      <c r="K1335" s="28"/>
    </row>
    <row r="1336" spans="1:11" ht="11.25" customHeight="1">
      <c r="A1336" s="32" t="s">
        <v>1220</v>
      </c>
      <c r="B1336" s="26" t="s">
        <v>1240</v>
      </c>
      <c r="C1336" s="55" t="s">
        <v>1222</v>
      </c>
      <c r="D1336" s="28">
        <v>48625</v>
      </c>
      <c r="E1336" s="29">
        <v>48625</v>
      </c>
      <c r="F1336" s="30">
        <f t="shared" si="23"/>
        <v>48.625</v>
      </c>
      <c r="I1336" s="48"/>
      <c r="J1336" s="48"/>
      <c r="K1336" s="28"/>
    </row>
    <row r="1337" spans="1:11" ht="11.25" customHeight="1">
      <c r="A1337" s="32" t="s">
        <v>1220</v>
      </c>
      <c r="B1337" s="26" t="s">
        <v>1241</v>
      </c>
      <c r="C1337" s="55" t="s">
        <v>1222</v>
      </c>
      <c r="D1337" s="28">
        <v>32974</v>
      </c>
      <c r="E1337" s="29">
        <v>32974</v>
      </c>
      <c r="F1337" s="30">
        <f t="shared" si="23"/>
        <v>32.973999999999997</v>
      </c>
      <c r="I1337" s="48"/>
      <c r="J1337" s="48"/>
      <c r="K1337" s="28"/>
    </row>
    <row r="1338" spans="1:11" ht="11.25" customHeight="1">
      <c r="A1338" s="32" t="s">
        <v>1220</v>
      </c>
      <c r="B1338" s="26" t="s">
        <v>176</v>
      </c>
      <c r="C1338" s="55" t="s">
        <v>1222</v>
      </c>
      <c r="D1338" s="28">
        <v>33390</v>
      </c>
      <c r="E1338" s="29">
        <v>33390</v>
      </c>
      <c r="F1338" s="30">
        <f t="shared" si="23"/>
        <v>33.39</v>
      </c>
      <c r="I1338" s="48"/>
      <c r="J1338" s="48"/>
      <c r="K1338" s="28"/>
    </row>
    <row r="1339" spans="1:11" ht="11.25" customHeight="1">
      <c r="A1339" s="32" t="s">
        <v>1220</v>
      </c>
      <c r="B1339" s="26" t="s">
        <v>1242</v>
      </c>
      <c r="C1339" s="55" t="s">
        <v>1222</v>
      </c>
      <c r="D1339" s="28">
        <v>45000</v>
      </c>
      <c r="E1339" s="29">
        <v>45000</v>
      </c>
      <c r="F1339" s="30">
        <f t="shared" si="23"/>
        <v>45</v>
      </c>
      <c r="I1339" s="48"/>
      <c r="J1339" s="48"/>
      <c r="K1339" s="28"/>
    </row>
    <row r="1340" spans="1:11" ht="11.25" customHeight="1">
      <c r="A1340" s="32" t="s">
        <v>1220</v>
      </c>
      <c r="B1340" s="26" t="s">
        <v>290</v>
      </c>
      <c r="C1340" s="55" t="s">
        <v>1222</v>
      </c>
      <c r="D1340" s="28">
        <v>46985</v>
      </c>
      <c r="E1340" s="29">
        <v>46985</v>
      </c>
      <c r="F1340" s="30">
        <f t="shared" si="23"/>
        <v>46.984999999999999</v>
      </c>
      <c r="I1340" s="48"/>
      <c r="J1340" s="48"/>
      <c r="K1340" s="28"/>
    </row>
    <row r="1341" spans="1:11" ht="11.25" customHeight="1">
      <c r="A1341" s="32" t="s">
        <v>1220</v>
      </c>
      <c r="B1341" s="26" t="s">
        <v>1243</v>
      </c>
      <c r="C1341" s="55" t="s">
        <v>1222</v>
      </c>
      <c r="D1341" s="28">
        <v>39978</v>
      </c>
      <c r="E1341" s="29">
        <v>39978</v>
      </c>
      <c r="F1341" s="30">
        <f t="shared" si="23"/>
        <v>39.978000000000002</v>
      </c>
      <c r="I1341" s="48"/>
      <c r="J1341" s="48"/>
      <c r="K1341" s="28"/>
    </row>
    <row r="1342" spans="1:11" ht="11.25" customHeight="1">
      <c r="A1342" s="32" t="s">
        <v>1220</v>
      </c>
      <c r="B1342" s="26" t="s">
        <v>1244</v>
      </c>
      <c r="C1342" s="55" t="s">
        <v>1222</v>
      </c>
      <c r="D1342" s="28">
        <v>39375</v>
      </c>
      <c r="E1342" s="29">
        <v>39375</v>
      </c>
      <c r="F1342" s="30">
        <f t="shared" si="23"/>
        <v>39.375</v>
      </c>
      <c r="I1342" s="48"/>
      <c r="J1342" s="48"/>
      <c r="K1342" s="28"/>
    </row>
    <row r="1343" spans="1:11" ht="11.25" customHeight="1">
      <c r="A1343" s="32" t="s">
        <v>1220</v>
      </c>
      <c r="B1343" s="26" t="s">
        <v>1245</v>
      </c>
      <c r="C1343" s="55" t="s">
        <v>1222</v>
      </c>
      <c r="D1343" s="28">
        <v>45000</v>
      </c>
      <c r="E1343" s="29">
        <v>45000</v>
      </c>
      <c r="F1343" s="30">
        <f t="shared" si="23"/>
        <v>45</v>
      </c>
      <c r="I1343" s="48"/>
      <c r="J1343" s="48"/>
      <c r="K1343" s="28"/>
    </row>
    <row r="1344" spans="1:11" ht="11.25" customHeight="1">
      <c r="A1344" s="32" t="s">
        <v>1220</v>
      </c>
      <c r="B1344" s="26" t="s">
        <v>26</v>
      </c>
      <c r="C1344" s="55" t="s">
        <v>1222</v>
      </c>
      <c r="D1344" s="28">
        <v>43561</v>
      </c>
      <c r="E1344" s="29">
        <v>43561</v>
      </c>
      <c r="F1344" s="30">
        <f t="shared" si="23"/>
        <v>43.561</v>
      </c>
      <c r="I1344" s="48"/>
      <c r="J1344" s="48"/>
      <c r="K1344" s="28"/>
    </row>
    <row r="1345" spans="1:11" ht="11.25" customHeight="1">
      <c r="A1345" s="32" t="s">
        <v>1220</v>
      </c>
      <c r="B1345" s="26" t="s">
        <v>1246</v>
      </c>
      <c r="C1345" s="55" t="s">
        <v>1222</v>
      </c>
      <c r="D1345" s="28">
        <v>34800</v>
      </c>
      <c r="E1345" s="29">
        <v>34800</v>
      </c>
      <c r="F1345" s="30">
        <f t="shared" si="23"/>
        <v>34.799999999999997</v>
      </c>
      <c r="I1345" s="48"/>
      <c r="J1345" s="48"/>
      <c r="K1345" s="28"/>
    </row>
    <row r="1346" spans="1:11" ht="11.25" customHeight="1">
      <c r="A1346" s="32" t="s">
        <v>1220</v>
      </c>
      <c r="B1346" s="26" t="s">
        <v>1247</v>
      </c>
      <c r="C1346" s="55" t="s">
        <v>1222</v>
      </c>
      <c r="D1346" s="28">
        <v>35780</v>
      </c>
      <c r="E1346" s="29">
        <v>35780</v>
      </c>
      <c r="F1346" s="30">
        <f t="shared" si="23"/>
        <v>35.78</v>
      </c>
      <c r="I1346" s="48"/>
      <c r="J1346" s="48"/>
      <c r="K1346" s="28"/>
    </row>
    <row r="1347" spans="1:11" ht="11.25" customHeight="1">
      <c r="A1347" s="32" t="s">
        <v>1220</v>
      </c>
      <c r="B1347" s="26" t="s">
        <v>1248</v>
      </c>
      <c r="C1347" s="55" t="s">
        <v>1222</v>
      </c>
      <c r="D1347" s="28">
        <v>145284</v>
      </c>
      <c r="E1347" s="29">
        <v>145284</v>
      </c>
      <c r="F1347" s="30">
        <f t="shared" si="23"/>
        <v>145.28399999999999</v>
      </c>
      <c r="I1347" s="48"/>
      <c r="J1347" s="48"/>
      <c r="K1347" s="28"/>
    </row>
    <row r="1348" spans="1:11" ht="11.25" customHeight="1">
      <c r="A1348" s="32" t="s">
        <v>1220</v>
      </c>
      <c r="B1348" s="26" t="s">
        <v>1247</v>
      </c>
      <c r="C1348" s="55" t="s">
        <v>1222</v>
      </c>
      <c r="D1348" s="28">
        <v>37743</v>
      </c>
      <c r="E1348" s="29">
        <v>37743</v>
      </c>
      <c r="F1348" s="30">
        <f t="shared" si="23"/>
        <v>37.743000000000002</v>
      </c>
      <c r="I1348" s="48"/>
      <c r="J1348" s="48"/>
      <c r="K1348" s="28"/>
    </row>
    <row r="1349" spans="1:11" ht="11.25" customHeight="1">
      <c r="A1349" s="32" t="s">
        <v>1220</v>
      </c>
      <c r="B1349" s="26" t="s">
        <v>1249</v>
      </c>
      <c r="C1349" s="55" t="s">
        <v>1222</v>
      </c>
      <c r="D1349" s="28">
        <v>20080</v>
      </c>
      <c r="E1349" s="29">
        <v>20080</v>
      </c>
      <c r="F1349" s="30">
        <f t="shared" si="23"/>
        <v>20.079999999999998</v>
      </c>
      <c r="I1349" s="48"/>
      <c r="J1349" s="48"/>
      <c r="K1349" s="28"/>
    </row>
    <row r="1350" spans="1:11" ht="11.25" customHeight="1">
      <c r="A1350" s="32" t="s">
        <v>1220</v>
      </c>
      <c r="B1350" s="26" t="s">
        <v>1247</v>
      </c>
      <c r="C1350" s="55" t="s">
        <v>1222</v>
      </c>
      <c r="D1350" s="28">
        <v>36396</v>
      </c>
      <c r="E1350" s="29">
        <v>36396</v>
      </c>
      <c r="F1350" s="30">
        <f t="shared" si="23"/>
        <v>36.396000000000001</v>
      </c>
      <c r="I1350" s="48"/>
      <c r="J1350" s="48"/>
      <c r="K1350" s="28"/>
    </row>
    <row r="1351" spans="1:11" ht="11.25" customHeight="1">
      <c r="A1351" s="32" t="s">
        <v>1220</v>
      </c>
      <c r="B1351" s="26" t="s">
        <v>1250</v>
      </c>
      <c r="C1351" s="55" t="s">
        <v>1222</v>
      </c>
      <c r="D1351" s="28">
        <v>19910</v>
      </c>
      <c r="E1351" s="29">
        <v>19910</v>
      </c>
      <c r="F1351" s="30">
        <f t="shared" si="23"/>
        <v>19.91</v>
      </c>
      <c r="I1351" s="48"/>
      <c r="J1351" s="48"/>
      <c r="K1351" s="28"/>
    </row>
    <row r="1352" spans="1:11" ht="11.25" customHeight="1">
      <c r="A1352" s="32" t="s">
        <v>1220</v>
      </c>
      <c r="B1352" s="26" t="s">
        <v>1251</v>
      </c>
      <c r="C1352" s="55" t="s">
        <v>1222</v>
      </c>
      <c r="D1352" s="28">
        <v>30414</v>
      </c>
      <c r="E1352" s="29">
        <v>30414</v>
      </c>
      <c r="F1352" s="30">
        <f t="shared" si="23"/>
        <v>30.414000000000001</v>
      </c>
      <c r="I1352" s="48"/>
      <c r="J1352" s="48"/>
      <c r="K1352" s="28"/>
    </row>
    <row r="1353" spans="1:11" ht="11.25" customHeight="1">
      <c r="A1353" s="32" t="s">
        <v>1220</v>
      </c>
      <c r="B1353" s="26" t="s">
        <v>1203</v>
      </c>
      <c r="C1353" s="55" t="s">
        <v>1222</v>
      </c>
      <c r="D1353" s="28">
        <v>38535</v>
      </c>
      <c r="E1353" s="29">
        <v>38535</v>
      </c>
      <c r="F1353" s="30">
        <f t="shared" si="23"/>
        <v>38.534999999999997</v>
      </c>
      <c r="I1353" s="48"/>
      <c r="J1353" s="48"/>
      <c r="K1353" s="28"/>
    </row>
    <row r="1354" spans="1:11" ht="11.25" customHeight="1">
      <c r="A1354" s="32" t="s">
        <v>1220</v>
      </c>
      <c r="B1354" s="26" t="s">
        <v>1117</v>
      </c>
      <c r="C1354" s="55" t="s">
        <v>1222</v>
      </c>
      <c r="D1354" s="28">
        <v>13561</v>
      </c>
      <c r="E1354" s="29">
        <v>13561</v>
      </c>
      <c r="F1354" s="30">
        <f t="shared" si="23"/>
        <v>13.561</v>
      </c>
      <c r="I1354" s="48"/>
      <c r="J1354" s="48"/>
      <c r="K1354" s="28"/>
    </row>
    <row r="1355" spans="1:11" ht="11.25" customHeight="1">
      <c r="A1355" s="32" t="s">
        <v>1220</v>
      </c>
      <c r="B1355" s="26" t="s">
        <v>1252</v>
      </c>
      <c r="C1355" s="55" t="s">
        <v>1222</v>
      </c>
      <c r="D1355" s="28">
        <v>23772</v>
      </c>
      <c r="E1355" s="29">
        <v>23772</v>
      </c>
      <c r="F1355" s="30">
        <f t="shared" si="23"/>
        <v>23.771999999999998</v>
      </c>
      <c r="I1355" s="48"/>
      <c r="J1355" s="48"/>
      <c r="K1355" s="28"/>
    </row>
    <row r="1356" spans="1:11" ht="11.25" customHeight="1">
      <c r="A1356" s="32" t="s">
        <v>1220</v>
      </c>
      <c r="B1356" s="26" t="s">
        <v>1123</v>
      </c>
      <c r="C1356" s="55" t="s">
        <v>1222</v>
      </c>
      <c r="D1356" s="28">
        <v>16526</v>
      </c>
      <c r="E1356" s="29">
        <v>16526</v>
      </c>
      <c r="F1356" s="30">
        <f t="shared" si="23"/>
        <v>16.526</v>
      </c>
      <c r="I1356" s="48"/>
      <c r="J1356" s="48"/>
      <c r="K1356" s="28"/>
    </row>
    <row r="1357" spans="1:11" ht="11.25" customHeight="1">
      <c r="A1357" s="32" t="s">
        <v>1220</v>
      </c>
      <c r="B1357" s="26" t="s">
        <v>667</v>
      </c>
      <c r="C1357" s="55" t="s">
        <v>1222</v>
      </c>
      <c r="D1357" s="28">
        <v>20766</v>
      </c>
      <c r="E1357" s="29">
        <v>20766</v>
      </c>
      <c r="F1357" s="30">
        <f t="shared" si="23"/>
        <v>20.765999999999998</v>
      </c>
      <c r="I1357" s="48"/>
      <c r="J1357" s="48"/>
      <c r="K1357" s="28"/>
    </row>
    <row r="1358" spans="1:11" ht="11.25" customHeight="1">
      <c r="A1358" s="32" t="s">
        <v>1220</v>
      </c>
      <c r="B1358" s="26" t="s">
        <v>1253</v>
      </c>
      <c r="C1358" s="55" t="s">
        <v>1222</v>
      </c>
      <c r="D1358" s="28">
        <v>8394</v>
      </c>
      <c r="E1358" s="29">
        <v>8394</v>
      </c>
      <c r="F1358" s="30">
        <f t="shared" si="23"/>
        <v>8.3940000000000001</v>
      </c>
      <c r="I1358" s="48"/>
      <c r="J1358" s="48"/>
      <c r="K1358" s="28"/>
    </row>
    <row r="1359" spans="1:11" ht="11.25" customHeight="1">
      <c r="A1359" s="32" t="s">
        <v>1220</v>
      </c>
      <c r="B1359" s="26" t="s">
        <v>1254</v>
      </c>
      <c r="C1359" s="55" t="s">
        <v>1222</v>
      </c>
      <c r="D1359" s="28">
        <v>21924</v>
      </c>
      <c r="E1359" s="29">
        <v>21924</v>
      </c>
      <c r="F1359" s="30">
        <f t="shared" si="23"/>
        <v>21.923999999999999</v>
      </c>
      <c r="I1359" s="56"/>
      <c r="J1359" s="56"/>
      <c r="K1359" s="57"/>
    </row>
    <row r="1360" spans="1:11" ht="11.25" customHeight="1">
      <c r="A1360" s="32" t="s">
        <v>1220</v>
      </c>
      <c r="B1360" s="26" t="s">
        <v>1247</v>
      </c>
      <c r="C1360" s="55" t="s">
        <v>1222</v>
      </c>
      <c r="D1360" s="28">
        <v>20757</v>
      </c>
      <c r="E1360" s="29">
        <v>20757</v>
      </c>
      <c r="F1360" s="30">
        <f t="shared" si="23"/>
        <v>20.757000000000001</v>
      </c>
      <c r="I1360" s="56"/>
      <c r="J1360" s="56"/>
      <c r="K1360" s="57"/>
    </row>
    <row r="1361" spans="1:11" ht="11.25" customHeight="1">
      <c r="A1361" s="32" t="s">
        <v>1220</v>
      </c>
      <c r="B1361" s="26" t="s">
        <v>1255</v>
      </c>
      <c r="C1361" s="55" t="s">
        <v>1222</v>
      </c>
      <c r="D1361" s="28">
        <v>2365</v>
      </c>
      <c r="E1361" s="29">
        <v>2365</v>
      </c>
      <c r="F1361" s="30">
        <f t="shared" si="23"/>
        <v>2.3650000000000002</v>
      </c>
      <c r="I1361" s="56"/>
      <c r="J1361" s="56"/>
      <c r="K1361" s="57"/>
    </row>
    <row r="1362" spans="1:11" ht="11.25" customHeight="1">
      <c r="A1362" s="32" t="s">
        <v>1220</v>
      </c>
      <c r="B1362" s="26" t="s">
        <v>1256</v>
      </c>
      <c r="C1362" s="55" t="s">
        <v>1222</v>
      </c>
      <c r="D1362" s="28">
        <v>158224</v>
      </c>
      <c r="E1362" s="29">
        <v>158224</v>
      </c>
      <c r="F1362" s="30">
        <f t="shared" ref="F1362:F1403" si="24">E1362/1000</f>
        <v>158.22399999999999</v>
      </c>
      <c r="I1362" s="56"/>
      <c r="J1362" s="56"/>
      <c r="K1362" s="57"/>
    </row>
    <row r="1363" spans="1:11" ht="11.25" customHeight="1">
      <c r="A1363" s="32" t="s">
        <v>1220</v>
      </c>
      <c r="B1363" s="26" t="s">
        <v>1257</v>
      </c>
      <c r="C1363" s="55" t="s">
        <v>1222</v>
      </c>
      <c r="D1363" s="28">
        <v>179998</v>
      </c>
      <c r="E1363" s="29">
        <v>179998</v>
      </c>
      <c r="F1363" s="30">
        <f t="shared" si="24"/>
        <v>179.99799999999999</v>
      </c>
      <c r="I1363" s="56"/>
      <c r="J1363" s="56"/>
      <c r="K1363" s="57"/>
    </row>
    <row r="1364" spans="1:11" ht="11.25" customHeight="1">
      <c r="A1364" s="32" t="s">
        <v>1220</v>
      </c>
      <c r="B1364" s="26" t="s">
        <v>1258</v>
      </c>
      <c r="C1364" s="55" t="s">
        <v>1222</v>
      </c>
      <c r="D1364" s="28">
        <v>264588</v>
      </c>
      <c r="E1364" s="29">
        <v>264588</v>
      </c>
      <c r="F1364" s="30">
        <f t="shared" si="24"/>
        <v>264.58800000000002</v>
      </c>
      <c r="I1364" s="56"/>
      <c r="J1364" s="56"/>
      <c r="K1364" s="57"/>
    </row>
    <row r="1365" spans="1:11" ht="11.25" customHeight="1">
      <c r="A1365" s="32" t="s">
        <v>1220</v>
      </c>
      <c r="B1365" s="26" t="s">
        <v>1259</v>
      </c>
      <c r="C1365" s="55" t="s">
        <v>1222</v>
      </c>
      <c r="D1365" s="28">
        <v>63144</v>
      </c>
      <c r="E1365" s="29">
        <v>63144</v>
      </c>
      <c r="F1365" s="30">
        <f t="shared" si="24"/>
        <v>63.143999999999998</v>
      </c>
      <c r="I1365" s="56"/>
      <c r="J1365" s="56"/>
      <c r="K1365" s="57"/>
    </row>
    <row r="1366" spans="1:11" ht="11.25" customHeight="1">
      <c r="A1366" s="32" t="s">
        <v>1220</v>
      </c>
      <c r="B1366" s="26" t="s">
        <v>1260</v>
      </c>
      <c r="C1366" s="55" t="s">
        <v>1222</v>
      </c>
      <c r="D1366" s="28">
        <v>153500</v>
      </c>
      <c r="E1366" s="29">
        <v>153500</v>
      </c>
      <c r="F1366" s="30">
        <f t="shared" si="24"/>
        <v>153.5</v>
      </c>
      <c r="I1366" s="56"/>
      <c r="J1366" s="56"/>
      <c r="K1366" s="57"/>
    </row>
    <row r="1367" spans="1:11" ht="11.25" customHeight="1">
      <c r="A1367" s="32" t="s">
        <v>1220</v>
      </c>
      <c r="B1367" s="26" t="s">
        <v>1261</v>
      </c>
      <c r="C1367" s="55" t="s">
        <v>1222</v>
      </c>
      <c r="D1367" s="28">
        <v>192387</v>
      </c>
      <c r="E1367" s="29">
        <v>192387</v>
      </c>
      <c r="F1367" s="30">
        <f t="shared" si="24"/>
        <v>192.387</v>
      </c>
      <c r="I1367" s="56"/>
      <c r="J1367" s="56"/>
      <c r="K1367" s="57"/>
    </row>
    <row r="1368" spans="1:11" ht="11.25" customHeight="1">
      <c r="A1368" s="32" t="s">
        <v>1220</v>
      </c>
      <c r="B1368" s="26" t="s">
        <v>1247</v>
      </c>
      <c r="C1368" s="55" t="s">
        <v>1222</v>
      </c>
      <c r="D1368" s="28">
        <v>172208</v>
      </c>
      <c r="E1368" s="29">
        <v>172208</v>
      </c>
      <c r="F1368" s="30">
        <f t="shared" si="24"/>
        <v>172.208</v>
      </c>
      <c r="I1368" s="56"/>
      <c r="J1368" s="56"/>
      <c r="K1368" s="57"/>
    </row>
    <row r="1369" spans="1:11" ht="11.25" customHeight="1">
      <c r="A1369" s="32" t="s">
        <v>1220</v>
      </c>
      <c r="B1369" s="26" t="s">
        <v>1262</v>
      </c>
      <c r="C1369" s="55" t="s">
        <v>1222</v>
      </c>
      <c r="D1369" s="28">
        <v>56890</v>
      </c>
      <c r="E1369" s="29">
        <v>56890</v>
      </c>
      <c r="F1369" s="30">
        <f t="shared" si="24"/>
        <v>56.89</v>
      </c>
      <c r="I1369" s="56"/>
      <c r="J1369" s="56"/>
      <c r="K1369" s="57"/>
    </row>
    <row r="1370" spans="1:11" ht="11.25" customHeight="1">
      <c r="A1370" s="32" t="s">
        <v>1220</v>
      </c>
      <c r="B1370" s="26" t="s">
        <v>1263</v>
      </c>
      <c r="C1370" s="55" t="s">
        <v>1222</v>
      </c>
      <c r="D1370" s="28">
        <v>173847</v>
      </c>
      <c r="E1370" s="29">
        <v>173847</v>
      </c>
      <c r="F1370" s="30">
        <f t="shared" si="24"/>
        <v>173.84700000000001</v>
      </c>
      <c r="I1370" s="56"/>
      <c r="J1370" s="56"/>
      <c r="K1370" s="57"/>
    </row>
    <row r="1371" spans="1:11" ht="11.25" customHeight="1">
      <c r="A1371" s="32" t="s">
        <v>1220</v>
      </c>
      <c r="B1371" s="26" t="s">
        <v>1264</v>
      </c>
      <c r="C1371" s="55" t="s">
        <v>1222</v>
      </c>
      <c r="D1371" s="28">
        <v>97872</v>
      </c>
      <c r="E1371" s="29">
        <v>97872</v>
      </c>
      <c r="F1371" s="30">
        <f t="shared" si="24"/>
        <v>97.872</v>
      </c>
      <c r="I1371" s="56"/>
      <c r="J1371" s="56"/>
      <c r="K1371" s="57"/>
    </row>
    <row r="1372" spans="1:11" ht="11.25" customHeight="1">
      <c r="A1372" s="32" t="s">
        <v>1220</v>
      </c>
      <c r="B1372" s="26" t="s">
        <v>1265</v>
      </c>
      <c r="C1372" s="55" t="s">
        <v>1222</v>
      </c>
      <c r="D1372" s="28">
        <v>49209</v>
      </c>
      <c r="E1372" s="29">
        <v>49209</v>
      </c>
      <c r="F1372" s="30">
        <f t="shared" si="24"/>
        <v>49.209000000000003</v>
      </c>
      <c r="I1372" s="56"/>
      <c r="J1372" s="56"/>
      <c r="K1372" s="57"/>
    </row>
    <row r="1373" spans="1:11" ht="11.25" customHeight="1">
      <c r="A1373" s="32" t="s">
        <v>1220</v>
      </c>
      <c r="B1373" s="26" t="s">
        <v>1266</v>
      </c>
      <c r="C1373" s="55" t="s">
        <v>1222</v>
      </c>
      <c r="D1373" s="28">
        <v>68324</v>
      </c>
      <c r="E1373" s="29">
        <v>68324</v>
      </c>
      <c r="F1373" s="30">
        <f t="shared" si="24"/>
        <v>68.323999999999998</v>
      </c>
      <c r="I1373" s="56"/>
      <c r="J1373" s="56"/>
      <c r="K1373" s="57"/>
    </row>
    <row r="1374" spans="1:11" ht="11.25" customHeight="1">
      <c r="A1374" s="32" t="s">
        <v>1220</v>
      </c>
      <c r="B1374" s="26" t="s">
        <v>1240</v>
      </c>
      <c r="C1374" s="55" t="s">
        <v>1222</v>
      </c>
      <c r="D1374" s="28">
        <v>58560</v>
      </c>
      <c r="E1374" s="29">
        <v>58560</v>
      </c>
      <c r="F1374" s="30">
        <f t="shared" si="24"/>
        <v>58.56</v>
      </c>
      <c r="I1374" s="56"/>
      <c r="J1374" s="56"/>
      <c r="K1374" s="57"/>
    </row>
    <row r="1375" spans="1:11" ht="11.25" customHeight="1">
      <c r="A1375" s="32" t="s">
        <v>1220</v>
      </c>
      <c r="B1375" s="26" t="s">
        <v>1267</v>
      </c>
      <c r="C1375" s="55" t="s">
        <v>1222</v>
      </c>
      <c r="D1375" s="28">
        <v>80115</v>
      </c>
      <c r="E1375" s="29">
        <v>80115</v>
      </c>
      <c r="F1375" s="30">
        <f t="shared" si="24"/>
        <v>80.114999999999995</v>
      </c>
      <c r="I1375" s="56"/>
      <c r="J1375" s="56"/>
      <c r="K1375" s="57"/>
    </row>
    <row r="1376" spans="1:11" ht="11.25" customHeight="1">
      <c r="A1376" s="32" t="s">
        <v>1220</v>
      </c>
      <c r="B1376" s="26" t="s">
        <v>1268</v>
      </c>
      <c r="C1376" s="55" t="s">
        <v>1222</v>
      </c>
      <c r="D1376" s="28">
        <v>21029</v>
      </c>
      <c r="E1376" s="29">
        <v>21029</v>
      </c>
      <c r="F1376" s="30">
        <f t="shared" si="24"/>
        <v>21.029</v>
      </c>
      <c r="I1376" s="56"/>
      <c r="J1376" s="56"/>
      <c r="K1376" s="57"/>
    </row>
    <row r="1377" spans="1:11" ht="11.25" customHeight="1">
      <c r="A1377" s="32" t="s">
        <v>1220</v>
      </c>
      <c r="B1377" s="26" t="s">
        <v>1269</v>
      </c>
      <c r="C1377" s="55" t="s">
        <v>1222</v>
      </c>
      <c r="D1377" s="28">
        <v>27038</v>
      </c>
      <c r="E1377" s="29">
        <v>27038</v>
      </c>
      <c r="F1377" s="30">
        <f t="shared" si="24"/>
        <v>27.038</v>
      </c>
      <c r="I1377" s="56"/>
      <c r="J1377" s="56"/>
      <c r="K1377" s="57"/>
    </row>
    <row r="1378" spans="1:11" ht="11.25" customHeight="1">
      <c r="A1378" s="32" t="s">
        <v>1220</v>
      </c>
      <c r="B1378" s="26" t="s">
        <v>1260</v>
      </c>
      <c r="C1378" s="55" t="s">
        <v>1222</v>
      </c>
      <c r="D1378" s="28">
        <v>23804</v>
      </c>
      <c r="E1378" s="29">
        <v>23804</v>
      </c>
      <c r="F1378" s="30">
        <f t="shared" si="24"/>
        <v>23.803999999999998</v>
      </c>
      <c r="I1378" s="56"/>
      <c r="J1378" s="56"/>
      <c r="K1378" s="57"/>
    </row>
    <row r="1379" spans="1:11" ht="11.25" customHeight="1">
      <c r="A1379" s="32" t="s">
        <v>1220</v>
      </c>
      <c r="B1379" s="26" t="s">
        <v>1270</v>
      </c>
      <c r="C1379" s="55" t="s">
        <v>1222</v>
      </c>
      <c r="D1379" s="28">
        <v>2237</v>
      </c>
      <c r="E1379" s="29">
        <v>2237</v>
      </c>
      <c r="F1379" s="30">
        <f t="shared" si="24"/>
        <v>2.2370000000000001</v>
      </c>
      <c r="I1379" s="56"/>
      <c r="J1379" s="56"/>
      <c r="K1379" s="57"/>
    </row>
    <row r="1380" spans="1:11" ht="11.25" customHeight="1">
      <c r="A1380" s="32"/>
      <c r="B1380" s="43"/>
      <c r="C1380" s="55"/>
      <c r="D1380" s="28"/>
      <c r="E1380" s="29"/>
      <c r="F1380" s="30"/>
      <c r="I1380" s="56"/>
      <c r="J1380" s="56"/>
      <c r="K1380" s="57"/>
    </row>
    <row r="1381" spans="1:11" ht="11.25" customHeight="1">
      <c r="A1381" s="1"/>
      <c r="B1381" s="21" t="s">
        <v>1271</v>
      </c>
      <c r="C1381" s="1"/>
      <c r="D1381" s="22"/>
      <c r="E1381" s="23">
        <v>1863957.94</v>
      </c>
      <c r="F1381" s="24">
        <v>2536</v>
      </c>
      <c r="G1381" s="25">
        <f>+F1381</f>
        <v>2536</v>
      </c>
      <c r="I1381" s="56"/>
      <c r="J1381" s="56"/>
      <c r="K1381" s="57"/>
    </row>
    <row r="1382" spans="1:11" ht="11.25" customHeight="1">
      <c r="A1382" s="32" t="s">
        <v>1271</v>
      </c>
      <c r="B1382" s="26" t="s">
        <v>1272</v>
      </c>
      <c r="C1382" s="39" t="s">
        <v>1273</v>
      </c>
      <c r="D1382" s="40">
        <v>229132</v>
      </c>
      <c r="E1382" s="42">
        <v>229132</v>
      </c>
      <c r="F1382" s="30">
        <f t="shared" si="24"/>
        <v>229.13200000000001</v>
      </c>
    </row>
    <row r="1383" spans="1:11" ht="11.25" customHeight="1">
      <c r="A1383" s="32" t="s">
        <v>1271</v>
      </c>
      <c r="B1383" s="26" t="s">
        <v>1274</v>
      </c>
      <c r="C1383" s="39" t="s">
        <v>1273</v>
      </c>
      <c r="D1383" s="40">
        <v>108455</v>
      </c>
      <c r="E1383" s="42">
        <v>108455</v>
      </c>
      <c r="F1383" s="30">
        <f t="shared" si="24"/>
        <v>108.455</v>
      </c>
    </row>
    <row r="1384" spans="1:11" ht="11.25" customHeight="1">
      <c r="A1384" s="32" t="s">
        <v>1271</v>
      </c>
      <c r="B1384" s="26" t="s">
        <v>1275</v>
      </c>
      <c r="C1384" s="39" t="s">
        <v>1273</v>
      </c>
      <c r="D1384" s="40">
        <v>111066</v>
      </c>
      <c r="E1384" s="42">
        <v>111066</v>
      </c>
      <c r="F1384" s="30">
        <f t="shared" si="24"/>
        <v>111.066</v>
      </c>
    </row>
    <row r="1385" spans="1:11" ht="11.25" customHeight="1">
      <c r="A1385" s="32" t="s">
        <v>1271</v>
      </c>
      <c r="B1385" s="26" t="s">
        <v>1276</v>
      </c>
      <c r="C1385" s="39" t="s">
        <v>1273</v>
      </c>
      <c r="D1385" s="40">
        <v>247530</v>
      </c>
      <c r="E1385" s="42">
        <v>247530</v>
      </c>
      <c r="F1385" s="30">
        <f t="shared" si="24"/>
        <v>247.53</v>
      </c>
    </row>
    <row r="1386" spans="1:11" ht="11.25" customHeight="1">
      <c r="A1386" s="32" t="s">
        <v>1271</v>
      </c>
      <c r="B1386" s="26" t="s">
        <v>1277</v>
      </c>
      <c r="C1386" s="39" t="s">
        <v>1273</v>
      </c>
      <c r="D1386" s="40">
        <v>74501</v>
      </c>
      <c r="E1386" s="42">
        <v>74501</v>
      </c>
      <c r="F1386" s="30">
        <f t="shared" si="24"/>
        <v>74.501000000000005</v>
      </c>
    </row>
    <row r="1387" spans="1:11" ht="11.25" customHeight="1">
      <c r="A1387" s="32" t="s">
        <v>1271</v>
      </c>
      <c r="B1387" s="26" t="s">
        <v>1278</v>
      </c>
      <c r="C1387" s="39" t="s">
        <v>1273</v>
      </c>
      <c r="D1387" s="40">
        <v>59594</v>
      </c>
      <c r="E1387" s="42">
        <v>59594</v>
      </c>
      <c r="F1387" s="30">
        <f t="shared" si="24"/>
        <v>59.594000000000001</v>
      </c>
    </row>
    <row r="1388" spans="1:11" ht="11.25" customHeight="1">
      <c r="A1388" s="32" t="s">
        <v>1271</v>
      </c>
      <c r="B1388" s="26" t="s">
        <v>1279</v>
      </c>
      <c r="C1388" s="39" t="s">
        <v>1273</v>
      </c>
      <c r="D1388" s="40">
        <v>60829</v>
      </c>
      <c r="E1388" s="42">
        <v>60829</v>
      </c>
      <c r="F1388" s="30">
        <f t="shared" si="24"/>
        <v>60.829000000000001</v>
      </c>
    </row>
    <row r="1389" spans="1:11" ht="11.25" customHeight="1">
      <c r="A1389" s="32" t="s">
        <v>1271</v>
      </c>
      <c r="B1389" s="26" t="s">
        <v>1280</v>
      </c>
      <c r="C1389" s="39" t="s">
        <v>1273</v>
      </c>
      <c r="D1389" s="40">
        <v>13575</v>
      </c>
      <c r="E1389" s="42">
        <v>13575</v>
      </c>
      <c r="F1389" s="30">
        <f t="shared" si="24"/>
        <v>13.574999999999999</v>
      </c>
    </row>
    <row r="1390" spans="1:11" ht="11.25" customHeight="1">
      <c r="A1390" s="32" t="s">
        <v>1271</v>
      </c>
      <c r="B1390" s="26" t="s">
        <v>1278</v>
      </c>
      <c r="C1390" s="39" t="s">
        <v>1273</v>
      </c>
      <c r="D1390" s="40">
        <v>114235</v>
      </c>
      <c r="E1390" s="42">
        <v>114235</v>
      </c>
      <c r="F1390" s="30">
        <f t="shared" si="24"/>
        <v>114.235</v>
      </c>
    </row>
    <row r="1391" spans="1:11" ht="11.25" customHeight="1">
      <c r="A1391" s="32" t="s">
        <v>1271</v>
      </c>
      <c r="B1391" s="26" t="s">
        <v>1278</v>
      </c>
      <c r="C1391" s="39" t="s">
        <v>1273</v>
      </c>
      <c r="D1391" s="40">
        <v>170462</v>
      </c>
      <c r="E1391" s="42">
        <v>170462</v>
      </c>
      <c r="F1391" s="30">
        <f t="shared" si="24"/>
        <v>170.46199999999999</v>
      </c>
    </row>
    <row r="1392" spans="1:11" ht="11.25" customHeight="1">
      <c r="A1392" s="32" t="s">
        <v>1271</v>
      </c>
      <c r="B1392" s="26" t="s">
        <v>1281</v>
      </c>
      <c r="C1392" s="39" t="s">
        <v>1273</v>
      </c>
      <c r="D1392" s="40">
        <v>41534</v>
      </c>
      <c r="E1392" s="42">
        <v>41534</v>
      </c>
      <c r="F1392" s="30">
        <f t="shared" si="24"/>
        <v>41.533999999999999</v>
      </c>
    </row>
    <row r="1393" spans="1:11" ht="10.5" customHeight="1">
      <c r="A1393" s="32" t="s">
        <v>1271</v>
      </c>
      <c r="B1393" s="26" t="s">
        <v>1282</v>
      </c>
      <c r="C1393" s="39" t="s">
        <v>1273</v>
      </c>
      <c r="D1393" s="40">
        <v>61561</v>
      </c>
      <c r="E1393" s="42">
        <v>61561</v>
      </c>
      <c r="F1393" s="30">
        <f t="shared" si="24"/>
        <v>61.561</v>
      </c>
    </row>
    <row r="1394" spans="1:11" ht="10.5" customHeight="1">
      <c r="A1394" s="32" t="s">
        <v>1271</v>
      </c>
      <c r="B1394" s="26" t="s">
        <v>1283</v>
      </c>
      <c r="C1394" s="39" t="s">
        <v>1273</v>
      </c>
      <c r="D1394" s="40">
        <v>38368</v>
      </c>
      <c r="E1394" s="42">
        <v>38368</v>
      </c>
      <c r="F1394" s="30">
        <f t="shared" si="24"/>
        <v>38.368000000000002</v>
      </c>
    </row>
    <row r="1395" spans="1:11" ht="10.5" customHeight="1">
      <c r="A1395" s="32" t="s">
        <v>1271</v>
      </c>
      <c r="B1395" s="26" t="s">
        <v>1284</v>
      </c>
      <c r="C1395" s="39" t="s">
        <v>1273</v>
      </c>
      <c r="D1395" s="40">
        <v>98932</v>
      </c>
      <c r="E1395" s="42">
        <v>98932</v>
      </c>
      <c r="F1395" s="30">
        <f t="shared" si="24"/>
        <v>98.932000000000002</v>
      </c>
    </row>
    <row r="1396" spans="1:11" ht="10.5" customHeight="1">
      <c r="A1396" s="32" t="s">
        <v>1271</v>
      </c>
      <c r="B1396" s="26" t="s">
        <v>1278</v>
      </c>
      <c r="C1396" s="39" t="s">
        <v>1273</v>
      </c>
      <c r="D1396" s="40">
        <v>90300</v>
      </c>
      <c r="E1396" s="42">
        <v>90300</v>
      </c>
      <c r="F1396" s="30">
        <f t="shared" si="24"/>
        <v>90.3</v>
      </c>
    </row>
    <row r="1397" spans="1:11" ht="10.5" customHeight="1">
      <c r="A1397" s="32" t="s">
        <v>1271</v>
      </c>
      <c r="B1397" s="26" t="s">
        <v>1278</v>
      </c>
      <c r="C1397" s="39" t="s">
        <v>1273</v>
      </c>
      <c r="D1397" s="40">
        <v>37160.94</v>
      </c>
      <c r="E1397" s="42">
        <v>37160.94</v>
      </c>
      <c r="F1397" s="30">
        <f t="shared" si="24"/>
        <v>37.160940000000004</v>
      </c>
    </row>
    <row r="1398" spans="1:11" ht="10.5" customHeight="1">
      <c r="A1398" s="32" t="s">
        <v>1271</v>
      </c>
      <c r="B1398" s="26" t="s">
        <v>1278</v>
      </c>
      <c r="C1398" s="39" t="s">
        <v>1273</v>
      </c>
      <c r="D1398" s="40">
        <v>27510</v>
      </c>
      <c r="E1398" s="42">
        <v>27510</v>
      </c>
      <c r="F1398" s="30">
        <f t="shared" si="24"/>
        <v>27.51</v>
      </c>
    </row>
    <row r="1399" spans="1:11" ht="10.5" customHeight="1">
      <c r="A1399" s="32" t="s">
        <v>1271</v>
      </c>
      <c r="B1399" s="26" t="s">
        <v>1278</v>
      </c>
      <c r="C1399" s="39" t="s">
        <v>1273</v>
      </c>
      <c r="D1399" s="40">
        <v>18647</v>
      </c>
      <c r="E1399" s="42">
        <v>18647</v>
      </c>
      <c r="F1399" s="30">
        <f t="shared" si="24"/>
        <v>18.646999999999998</v>
      </c>
    </row>
    <row r="1400" spans="1:11" ht="10.5" customHeight="1">
      <c r="A1400" s="32" t="s">
        <v>1271</v>
      </c>
      <c r="B1400" s="26" t="s">
        <v>1278</v>
      </c>
      <c r="C1400" s="39" t="s">
        <v>1273</v>
      </c>
      <c r="D1400" s="40">
        <v>173444</v>
      </c>
      <c r="E1400" s="42">
        <v>173444</v>
      </c>
      <c r="F1400" s="30">
        <f t="shared" si="24"/>
        <v>173.44399999999999</v>
      </c>
    </row>
    <row r="1401" spans="1:11" ht="10.5" customHeight="1">
      <c r="A1401" s="32" t="s">
        <v>1271</v>
      </c>
      <c r="B1401" s="26" t="s">
        <v>1278</v>
      </c>
      <c r="C1401" s="39" t="s">
        <v>1273</v>
      </c>
      <c r="D1401" s="40">
        <v>18000</v>
      </c>
      <c r="E1401" s="42">
        <v>18000</v>
      </c>
      <c r="F1401" s="30">
        <f t="shared" si="24"/>
        <v>18</v>
      </c>
    </row>
    <row r="1402" spans="1:11" ht="10.5" customHeight="1">
      <c r="A1402" s="32" t="s">
        <v>1271</v>
      </c>
      <c r="B1402" s="26" t="s">
        <v>1278</v>
      </c>
      <c r="C1402" s="39" t="s">
        <v>1273</v>
      </c>
      <c r="D1402" s="40">
        <v>59122</v>
      </c>
      <c r="E1402" s="42">
        <v>59122</v>
      </c>
      <c r="F1402" s="30">
        <f t="shared" si="24"/>
        <v>59.122</v>
      </c>
    </row>
    <row r="1403" spans="1:11" ht="10.5" customHeight="1">
      <c r="A1403" s="32" t="s">
        <v>1271</v>
      </c>
      <c r="B1403" s="26" t="s">
        <v>1285</v>
      </c>
      <c r="C1403" s="39" t="s">
        <v>1273</v>
      </c>
      <c r="D1403" s="40">
        <v>10000</v>
      </c>
      <c r="E1403" s="42">
        <v>10000</v>
      </c>
      <c r="F1403" s="30">
        <f t="shared" si="24"/>
        <v>10</v>
      </c>
    </row>
    <row r="1404" spans="1:11" ht="10.5" customHeight="1">
      <c r="A1404" s="1"/>
      <c r="C1404" s="1"/>
      <c r="F1404" s="30"/>
    </row>
    <row r="1405" spans="1:11" ht="10.5" customHeight="1">
      <c r="A1405" s="1"/>
      <c r="B1405" s="21" t="s">
        <v>1286</v>
      </c>
      <c r="C1405" s="1"/>
      <c r="D1405" s="58"/>
      <c r="E1405" s="59">
        <v>500000</v>
      </c>
      <c r="F1405" s="24">
        <v>2447</v>
      </c>
      <c r="G1405" s="25">
        <f>+F1405</f>
        <v>2447</v>
      </c>
    </row>
    <row r="1406" spans="1:11" ht="10.5" customHeight="1">
      <c r="A1406" s="32" t="s">
        <v>1287</v>
      </c>
      <c r="B1406" s="26" t="s">
        <v>1164</v>
      </c>
      <c r="C1406" s="27" t="s">
        <v>1288</v>
      </c>
      <c r="D1406" s="28">
        <v>500000</v>
      </c>
      <c r="E1406" s="29">
        <v>500000</v>
      </c>
      <c r="F1406" s="30">
        <f t="shared" ref="F1406:F1471" si="25">E1406/1000</f>
        <v>500</v>
      </c>
    </row>
    <row r="1407" spans="1:11" ht="10.5" customHeight="1">
      <c r="A1407" s="32" t="s">
        <v>1287</v>
      </c>
      <c r="B1407" s="26" t="s">
        <v>1289</v>
      </c>
      <c r="C1407" s="55" t="s">
        <v>1288</v>
      </c>
      <c r="D1407" s="28">
        <v>150000</v>
      </c>
      <c r="E1407" s="29">
        <v>150000</v>
      </c>
      <c r="F1407" s="30">
        <f t="shared" si="25"/>
        <v>150</v>
      </c>
      <c r="I1407" s="48"/>
      <c r="J1407" s="48"/>
      <c r="K1407" s="28"/>
    </row>
    <row r="1408" spans="1:11" ht="10.5" customHeight="1">
      <c r="A1408" s="32" t="s">
        <v>1287</v>
      </c>
      <c r="B1408" s="26" t="s">
        <v>1026</v>
      </c>
      <c r="C1408" s="55" t="s">
        <v>1288</v>
      </c>
      <c r="D1408" s="28">
        <v>79723</v>
      </c>
      <c r="E1408" s="29">
        <v>79723</v>
      </c>
      <c r="F1408" s="30">
        <f t="shared" si="25"/>
        <v>79.722999999999999</v>
      </c>
      <c r="I1408" s="48"/>
      <c r="J1408" s="48"/>
      <c r="K1408" s="28"/>
    </row>
    <row r="1409" spans="1:11" ht="10.5" customHeight="1">
      <c r="A1409" s="32" t="s">
        <v>1287</v>
      </c>
      <c r="B1409" s="26" t="s">
        <v>1114</v>
      </c>
      <c r="C1409" s="55" t="s">
        <v>1288</v>
      </c>
      <c r="D1409" s="28">
        <v>31851</v>
      </c>
      <c r="E1409" s="29">
        <v>31851</v>
      </c>
      <c r="F1409" s="30">
        <f t="shared" si="25"/>
        <v>31.850999999999999</v>
      </c>
      <c r="I1409" s="48"/>
      <c r="J1409" s="48"/>
      <c r="K1409" s="28"/>
    </row>
    <row r="1410" spans="1:11" ht="10.5" customHeight="1">
      <c r="A1410" s="32" t="s">
        <v>1287</v>
      </c>
      <c r="B1410" s="26" t="s">
        <v>1039</v>
      </c>
      <c r="C1410" s="55" t="s">
        <v>1288</v>
      </c>
      <c r="D1410" s="28">
        <v>109092</v>
      </c>
      <c r="E1410" s="29">
        <v>109092</v>
      </c>
      <c r="F1410" s="30">
        <f t="shared" si="25"/>
        <v>109.092</v>
      </c>
      <c r="I1410" s="48"/>
      <c r="J1410" s="48"/>
      <c r="K1410" s="28"/>
    </row>
    <row r="1411" spans="1:11" ht="10.5" customHeight="1">
      <c r="A1411" s="32" t="s">
        <v>1287</v>
      </c>
      <c r="B1411" s="26" t="s">
        <v>1079</v>
      </c>
      <c r="C1411" s="55" t="s">
        <v>1288</v>
      </c>
      <c r="D1411" s="28">
        <v>119000</v>
      </c>
      <c r="E1411" s="29">
        <v>119000</v>
      </c>
      <c r="F1411" s="30">
        <f t="shared" si="25"/>
        <v>119</v>
      </c>
      <c r="I1411" s="48"/>
      <c r="J1411" s="48"/>
      <c r="K1411" s="28"/>
    </row>
    <row r="1412" spans="1:11" ht="10.5" customHeight="1">
      <c r="A1412" s="32" t="s">
        <v>1287</v>
      </c>
      <c r="B1412" s="26" t="s">
        <v>1051</v>
      </c>
      <c r="C1412" s="55" t="s">
        <v>1288</v>
      </c>
      <c r="D1412" s="28">
        <v>54546</v>
      </c>
      <c r="E1412" s="29">
        <v>54546</v>
      </c>
      <c r="F1412" s="30">
        <f t="shared" si="25"/>
        <v>54.545999999999999</v>
      </c>
      <c r="I1412" s="48"/>
      <c r="J1412" s="48"/>
      <c r="K1412" s="28"/>
    </row>
    <row r="1413" spans="1:11" ht="10.5" customHeight="1">
      <c r="A1413" s="32" t="s">
        <v>1287</v>
      </c>
      <c r="B1413" s="26" t="s">
        <v>1049</v>
      </c>
      <c r="C1413" s="55" t="s">
        <v>1288</v>
      </c>
      <c r="D1413" s="28">
        <v>112758</v>
      </c>
      <c r="E1413" s="29">
        <v>112758</v>
      </c>
      <c r="F1413" s="30">
        <f t="shared" si="25"/>
        <v>112.758</v>
      </c>
      <c r="I1413" s="48"/>
      <c r="J1413" s="48"/>
      <c r="K1413" s="28"/>
    </row>
    <row r="1414" spans="1:11" ht="10.5" customHeight="1">
      <c r="A1414" s="32" t="s">
        <v>1287</v>
      </c>
      <c r="B1414" s="26" t="s">
        <v>1290</v>
      </c>
      <c r="C1414" s="55" t="s">
        <v>1288</v>
      </c>
      <c r="D1414" s="28">
        <v>17912</v>
      </c>
      <c r="E1414" s="29">
        <v>17912</v>
      </c>
      <c r="F1414" s="30">
        <f t="shared" si="25"/>
        <v>17.911999999999999</v>
      </c>
      <c r="I1414" s="48"/>
      <c r="J1414" s="48"/>
      <c r="K1414" s="28"/>
    </row>
    <row r="1415" spans="1:11" ht="10.5" customHeight="1">
      <c r="A1415" s="32" t="s">
        <v>1287</v>
      </c>
      <c r="B1415" s="26" t="s">
        <v>1291</v>
      </c>
      <c r="C1415" s="55" t="s">
        <v>1288</v>
      </c>
      <c r="D1415" s="28">
        <v>61852</v>
      </c>
      <c r="E1415" s="29">
        <v>61852</v>
      </c>
      <c r="F1415" s="30">
        <f t="shared" si="25"/>
        <v>61.851999999999997</v>
      </c>
      <c r="I1415" s="48"/>
      <c r="J1415" s="48"/>
      <c r="K1415" s="28"/>
    </row>
    <row r="1416" spans="1:11" ht="10.5" customHeight="1">
      <c r="A1416" s="32" t="s">
        <v>1287</v>
      </c>
      <c r="B1416" s="26" t="s">
        <v>1292</v>
      </c>
      <c r="C1416" s="55" t="s">
        <v>1288</v>
      </c>
      <c r="D1416" s="28">
        <v>209736</v>
      </c>
      <c r="E1416" s="29">
        <v>209736</v>
      </c>
      <c r="F1416" s="30">
        <f t="shared" si="25"/>
        <v>209.73599999999999</v>
      </c>
      <c r="I1416" s="48"/>
      <c r="J1416" s="48"/>
      <c r="K1416" s="28"/>
    </row>
    <row r="1417" spans="1:11" ht="10.5" customHeight="1">
      <c r="A1417" s="32" t="s">
        <v>1287</v>
      </c>
      <c r="B1417" s="26" t="s">
        <v>73</v>
      </c>
      <c r="C1417" s="55" t="s">
        <v>1288</v>
      </c>
      <c r="D1417" s="28">
        <v>67103</v>
      </c>
      <c r="E1417" s="29">
        <v>67103</v>
      </c>
      <c r="F1417" s="30">
        <f t="shared" si="25"/>
        <v>67.102999999999994</v>
      </c>
      <c r="I1417" s="48"/>
      <c r="J1417" s="48"/>
      <c r="K1417" s="28"/>
    </row>
    <row r="1418" spans="1:11" ht="10.5" customHeight="1">
      <c r="A1418" s="32" t="s">
        <v>1287</v>
      </c>
      <c r="B1418" s="26" t="s">
        <v>1079</v>
      </c>
      <c r="C1418" s="55" t="s">
        <v>1288</v>
      </c>
      <c r="D1418" s="28">
        <v>85981</v>
      </c>
      <c r="E1418" s="29">
        <v>85981</v>
      </c>
      <c r="F1418" s="30">
        <f t="shared" si="25"/>
        <v>85.980999999999995</v>
      </c>
      <c r="I1418" s="48"/>
      <c r="J1418" s="48"/>
      <c r="K1418" s="28"/>
    </row>
    <row r="1419" spans="1:11" ht="10.5" customHeight="1">
      <c r="A1419" s="32" t="s">
        <v>1287</v>
      </c>
      <c r="B1419" s="26" t="s">
        <v>1293</v>
      </c>
      <c r="C1419" s="55" t="s">
        <v>1288</v>
      </c>
      <c r="D1419" s="28">
        <v>212316</v>
      </c>
      <c r="E1419" s="29">
        <v>212316</v>
      </c>
      <c r="F1419" s="30">
        <f t="shared" si="25"/>
        <v>212.316</v>
      </c>
      <c r="I1419" s="48"/>
      <c r="J1419" s="48"/>
      <c r="K1419" s="28"/>
    </row>
    <row r="1420" spans="1:11" ht="10.5" customHeight="1">
      <c r="A1420" s="32" t="s">
        <v>1287</v>
      </c>
      <c r="B1420" s="26" t="s">
        <v>1294</v>
      </c>
      <c r="C1420" s="55" t="s">
        <v>1288</v>
      </c>
      <c r="D1420" s="28">
        <v>178100</v>
      </c>
      <c r="E1420" s="29">
        <v>178100</v>
      </c>
      <c r="F1420" s="30">
        <f t="shared" si="25"/>
        <v>178.1</v>
      </c>
      <c r="I1420" s="48"/>
      <c r="J1420" s="48"/>
      <c r="K1420" s="28"/>
    </row>
    <row r="1421" spans="1:11" ht="10.5" customHeight="1">
      <c r="A1421" t="s">
        <v>21</v>
      </c>
      <c r="B1421" s="26" t="s">
        <v>1295</v>
      </c>
      <c r="C1421" s="27" t="s">
        <v>1288</v>
      </c>
      <c r="D1421" s="28">
        <v>456710.67</v>
      </c>
      <c r="E1421" s="29">
        <v>456710.67</v>
      </c>
      <c r="F1421" s="30">
        <f>E1421/1000</f>
        <v>456.71066999999999</v>
      </c>
    </row>
    <row r="1422" spans="1:11" ht="10.5" customHeight="1">
      <c r="A1422" s="32"/>
      <c r="B1422" s="43"/>
      <c r="C1422" s="55"/>
      <c r="D1422" s="28"/>
      <c r="E1422" s="29"/>
      <c r="F1422" s="30"/>
    </row>
    <row r="1423" spans="1:11" ht="10.5" customHeight="1">
      <c r="A1423" s="1"/>
      <c r="B1423" s="60" t="s">
        <v>1296</v>
      </c>
      <c r="C1423" s="27"/>
      <c r="D1423" s="22"/>
      <c r="E1423" s="23">
        <v>1754038.26</v>
      </c>
      <c r="F1423" s="24">
        <v>8618</v>
      </c>
      <c r="G1423" s="25">
        <f>+F1423</f>
        <v>8618</v>
      </c>
    </row>
    <row r="1424" spans="1:11" ht="10.5" customHeight="1">
      <c r="A1424" s="32" t="s">
        <v>1296</v>
      </c>
      <c r="B1424" s="26" t="s">
        <v>1297</v>
      </c>
      <c r="C1424" s="47" t="s">
        <v>1298</v>
      </c>
      <c r="D1424" s="40">
        <v>80621</v>
      </c>
      <c r="E1424" s="42">
        <v>80621</v>
      </c>
      <c r="F1424" s="30">
        <f t="shared" si="25"/>
        <v>80.620999999999995</v>
      </c>
    </row>
    <row r="1425" spans="1:6" customFormat="1" ht="10.5" customHeight="1">
      <c r="A1425" s="32" t="s">
        <v>1296</v>
      </c>
      <c r="B1425" s="26" t="s">
        <v>1297</v>
      </c>
      <c r="C1425" s="47" t="s">
        <v>1298</v>
      </c>
      <c r="D1425" s="40">
        <v>8439.26</v>
      </c>
      <c r="E1425" s="42">
        <v>8439.26</v>
      </c>
      <c r="F1425" s="30">
        <f t="shared" si="25"/>
        <v>8.4392600000000009</v>
      </c>
    </row>
    <row r="1426" spans="1:6" customFormat="1" ht="10.5" customHeight="1">
      <c r="A1426" s="32" t="s">
        <v>1296</v>
      </c>
      <c r="B1426" s="26" t="s">
        <v>1297</v>
      </c>
      <c r="C1426" s="47" t="s">
        <v>1298</v>
      </c>
      <c r="D1426" s="40">
        <v>46190</v>
      </c>
      <c r="E1426" s="42">
        <v>46190</v>
      </c>
      <c r="F1426" s="30">
        <f t="shared" si="25"/>
        <v>46.19</v>
      </c>
    </row>
    <row r="1427" spans="1:6" customFormat="1" ht="10.5" customHeight="1">
      <c r="A1427" s="32" t="s">
        <v>1296</v>
      </c>
      <c r="B1427" s="26" t="s">
        <v>1299</v>
      </c>
      <c r="C1427" s="47" t="s">
        <v>1298</v>
      </c>
      <c r="D1427" s="40">
        <v>17027</v>
      </c>
      <c r="E1427" s="42">
        <v>17027</v>
      </c>
      <c r="F1427" s="30">
        <f t="shared" si="25"/>
        <v>17.027000000000001</v>
      </c>
    </row>
    <row r="1428" spans="1:6" customFormat="1" ht="10.5" customHeight="1">
      <c r="A1428" s="32" t="s">
        <v>1296</v>
      </c>
      <c r="B1428" s="26" t="s">
        <v>1299</v>
      </c>
      <c r="C1428" s="47" t="s">
        <v>1298</v>
      </c>
      <c r="D1428" s="40">
        <v>39694</v>
      </c>
      <c r="E1428" s="42">
        <v>39694</v>
      </c>
      <c r="F1428" s="30">
        <f t="shared" si="25"/>
        <v>39.694000000000003</v>
      </c>
    </row>
    <row r="1429" spans="1:6" customFormat="1" ht="10.5" customHeight="1">
      <c r="A1429" s="32" t="s">
        <v>1296</v>
      </c>
      <c r="B1429" s="26" t="s">
        <v>1299</v>
      </c>
      <c r="C1429" s="47" t="s">
        <v>1298</v>
      </c>
      <c r="D1429" s="40">
        <v>18000</v>
      </c>
      <c r="E1429" s="42">
        <v>18000</v>
      </c>
      <c r="F1429" s="30">
        <f t="shared" si="25"/>
        <v>18</v>
      </c>
    </row>
    <row r="1430" spans="1:6" customFormat="1" ht="10.5" customHeight="1">
      <c r="A1430" s="32" t="s">
        <v>1296</v>
      </c>
      <c r="B1430" s="26" t="s">
        <v>1299</v>
      </c>
      <c r="C1430" s="47" t="s">
        <v>1298</v>
      </c>
      <c r="D1430" s="40">
        <v>15500</v>
      </c>
      <c r="E1430" s="42">
        <v>15500</v>
      </c>
      <c r="F1430" s="30">
        <f t="shared" si="25"/>
        <v>15.5</v>
      </c>
    </row>
    <row r="1431" spans="1:6" customFormat="1" ht="10.5" customHeight="1">
      <c r="A1431" s="32" t="s">
        <v>1296</v>
      </c>
      <c r="B1431" s="26" t="s">
        <v>1299</v>
      </c>
      <c r="C1431" s="47" t="s">
        <v>1298</v>
      </c>
      <c r="D1431" s="40">
        <v>52500</v>
      </c>
      <c r="E1431" s="42">
        <v>52500</v>
      </c>
      <c r="F1431" s="30">
        <f t="shared" si="25"/>
        <v>52.5</v>
      </c>
    </row>
    <row r="1432" spans="1:6" customFormat="1" ht="10.5" customHeight="1">
      <c r="A1432" s="32" t="s">
        <v>1296</v>
      </c>
      <c r="B1432" s="26" t="s">
        <v>1299</v>
      </c>
      <c r="C1432" s="47" t="s">
        <v>1298</v>
      </c>
      <c r="D1432" s="40">
        <v>81000</v>
      </c>
      <c r="E1432" s="42">
        <v>81000</v>
      </c>
      <c r="F1432" s="30">
        <f t="shared" si="25"/>
        <v>81</v>
      </c>
    </row>
    <row r="1433" spans="1:6" customFormat="1" ht="10.5" customHeight="1">
      <c r="A1433" s="32" t="s">
        <v>1296</v>
      </c>
      <c r="B1433" s="26" t="s">
        <v>1299</v>
      </c>
      <c r="C1433" s="47" t="s">
        <v>1298</v>
      </c>
      <c r="D1433" s="40">
        <v>50142</v>
      </c>
      <c r="E1433" s="42">
        <v>50142</v>
      </c>
      <c r="F1433" s="30">
        <f t="shared" si="25"/>
        <v>50.142000000000003</v>
      </c>
    </row>
    <row r="1434" spans="1:6" customFormat="1" ht="10.5" customHeight="1">
      <c r="A1434" s="32" t="s">
        <v>1296</v>
      </c>
      <c r="B1434" s="26" t="s">
        <v>1299</v>
      </c>
      <c r="C1434" s="47" t="s">
        <v>1298</v>
      </c>
      <c r="D1434" s="40">
        <v>120000</v>
      </c>
      <c r="E1434" s="42">
        <v>120000</v>
      </c>
      <c r="F1434" s="30">
        <f t="shared" si="25"/>
        <v>120</v>
      </c>
    </row>
    <row r="1435" spans="1:6" customFormat="1" ht="10.5" customHeight="1">
      <c r="A1435" s="32" t="s">
        <v>1296</v>
      </c>
      <c r="B1435" s="26" t="s">
        <v>1299</v>
      </c>
      <c r="C1435" s="47" t="s">
        <v>1298</v>
      </c>
      <c r="D1435" s="40">
        <v>1150000</v>
      </c>
      <c r="E1435" s="42">
        <v>1150000</v>
      </c>
      <c r="F1435" s="30">
        <f t="shared" si="25"/>
        <v>1150</v>
      </c>
    </row>
    <row r="1436" spans="1:6" customFormat="1" ht="10.5" customHeight="1">
      <c r="A1436" s="32" t="s">
        <v>1296</v>
      </c>
      <c r="B1436" s="26" t="s">
        <v>1300</v>
      </c>
      <c r="C1436" s="47" t="s">
        <v>1298</v>
      </c>
      <c r="D1436" s="40">
        <v>17145</v>
      </c>
      <c r="E1436" s="42">
        <v>17145</v>
      </c>
      <c r="F1436" s="30">
        <f t="shared" si="25"/>
        <v>17.145</v>
      </c>
    </row>
    <row r="1437" spans="1:6" customFormat="1" ht="10.5" customHeight="1">
      <c r="A1437" s="32" t="s">
        <v>1296</v>
      </c>
      <c r="B1437" s="26" t="s">
        <v>1301</v>
      </c>
      <c r="C1437" s="47" t="s">
        <v>1298</v>
      </c>
      <c r="D1437" s="40">
        <v>57780</v>
      </c>
      <c r="E1437" s="42">
        <v>57780</v>
      </c>
      <c r="F1437" s="30">
        <f t="shared" si="25"/>
        <v>57.78</v>
      </c>
    </row>
    <row r="1438" spans="1:6" customFormat="1" ht="10.5" customHeight="1">
      <c r="A1438" s="1"/>
      <c r="B1438" s="26" t="s">
        <v>1302</v>
      </c>
      <c r="C1438" s="27" t="s">
        <v>1298</v>
      </c>
      <c r="D1438" s="28">
        <v>6750000</v>
      </c>
      <c r="E1438" s="29">
        <v>6750000</v>
      </c>
      <c r="F1438" s="30">
        <f t="shared" si="25"/>
        <v>6750</v>
      </c>
    </row>
    <row r="1439" spans="1:6" customFormat="1" ht="10.5" customHeight="1">
      <c r="A1439" s="1"/>
      <c r="B1439" s="26"/>
      <c r="C1439" s="27"/>
      <c r="D1439" s="28"/>
      <c r="E1439" s="29"/>
      <c r="F1439" s="30"/>
    </row>
    <row r="1440" spans="1:6" customFormat="1" ht="10.5" customHeight="1">
      <c r="A1440" s="1"/>
      <c r="B1440" s="43"/>
      <c r="C1440" s="27"/>
      <c r="D1440" s="28"/>
      <c r="E1440" s="29"/>
      <c r="F1440" s="30"/>
    </row>
    <row r="1441" spans="1:7" ht="10.5" customHeight="1">
      <c r="A1441" s="32"/>
      <c r="B1441" s="61" t="s">
        <v>1303</v>
      </c>
      <c r="C1441" s="47"/>
      <c r="D1441" s="22"/>
      <c r="E1441" s="23">
        <v>23495527</v>
      </c>
      <c r="F1441" s="24">
        <v>369</v>
      </c>
      <c r="G1441" s="25">
        <f>+F1441</f>
        <v>369</v>
      </c>
    </row>
    <row r="1442" spans="1:7" ht="10.5" customHeight="1">
      <c r="A1442" s="62" t="s">
        <v>1303</v>
      </c>
      <c r="B1442" s="26" t="s">
        <v>1304</v>
      </c>
      <c r="C1442" s="39" t="s">
        <v>1305</v>
      </c>
      <c r="D1442" s="40">
        <v>159370</v>
      </c>
      <c r="E1442" s="42">
        <v>159370</v>
      </c>
      <c r="F1442" s="30">
        <f>E1442/1000</f>
        <v>159.37</v>
      </c>
    </row>
    <row r="1443" spans="1:7" ht="10.5" customHeight="1">
      <c r="A1443" s="62" t="s">
        <v>1303</v>
      </c>
      <c r="B1443" s="26" t="s">
        <v>1306</v>
      </c>
      <c r="C1443" s="39" t="s">
        <v>1305</v>
      </c>
      <c r="D1443" s="40">
        <v>187008</v>
      </c>
      <c r="E1443" s="42">
        <v>187008</v>
      </c>
      <c r="F1443" s="30">
        <f>E1443/1000</f>
        <v>187.00800000000001</v>
      </c>
    </row>
    <row r="1444" spans="1:7" ht="10.5" customHeight="1">
      <c r="A1444" s="62" t="s">
        <v>1303</v>
      </c>
      <c r="B1444" s="26" t="s">
        <v>1307</v>
      </c>
      <c r="C1444" s="39" t="s">
        <v>1305</v>
      </c>
      <c r="D1444" s="40">
        <v>22670</v>
      </c>
      <c r="E1444" s="42">
        <v>22670</v>
      </c>
      <c r="F1444" s="30">
        <f>E1444/1000</f>
        <v>22.67</v>
      </c>
    </row>
    <row r="1445" spans="1:7" ht="10.5" customHeight="1">
      <c r="A1445" s="62"/>
      <c r="B1445" s="43"/>
      <c r="C1445" s="39"/>
      <c r="D1445" s="40"/>
      <c r="E1445" s="42"/>
      <c r="F1445" s="30"/>
    </row>
    <row r="1446" spans="1:7" ht="10.5" customHeight="1">
      <c r="A1446" s="32"/>
      <c r="B1446" s="61" t="s">
        <v>1308</v>
      </c>
      <c r="C1446" s="47"/>
      <c r="D1446" s="22"/>
      <c r="E1446" s="23"/>
      <c r="F1446" s="24">
        <v>33180</v>
      </c>
      <c r="G1446" s="25">
        <f>+F1446</f>
        <v>33180</v>
      </c>
    </row>
    <row r="1447" spans="1:7" ht="10.5" customHeight="1">
      <c r="A1447" s="62" t="s">
        <v>1303</v>
      </c>
      <c r="B1447" s="26" t="s">
        <v>1309</v>
      </c>
      <c r="C1447" s="39" t="s">
        <v>1310</v>
      </c>
      <c r="D1447" s="40">
        <v>741789</v>
      </c>
      <c r="E1447" s="42">
        <v>741789</v>
      </c>
      <c r="F1447" s="30">
        <f t="shared" si="25"/>
        <v>741.78899999999999</v>
      </c>
    </row>
    <row r="1448" spans="1:7" ht="10.5" customHeight="1">
      <c r="A1448" s="62" t="s">
        <v>1303</v>
      </c>
      <c r="B1448" s="26" t="s">
        <v>1309</v>
      </c>
      <c r="C1448" s="39" t="s">
        <v>1310</v>
      </c>
      <c r="D1448" s="40">
        <v>85950</v>
      </c>
      <c r="E1448" s="42">
        <v>85950</v>
      </c>
      <c r="F1448" s="30">
        <f t="shared" si="25"/>
        <v>85.95</v>
      </c>
    </row>
    <row r="1449" spans="1:7" ht="10.5" customHeight="1">
      <c r="A1449" s="62" t="s">
        <v>1303</v>
      </c>
      <c r="B1449" s="26" t="s">
        <v>1311</v>
      </c>
      <c r="C1449" s="39" t="s">
        <v>1310</v>
      </c>
      <c r="D1449" s="40">
        <v>64865</v>
      </c>
      <c r="E1449" s="42">
        <v>64865</v>
      </c>
      <c r="F1449" s="30">
        <f t="shared" si="25"/>
        <v>64.864999999999995</v>
      </c>
    </row>
    <row r="1450" spans="1:7" ht="10.5" customHeight="1">
      <c r="A1450" s="62" t="s">
        <v>1303</v>
      </c>
      <c r="B1450" s="26" t="s">
        <v>1312</v>
      </c>
      <c r="C1450" s="39" t="s">
        <v>1310</v>
      </c>
      <c r="D1450" s="40">
        <v>178882</v>
      </c>
      <c r="E1450" s="42">
        <v>178882</v>
      </c>
      <c r="F1450" s="30">
        <f t="shared" si="25"/>
        <v>178.88200000000001</v>
      </c>
    </row>
    <row r="1451" spans="1:7" ht="10.5" customHeight="1">
      <c r="A1451" s="62" t="s">
        <v>1303</v>
      </c>
      <c r="B1451" s="26" t="s">
        <v>1313</v>
      </c>
      <c r="C1451" s="39" t="s">
        <v>1310</v>
      </c>
      <c r="D1451" s="40">
        <v>107199</v>
      </c>
      <c r="E1451" s="42">
        <v>107199</v>
      </c>
      <c r="F1451" s="30">
        <f t="shared" si="25"/>
        <v>107.199</v>
      </c>
    </row>
    <row r="1452" spans="1:7" ht="10.5" customHeight="1">
      <c r="A1452" s="62" t="s">
        <v>1303</v>
      </c>
      <c r="B1452" s="26" t="s">
        <v>1314</v>
      </c>
      <c r="C1452" s="39" t="s">
        <v>1310</v>
      </c>
      <c r="D1452" s="40">
        <v>224904</v>
      </c>
      <c r="E1452" s="42">
        <v>224904</v>
      </c>
      <c r="F1452" s="30">
        <f t="shared" si="25"/>
        <v>224.904</v>
      </c>
    </row>
    <row r="1453" spans="1:7" ht="10.5" customHeight="1">
      <c r="A1453" s="62" t="s">
        <v>1303</v>
      </c>
      <c r="B1453" s="26" t="s">
        <v>1309</v>
      </c>
      <c r="C1453" s="39" t="s">
        <v>1310</v>
      </c>
      <c r="D1453" s="40">
        <v>325978</v>
      </c>
      <c r="E1453" s="42">
        <v>325978</v>
      </c>
      <c r="F1453" s="30">
        <f t="shared" si="25"/>
        <v>325.97800000000001</v>
      </c>
    </row>
    <row r="1454" spans="1:7" ht="10.5" customHeight="1">
      <c r="A1454" s="62" t="s">
        <v>1303</v>
      </c>
      <c r="B1454" s="26" t="s">
        <v>1315</v>
      </c>
      <c r="C1454" s="39" t="s">
        <v>1310</v>
      </c>
      <c r="D1454" s="40">
        <v>12370</v>
      </c>
      <c r="E1454" s="42">
        <v>12370</v>
      </c>
      <c r="F1454" s="30">
        <f t="shared" si="25"/>
        <v>12.37</v>
      </c>
    </row>
    <row r="1455" spans="1:7" ht="10.5" customHeight="1">
      <c r="A1455" s="62" t="s">
        <v>1303</v>
      </c>
      <c r="B1455" s="26" t="s">
        <v>1313</v>
      </c>
      <c r="C1455" s="39" t="s">
        <v>1310</v>
      </c>
      <c r="D1455" s="40">
        <v>281512</v>
      </c>
      <c r="E1455" s="42">
        <v>281512</v>
      </c>
      <c r="F1455" s="30">
        <f t="shared" si="25"/>
        <v>281.512</v>
      </c>
    </row>
    <row r="1456" spans="1:7" ht="10.5" customHeight="1">
      <c r="A1456" s="62" t="s">
        <v>1303</v>
      </c>
      <c r="B1456" s="26" t="s">
        <v>1313</v>
      </c>
      <c r="C1456" s="39" t="s">
        <v>1310</v>
      </c>
      <c r="D1456" s="40">
        <v>349492</v>
      </c>
      <c r="E1456" s="42">
        <v>349492</v>
      </c>
      <c r="F1456" s="30">
        <f t="shared" si="25"/>
        <v>349.49200000000002</v>
      </c>
    </row>
    <row r="1457" spans="1:6" customFormat="1" ht="10.5" customHeight="1">
      <c r="A1457" s="62" t="s">
        <v>1303</v>
      </c>
      <c r="B1457" s="26" t="s">
        <v>1316</v>
      </c>
      <c r="C1457" s="39" t="s">
        <v>1310</v>
      </c>
      <c r="D1457" s="40">
        <v>163648</v>
      </c>
      <c r="E1457" s="42">
        <v>163648</v>
      </c>
      <c r="F1457" s="30">
        <f t="shared" si="25"/>
        <v>163.648</v>
      </c>
    </row>
    <row r="1458" spans="1:6" customFormat="1" ht="10.5" customHeight="1">
      <c r="A1458" s="62" t="s">
        <v>1303</v>
      </c>
      <c r="B1458" s="26" t="s">
        <v>1086</v>
      </c>
      <c r="C1458" s="39" t="s">
        <v>1310</v>
      </c>
      <c r="D1458" s="40">
        <v>149856</v>
      </c>
      <c r="E1458" s="42">
        <v>149856</v>
      </c>
      <c r="F1458" s="30">
        <f t="shared" si="25"/>
        <v>149.85599999999999</v>
      </c>
    </row>
    <row r="1459" spans="1:6" customFormat="1" ht="10.5" customHeight="1">
      <c r="A1459" s="62" t="s">
        <v>1303</v>
      </c>
      <c r="B1459" s="26" t="s">
        <v>1317</v>
      </c>
      <c r="C1459" s="39" t="s">
        <v>1310</v>
      </c>
      <c r="D1459" s="40">
        <v>565741</v>
      </c>
      <c r="E1459" s="42">
        <v>565741</v>
      </c>
      <c r="F1459" s="30">
        <f t="shared" si="25"/>
        <v>565.74099999999999</v>
      </c>
    </row>
    <row r="1460" spans="1:6" customFormat="1" ht="10.5" customHeight="1">
      <c r="A1460" s="62" t="s">
        <v>1303</v>
      </c>
      <c r="B1460" s="26" t="s">
        <v>1318</v>
      </c>
      <c r="C1460" s="39" t="s">
        <v>1310</v>
      </c>
      <c r="D1460" s="40">
        <v>126270</v>
      </c>
      <c r="E1460" s="42">
        <v>126270</v>
      </c>
      <c r="F1460" s="30">
        <f t="shared" si="25"/>
        <v>126.27</v>
      </c>
    </row>
    <row r="1461" spans="1:6" customFormat="1" ht="10.5" customHeight="1">
      <c r="A1461" s="62" t="s">
        <v>1303</v>
      </c>
      <c r="B1461" s="26" t="s">
        <v>1319</v>
      </c>
      <c r="C1461" s="39" t="s">
        <v>1310</v>
      </c>
      <c r="D1461" s="40">
        <v>170111</v>
      </c>
      <c r="E1461" s="42">
        <v>170111</v>
      </c>
      <c r="F1461" s="30">
        <f t="shared" si="25"/>
        <v>170.11099999999999</v>
      </c>
    </row>
    <row r="1462" spans="1:6" customFormat="1" ht="10.5" customHeight="1">
      <c r="A1462" s="62" t="s">
        <v>1303</v>
      </c>
      <c r="B1462" s="26" t="s">
        <v>1320</v>
      </c>
      <c r="C1462" s="39" t="s">
        <v>1310</v>
      </c>
      <c r="D1462" s="40">
        <v>118145</v>
      </c>
      <c r="E1462" s="42">
        <v>118145</v>
      </c>
      <c r="F1462" s="30">
        <f t="shared" si="25"/>
        <v>118.145</v>
      </c>
    </row>
    <row r="1463" spans="1:6" customFormat="1" ht="10.5" customHeight="1">
      <c r="A1463" s="62" t="s">
        <v>1303</v>
      </c>
      <c r="B1463" s="26" t="s">
        <v>1314</v>
      </c>
      <c r="C1463" s="39" t="s">
        <v>1310</v>
      </c>
      <c r="D1463" s="40">
        <v>200000</v>
      </c>
      <c r="E1463" s="42">
        <v>200000</v>
      </c>
      <c r="F1463" s="30">
        <f t="shared" si="25"/>
        <v>200</v>
      </c>
    </row>
    <row r="1464" spans="1:6" customFormat="1" ht="10.5" customHeight="1">
      <c r="A1464" s="62" t="s">
        <v>1303</v>
      </c>
      <c r="B1464" s="26" t="s">
        <v>1098</v>
      </c>
      <c r="C1464" s="39" t="s">
        <v>1310</v>
      </c>
      <c r="D1464" s="40">
        <v>194160</v>
      </c>
      <c r="E1464" s="42">
        <v>194160</v>
      </c>
      <c r="F1464" s="30">
        <f t="shared" si="25"/>
        <v>194.16</v>
      </c>
    </row>
    <row r="1465" spans="1:6" customFormat="1" ht="10.5" customHeight="1">
      <c r="A1465" s="62" t="s">
        <v>1303</v>
      </c>
      <c r="B1465" s="26" t="s">
        <v>1306</v>
      </c>
      <c r="C1465" s="39" t="s">
        <v>1310</v>
      </c>
      <c r="D1465" s="40">
        <v>172434</v>
      </c>
      <c r="E1465" s="42">
        <v>172434</v>
      </c>
      <c r="F1465" s="30">
        <f t="shared" si="25"/>
        <v>172.434</v>
      </c>
    </row>
    <row r="1466" spans="1:6" customFormat="1" ht="10.5" customHeight="1">
      <c r="A1466" s="62" t="s">
        <v>1303</v>
      </c>
      <c r="B1466" s="26" t="s">
        <v>1321</v>
      </c>
      <c r="C1466" s="39" t="s">
        <v>1310</v>
      </c>
      <c r="D1466" s="40">
        <v>366038</v>
      </c>
      <c r="E1466" s="42">
        <v>366038</v>
      </c>
      <c r="F1466" s="30">
        <f t="shared" si="25"/>
        <v>366.03800000000001</v>
      </c>
    </row>
    <row r="1467" spans="1:6" customFormat="1" ht="10.5" customHeight="1">
      <c r="A1467" s="62" t="s">
        <v>1303</v>
      </c>
      <c r="B1467" s="26" t="s">
        <v>1321</v>
      </c>
      <c r="C1467" s="39" t="s">
        <v>1310</v>
      </c>
      <c r="D1467" s="40">
        <v>298005</v>
      </c>
      <c r="E1467" s="42">
        <v>298005</v>
      </c>
      <c r="F1467" s="30">
        <f t="shared" si="25"/>
        <v>298.005</v>
      </c>
    </row>
    <row r="1468" spans="1:6" customFormat="1" ht="10.5" customHeight="1">
      <c r="A1468" s="62" t="s">
        <v>1303</v>
      </c>
      <c r="B1468" s="26" t="s">
        <v>1067</v>
      </c>
      <c r="C1468" s="39" t="s">
        <v>1310</v>
      </c>
      <c r="D1468" s="40">
        <v>429484</v>
      </c>
      <c r="E1468" s="42">
        <v>429484</v>
      </c>
      <c r="F1468" s="30">
        <f t="shared" si="25"/>
        <v>429.48399999999998</v>
      </c>
    </row>
    <row r="1469" spans="1:6" customFormat="1" ht="10.5" customHeight="1">
      <c r="A1469" s="62" t="s">
        <v>1303</v>
      </c>
      <c r="B1469" s="26" t="s">
        <v>1322</v>
      </c>
      <c r="C1469" s="39" t="s">
        <v>1310</v>
      </c>
      <c r="D1469" s="40">
        <v>445227</v>
      </c>
      <c r="E1469" s="42">
        <v>445227</v>
      </c>
      <c r="F1469" s="30">
        <f t="shared" si="25"/>
        <v>445.22699999999998</v>
      </c>
    </row>
    <row r="1470" spans="1:6" customFormat="1" ht="10.5" customHeight="1">
      <c r="A1470" s="62" t="s">
        <v>1303</v>
      </c>
      <c r="B1470" s="26" t="s">
        <v>37</v>
      </c>
      <c r="C1470" s="39" t="s">
        <v>1310</v>
      </c>
      <c r="D1470" s="40">
        <v>450007</v>
      </c>
      <c r="E1470" s="42">
        <v>450007</v>
      </c>
      <c r="F1470" s="30">
        <f t="shared" si="25"/>
        <v>450.00700000000001</v>
      </c>
    </row>
    <row r="1471" spans="1:6" customFormat="1" ht="10.5" customHeight="1">
      <c r="A1471" s="62" t="s">
        <v>1303</v>
      </c>
      <c r="B1471" s="26" t="s">
        <v>1323</v>
      </c>
      <c r="C1471" s="39" t="s">
        <v>1310</v>
      </c>
      <c r="D1471" s="40">
        <v>41297</v>
      </c>
      <c r="E1471" s="42">
        <v>41297</v>
      </c>
      <c r="F1471" s="30">
        <f t="shared" si="25"/>
        <v>41.296999999999997</v>
      </c>
    </row>
    <row r="1472" spans="1:6" customFormat="1" ht="10.5" customHeight="1">
      <c r="A1472" s="62" t="s">
        <v>1303</v>
      </c>
      <c r="B1472" s="26" t="s">
        <v>1324</v>
      </c>
      <c r="C1472" s="39" t="s">
        <v>1310</v>
      </c>
      <c r="D1472" s="40">
        <v>55853</v>
      </c>
      <c r="E1472" s="42">
        <v>55853</v>
      </c>
      <c r="F1472" s="30">
        <f t="shared" ref="F1472:F1529" si="26">E1472/1000</f>
        <v>55.853000000000002</v>
      </c>
    </row>
    <row r="1473" spans="1:6" customFormat="1" ht="10.5" customHeight="1">
      <c r="A1473" s="62" t="s">
        <v>1303</v>
      </c>
      <c r="B1473" s="26" t="s">
        <v>1325</v>
      </c>
      <c r="C1473" s="39" t="s">
        <v>1310</v>
      </c>
      <c r="D1473" s="40">
        <v>316036</v>
      </c>
      <c r="E1473" s="42">
        <v>316036</v>
      </c>
      <c r="F1473" s="30">
        <f t="shared" si="26"/>
        <v>316.036</v>
      </c>
    </row>
    <row r="1474" spans="1:6" customFormat="1" ht="10.5" customHeight="1">
      <c r="A1474" s="62" t="s">
        <v>1303</v>
      </c>
      <c r="B1474" s="26" t="s">
        <v>1326</v>
      </c>
      <c r="C1474" s="39" t="s">
        <v>1310</v>
      </c>
      <c r="D1474" s="40">
        <v>55847</v>
      </c>
      <c r="E1474" s="42">
        <v>55847</v>
      </c>
      <c r="F1474" s="30">
        <f t="shared" si="26"/>
        <v>55.847000000000001</v>
      </c>
    </row>
    <row r="1475" spans="1:6" customFormat="1" ht="10.5" customHeight="1">
      <c r="A1475" s="62" t="s">
        <v>1303</v>
      </c>
      <c r="B1475" s="26" t="s">
        <v>1327</v>
      </c>
      <c r="C1475" s="39" t="s">
        <v>1310</v>
      </c>
      <c r="D1475" s="40">
        <v>130779</v>
      </c>
      <c r="E1475" s="42">
        <v>130779</v>
      </c>
      <c r="F1475" s="30">
        <f t="shared" si="26"/>
        <v>130.779</v>
      </c>
    </row>
    <row r="1476" spans="1:6" customFormat="1" ht="10.5" customHeight="1">
      <c r="A1476" s="62" t="s">
        <v>1303</v>
      </c>
      <c r="B1476" s="26" t="s">
        <v>1328</v>
      </c>
      <c r="C1476" s="39" t="s">
        <v>1310</v>
      </c>
      <c r="D1476" s="40">
        <v>51252</v>
      </c>
      <c r="E1476" s="42">
        <v>51252</v>
      </c>
      <c r="F1476" s="30">
        <f t="shared" si="26"/>
        <v>51.252000000000002</v>
      </c>
    </row>
    <row r="1477" spans="1:6" customFormat="1" ht="10.5" customHeight="1">
      <c r="A1477" s="62" t="s">
        <v>1303</v>
      </c>
      <c r="B1477" s="26" t="s">
        <v>1314</v>
      </c>
      <c r="C1477" s="39" t="s">
        <v>1310</v>
      </c>
      <c r="D1477" s="40">
        <v>565193</v>
      </c>
      <c r="E1477" s="42">
        <v>565193</v>
      </c>
      <c r="F1477" s="30">
        <f t="shared" si="26"/>
        <v>565.19299999999998</v>
      </c>
    </row>
    <row r="1478" spans="1:6" customFormat="1" ht="10.5" customHeight="1">
      <c r="A1478" s="62" t="s">
        <v>1303</v>
      </c>
      <c r="B1478" s="26" t="s">
        <v>1314</v>
      </c>
      <c r="C1478" s="39" t="s">
        <v>1310</v>
      </c>
      <c r="D1478" s="40">
        <v>138388</v>
      </c>
      <c r="E1478" s="42">
        <v>138388</v>
      </c>
      <c r="F1478" s="30">
        <f t="shared" si="26"/>
        <v>138.38800000000001</v>
      </c>
    </row>
    <row r="1479" spans="1:6" customFormat="1" ht="10.5" customHeight="1">
      <c r="A1479" s="62" t="s">
        <v>1303</v>
      </c>
      <c r="B1479" s="26" t="s">
        <v>1314</v>
      </c>
      <c r="C1479" s="39" t="s">
        <v>1310</v>
      </c>
      <c r="D1479" s="40">
        <v>181651</v>
      </c>
      <c r="E1479" s="42">
        <v>181651</v>
      </c>
      <c r="F1479" s="30">
        <f t="shared" si="26"/>
        <v>181.65100000000001</v>
      </c>
    </row>
    <row r="1480" spans="1:6" customFormat="1" ht="10.5" customHeight="1">
      <c r="A1480" s="62" t="s">
        <v>1303</v>
      </c>
      <c r="B1480" s="26" t="s">
        <v>1314</v>
      </c>
      <c r="C1480" s="39" t="s">
        <v>1310</v>
      </c>
      <c r="D1480" s="40">
        <v>379287</v>
      </c>
      <c r="E1480" s="42">
        <v>379287</v>
      </c>
      <c r="F1480" s="30">
        <f t="shared" si="26"/>
        <v>379.28699999999998</v>
      </c>
    </row>
    <row r="1481" spans="1:6" customFormat="1" ht="10.5" customHeight="1">
      <c r="A1481" s="62" t="s">
        <v>1303</v>
      </c>
      <c r="B1481" s="26" t="s">
        <v>1329</v>
      </c>
      <c r="C1481" s="39" t="s">
        <v>1310</v>
      </c>
      <c r="D1481" s="40">
        <v>366762</v>
      </c>
      <c r="E1481" s="42">
        <v>366762</v>
      </c>
      <c r="F1481" s="30">
        <f t="shared" si="26"/>
        <v>366.762</v>
      </c>
    </row>
    <row r="1482" spans="1:6" customFormat="1" ht="10.5" customHeight="1">
      <c r="A1482" s="62" t="s">
        <v>1303</v>
      </c>
      <c r="B1482" s="26" t="s">
        <v>1330</v>
      </c>
      <c r="C1482" s="39" t="s">
        <v>1310</v>
      </c>
      <c r="D1482" s="40">
        <v>332903</v>
      </c>
      <c r="E1482" s="42">
        <v>332903</v>
      </c>
      <c r="F1482" s="30">
        <f t="shared" si="26"/>
        <v>332.90300000000002</v>
      </c>
    </row>
    <row r="1483" spans="1:6" customFormat="1" ht="10.5" customHeight="1">
      <c r="A1483" s="62" t="s">
        <v>1303</v>
      </c>
      <c r="B1483" s="26" t="s">
        <v>1331</v>
      </c>
      <c r="C1483" s="39" t="s">
        <v>1310</v>
      </c>
      <c r="D1483" s="40">
        <v>38985</v>
      </c>
      <c r="E1483" s="42">
        <v>38985</v>
      </c>
      <c r="F1483" s="30">
        <f t="shared" si="26"/>
        <v>38.984999999999999</v>
      </c>
    </row>
    <row r="1484" spans="1:6" customFormat="1" ht="10.5" customHeight="1">
      <c r="A1484" s="62" t="s">
        <v>1303</v>
      </c>
      <c r="B1484" s="26" t="s">
        <v>1332</v>
      </c>
      <c r="C1484" s="39" t="s">
        <v>1310</v>
      </c>
      <c r="D1484" s="40">
        <v>106385</v>
      </c>
      <c r="E1484" s="42">
        <v>106385</v>
      </c>
      <c r="F1484" s="30">
        <f t="shared" si="26"/>
        <v>106.38500000000001</v>
      </c>
    </row>
    <row r="1485" spans="1:6" customFormat="1" ht="10.5" customHeight="1">
      <c r="A1485" s="62" t="s">
        <v>1303</v>
      </c>
      <c r="B1485" s="26" t="s">
        <v>1332</v>
      </c>
      <c r="C1485" s="39" t="s">
        <v>1310</v>
      </c>
      <c r="D1485" s="40">
        <v>17551</v>
      </c>
      <c r="E1485" s="42">
        <v>17551</v>
      </c>
      <c r="F1485" s="30">
        <f t="shared" si="26"/>
        <v>17.550999999999998</v>
      </c>
    </row>
    <row r="1486" spans="1:6" customFormat="1" ht="10.5" customHeight="1">
      <c r="A1486" s="62" t="s">
        <v>1303</v>
      </c>
      <c r="B1486" s="26" t="s">
        <v>1322</v>
      </c>
      <c r="C1486" s="39" t="s">
        <v>1310</v>
      </c>
      <c r="D1486" s="40">
        <v>371354</v>
      </c>
      <c r="E1486" s="42">
        <v>371354</v>
      </c>
      <c r="F1486" s="30">
        <f t="shared" si="26"/>
        <v>371.35399999999998</v>
      </c>
    </row>
    <row r="1487" spans="1:6" customFormat="1" ht="10.5" customHeight="1">
      <c r="A1487" s="62" t="s">
        <v>1303</v>
      </c>
      <c r="B1487" s="26" t="s">
        <v>1314</v>
      </c>
      <c r="C1487" s="39" t="s">
        <v>1310</v>
      </c>
      <c r="D1487" s="40">
        <v>81169</v>
      </c>
      <c r="E1487" s="42">
        <v>81169</v>
      </c>
      <c r="F1487" s="30">
        <f t="shared" si="26"/>
        <v>81.168999999999997</v>
      </c>
    </row>
    <row r="1488" spans="1:6" customFormat="1" ht="10.5" customHeight="1">
      <c r="A1488" s="62" t="s">
        <v>1303</v>
      </c>
      <c r="B1488" s="26" t="s">
        <v>1309</v>
      </c>
      <c r="C1488" s="39" t="s">
        <v>1310</v>
      </c>
      <c r="D1488" s="40">
        <v>61370</v>
      </c>
      <c r="E1488" s="42">
        <v>61370</v>
      </c>
      <c r="F1488" s="30">
        <f t="shared" si="26"/>
        <v>61.37</v>
      </c>
    </row>
    <row r="1489" spans="1:13" ht="10.5" customHeight="1">
      <c r="A1489" s="62" t="s">
        <v>1303</v>
      </c>
      <c r="B1489" s="26" t="s">
        <v>1321</v>
      </c>
      <c r="C1489" s="39" t="s">
        <v>1310</v>
      </c>
      <c r="D1489" s="40">
        <v>60735</v>
      </c>
      <c r="E1489" s="42">
        <v>60735</v>
      </c>
      <c r="F1489" s="30">
        <f t="shared" si="26"/>
        <v>60.734999999999999</v>
      </c>
    </row>
    <row r="1490" spans="1:13" ht="10.5" customHeight="1">
      <c r="A1490" s="62" t="s">
        <v>1303</v>
      </c>
      <c r="B1490" s="26" t="s">
        <v>1309</v>
      </c>
      <c r="C1490" s="39" t="s">
        <v>1310</v>
      </c>
      <c r="D1490" s="40">
        <v>19629</v>
      </c>
      <c r="E1490" s="42">
        <v>19629</v>
      </c>
      <c r="F1490" s="30">
        <f t="shared" si="26"/>
        <v>19.629000000000001</v>
      </c>
    </row>
    <row r="1491" spans="1:13" ht="10.5" customHeight="1">
      <c r="A1491" s="62" t="s">
        <v>1303</v>
      </c>
      <c r="B1491" s="26" t="s">
        <v>1323</v>
      </c>
      <c r="C1491" s="39" t="s">
        <v>1310</v>
      </c>
      <c r="D1491" s="40">
        <v>75698</v>
      </c>
      <c r="E1491" s="42">
        <v>75698</v>
      </c>
      <c r="F1491" s="30">
        <f t="shared" si="26"/>
        <v>75.697999999999993</v>
      </c>
    </row>
    <row r="1492" spans="1:13" ht="10.5" customHeight="1">
      <c r="A1492" s="62" t="s">
        <v>1303</v>
      </c>
      <c r="B1492" s="26" t="s">
        <v>1333</v>
      </c>
      <c r="C1492" s="39" t="s">
        <v>1310</v>
      </c>
      <c r="D1492" s="40">
        <v>56090</v>
      </c>
      <c r="E1492" s="42">
        <v>56090</v>
      </c>
      <c r="F1492" s="30">
        <f t="shared" si="26"/>
        <v>56.09</v>
      </c>
    </row>
    <row r="1493" spans="1:13" ht="10.5" customHeight="1">
      <c r="A1493" s="62" t="s">
        <v>1303</v>
      </c>
      <c r="B1493" s="26" t="s">
        <v>1334</v>
      </c>
      <c r="C1493" s="39" t="s">
        <v>1310</v>
      </c>
      <c r="D1493" s="40">
        <v>154052</v>
      </c>
      <c r="E1493" s="42">
        <v>154052</v>
      </c>
      <c r="F1493" s="30">
        <f t="shared" si="26"/>
        <v>154.05199999999999</v>
      </c>
    </row>
    <row r="1494" spans="1:13" ht="10.5" customHeight="1">
      <c r="A1494" s="62" t="s">
        <v>1303</v>
      </c>
      <c r="B1494" s="26" t="s">
        <v>1330</v>
      </c>
      <c r="C1494" s="39" t="s">
        <v>1310</v>
      </c>
      <c r="D1494" s="40">
        <v>49147</v>
      </c>
      <c r="E1494" s="42">
        <v>49147</v>
      </c>
      <c r="F1494" s="30">
        <f t="shared" si="26"/>
        <v>49.146999999999998</v>
      </c>
    </row>
    <row r="1495" spans="1:13" ht="10.5" customHeight="1">
      <c r="A1495" s="62" t="s">
        <v>1303</v>
      </c>
      <c r="B1495" s="26" t="s">
        <v>1322</v>
      </c>
      <c r="C1495" s="39" t="s">
        <v>1310</v>
      </c>
      <c r="D1495" s="40">
        <v>534340</v>
      </c>
      <c r="E1495" s="42">
        <v>534340</v>
      </c>
      <c r="F1495" s="30">
        <f t="shared" si="26"/>
        <v>534.34</v>
      </c>
    </row>
    <row r="1496" spans="1:13" ht="10.5" customHeight="1">
      <c r="A1496" s="62" t="s">
        <v>1303</v>
      </c>
      <c r="B1496" s="26" t="s">
        <v>1309</v>
      </c>
      <c r="C1496" s="39" t="s">
        <v>1310</v>
      </c>
      <c r="D1496" s="40">
        <v>341939</v>
      </c>
      <c r="E1496" s="42">
        <v>341939</v>
      </c>
      <c r="F1496" s="30">
        <f t="shared" si="26"/>
        <v>341.93900000000002</v>
      </c>
    </row>
    <row r="1497" spans="1:13" ht="10.5" customHeight="1">
      <c r="A1497" s="62" t="s">
        <v>1303</v>
      </c>
      <c r="B1497" s="26" t="s">
        <v>1335</v>
      </c>
      <c r="C1497" s="39" t="s">
        <v>1310</v>
      </c>
      <c r="D1497" s="40">
        <v>403920</v>
      </c>
      <c r="E1497" s="42">
        <v>403920</v>
      </c>
      <c r="F1497" s="30">
        <f t="shared" si="26"/>
        <v>403.92</v>
      </c>
    </row>
    <row r="1498" spans="1:13" ht="10.5" customHeight="1">
      <c r="A1498" s="62" t="s">
        <v>1303</v>
      </c>
      <c r="B1498" s="26" t="s">
        <v>1336</v>
      </c>
      <c r="C1498" s="39" t="s">
        <v>1310</v>
      </c>
      <c r="D1498" s="40">
        <v>356676</v>
      </c>
      <c r="E1498" s="42">
        <v>356676</v>
      </c>
      <c r="F1498" s="30">
        <f t="shared" si="26"/>
        <v>356.67599999999999</v>
      </c>
    </row>
    <row r="1499" spans="1:13" ht="10.5" customHeight="1">
      <c r="A1499" s="62" t="s">
        <v>1303</v>
      </c>
      <c r="B1499" s="26" t="s">
        <v>1313</v>
      </c>
      <c r="C1499" s="39" t="s">
        <v>1310</v>
      </c>
      <c r="D1499" s="40">
        <v>331048</v>
      </c>
      <c r="E1499" s="42">
        <v>331048</v>
      </c>
      <c r="F1499" s="30">
        <f t="shared" si="26"/>
        <v>331.048</v>
      </c>
    </row>
    <row r="1500" spans="1:13" ht="11.25" customHeight="1">
      <c r="A1500" s="62" t="s">
        <v>1303</v>
      </c>
      <c r="B1500" s="26" t="s">
        <v>1322</v>
      </c>
      <c r="C1500" s="39" t="s">
        <v>1310</v>
      </c>
      <c r="D1500" s="40">
        <v>1065836</v>
      </c>
      <c r="E1500" s="42">
        <v>1065836</v>
      </c>
      <c r="F1500" s="30">
        <f t="shared" si="26"/>
        <v>1065.836</v>
      </c>
    </row>
    <row r="1501" spans="1:13" ht="11.25" customHeight="1">
      <c r="A1501" s="62" t="s">
        <v>1303</v>
      </c>
      <c r="B1501" s="26" t="s">
        <v>1086</v>
      </c>
      <c r="C1501" s="39" t="s">
        <v>1310</v>
      </c>
      <c r="D1501" s="40">
        <v>317286</v>
      </c>
      <c r="E1501" s="42">
        <v>317286</v>
      </c>
      <c r="F1501" s="30">
        <f t="shared" si="26"/>
        <v>317.286</v>
      </c>
    </row>
    <row r="1502" spans="1:13" ht="11.25" customHeight="1">
      <c r="A1502" s="62" t="s">
        <v>1303</v>
      </c>
      <c r="B1502" s="26" t="s">
        <v>1309</v>
      </c>
      <c r="C1502" s="39" t="s">
        <v>1310</v>
      </c>
      <c r="D1502" s="40">
        <v>616012</v>
      </c>
      <c r="E1502" s="42">
        <v>616012</v>
      </c>
      <c r="F1502" s="30">
        <f t="shared" si="26"/>
        <v>616.01199999999994</v>
      </c>
    </row>
    <row r="1503" spans="1:13" ht="11.25" customHeight="1">
      <c r="A1503" s="62" t="s">
        <v>1303</v>
      </c>
      <c r="B1503" s="26" t="s">
        <v>1330</v>
      </c>
      <c r="C1503" s="39" t="s">
        <v>1310</v>
      </c>
      <c r="D1503" s="40">
        <v>258916</v>
      </c>
      <c r="E1503" s="42">
        <v>258916</v>
      </c>
      <c r="F1503" s="30">
        <f t="shared" si="26"/>
        <v>258.916</v>
      </c>
    </row>
    <row r="1504" spans="1:13" s="63" customFormat="1" ht="11.25" customHeight="1">
      <c r="A1504" s="62" t="s">
        <v>1303</v>
      </c>
      <c r="B1504" s="26" t="s">
        <v>1337</v>
      </c>
      <c r="C1504" s="39" t="s">
        <v>1310</v>
      </c>
      <c r="D1504" s="40">
        <v>1199896</v>
      </c>
      <c r="E1504" s="42">
        <v>1199896</v>
      </c>
      <c r="F1504" s="30">
        <f t="shared" si="26"/>
        <v>1199.896</v>
      </c>
      <c r="G1504" s="9"/>
      <c r="H1504"/>
      <c r="I1504"/>
      <c r="J1504"/>
      <c r="K1504"/>
      <c r="L1504"/>
      <c r="M1504"/>
    </row>
    <row r="1505" spans="1:13" s="63" customFormat="1" ht="11.25" customHeight="1">
      <c r="A1505" s="62" t="s">
        <v>1303</v>
      </c>
      <c r="B1505" s="26" t="s">
        <v>1313</v>
      </c>
      <c r="C1505" s="39" t="s">
        <v>1310</v>
      </c>
      <c r="D1505" s="40">
        <v>976292</v>
      </c>
      <c r="E1505" s="42">
        <v>976292</v>
      </c>
      <c r="F1505" s="30">
        <f t="shared" si="26"/>
        <v>976.29200000000003</v>
      </c>
      <c r="G1505" s="9"/>
      <c r="H1505"/>
      <c r="I1505"/>
      <c r="J1505"/>
      <c r="K1505"/>
      <c r="L1505"/>
      <c r="M1505"/>
    </row>
    <row r="1506" spans="1:13" ht="11.25" customHeight="1">
      <c r="A1506" s="62" t="s">
        <v>1303</v>
      </c>
      <c r="B1506" s="26" t="s">
        <v>1309</v>
      </c>
      <c r="C1506" s="39" t="s">
        <v>1310</v>
      </c>
      <c r="D1506" s="40">
        <v>926490</v>
      </c>
      <c r="E1506" s="42">
        <v>926490</v>
      </c>
      <c r="F1506" s="30">
        <f t="shared" si="26"/>
        <v>926.49</v>
      </c>
    </row>
    <row r="1507" spans="1:13" ht="11.25" customHeight="1">
      <c r="A1507" s="62" t="s">
        <v>1303</v>
      </c>
      <c r="B1507" s="26" t="s">
        <v>1314</v>
      </c>
      <c r="C1507" s="39" t="s">
        <v>1310</v>
      </c>
      <c r="D1507" s="40">
        <v>578760</v>
      </c>
      <c r="E1507" s="42">
        <v>578760</v>
      </c>
      <c r="F1507" s="30">
        <f t="shared" si="26"/>
        <v>578.76</v>
      </c>
    </row>
    <row r="1508" spans="1:13" ht="11.25" customHeight="1">
      <c r="A1508" s="62" t="s">
        <v>1303</v>
      </c>
      <c r="B1508" s="26" t="s">
        <v>1338</v>
      </c>
      <c r="C1508" s="39" t="s">
        <v>1310</v>
      </c>
      <c r="D1508" s="40">
        <v>200960</v>
      </c>
      <c r="E1508" s="42">
        <v>200960</v>
      </c>
      <c r="F1508" s="30">
        <f t="shared" si="26"/>
        <v>200.96</v>
      </c>
    </row>
    <row r="1509" spans="1:13" ht="11.25" customHeight="1">
      <c r="A1509" s="62" t="s">
        <v>1303</v>
      </c>
      <c r="B1509" s="26" t="s">
        <v>1309</v>
      </c>
      <c r="C1509" s="39" t="s">
        <v>1310</v>
      </c>
      <c r="D1509" s="40">
        <v>826016</v>
      </c>
      <c r="E1509" s="42">
        <v>826016</v>
      </c>
      <c r="F1509" s="30">
        <f t="shared" si="26"/>
        <v>826.01599999999996</v>
      </c>
    </row>
    <row r="1510" spans="1:13" s="63" customFormat="1" ht="11.25" customHeight="1">
      <c r="A1510" s="62" t="s">
        <v>1303</v>
      </c>
      <c r="B1510" s="26" t="s">
        <v>1314</v>
      </c>
      <c r="C1510" s="39" t="s">
        <v>1310</v>
      </c>
      <c r="D1510" s="40">
        <v>355760</v>
      </c>
      <c r="E1510" s="42">
        <v>355760</v>
      </c>
      <c r="F1510" s="30">
        <f t="shared" si="26"/>
        <v>355.76</v>
      </c>
      <c r="G1510" s="9"/>
      <c r="H1510"/>
      <c r="I1510"/>
      <c r="J1510"/>
      <c r="K1510"/>
      <c r="L1510"/>
      <c r="M1510"/>
    </row>
    <row r="1511" spans="1:13" ht="11.25" customHeight="1">
      <c r="A1511" s="62" t="s">
        <v>1303</v>
      </c>
      <c r="B1511" s="26" t="s">
        <v>1323</v>
      </c>
      <c r="C1511" s="39" t="s">
        <v>1310</v>
      </c>
      <c r="D1511" s="40">
        <v>173916</v>
      </c>
      <c r="E1511" s="42">
        <v>173916</v>
      </c>
      <c r="F1511" s="30">
        <f t="shared" si="26"/>
        <v>173.916</v>
      </c>
    </row>
    <row r="1512" spans="1:13" ht="11.25" customHeight="1">
      <c r="A1512" s="62" t="s">
        <v>1303</v>
      </c>
      <c r="B1512" s="26" t="s">
        <v>1313</v>
      </c>
      <c r="C1512" s="39" t="s">
        <v>1310</v>
      </c>
      <c r="D1512" s="40">
        <v>497372</v>
      </c>
      <c r="E1512" s="42">
        <v>497372</v>
      </c>
      <c r="F1512" s="30">
        <f t="shared" si="26"/>
        <v>497.37200000000001</v>
      </c>
    </row>
    <row r="1513" spans="1:13" ht="11.25" customHeight="1">
      <c r="A1513" s="62" t="s">
        <v>1303</v>
      </c>
      <c r="B1513" s="26" t="s">
        <v>1313</v>
      </c>
      <c r="C1513" s="39" t="s">
        <v>1310</v>
      </c>
      <c r="D1513" s="40">
        <v>78988</v>
      </c>
      <c r="E1513" s="42">
        <v>78988</v>
      </c>
      <c r="F1513" s="30">
        <f t="shared" si="26"/>
        <v>78.988</v>
      </c>
    </row>
    <row r="1514" spans="1:13" ht="11.25" customHeight="1">
      <c r="A1514" s="62" t="s">
        <v>1303</v>
      </c>
      <c r="B1514" s="26" t="s">
        <v>1339</v>
      </c>
      <c r="C1514" s="39" t="s">
        <v>1310</v>
      </c>
      <c r="D1514" s="40">
        <v>142070</v>
      </c>
      <c r="E1514" s="42">
        <v>142070</v>
      </c>
      <c r="F1514" s="30">
        <f t="shared" si="26"/>
        <v>142.07</v>
      </c>
    </row>
    <row r="1515" spans="1:13" ht="11.25" customHeight="1">
      <c r="A1515" s="62" t="s">
        <v>1303</v>
      </c>
      <c r="B1515" s="26" t="s">
        <v>1340</v>
      </c>
      <c r="C1515" s="39" t="s">
        <v>1310</v>
      </c>
      <c r="D1515" s="40">
        <v>593488</v>
      </c>
      <c r="E1515" s="42">
        <v>593488</v>
      </c>
      <c r="F1515" s="30">
        <f t="shared" si="26"/>
        <v>593.48800000000006</v>
      </c>
    </row>
    <row r="1516" spans="1:13" ht="11.25" customHeight="1">
      <c r="A1516" s="62" t="s">
        <v>1303</v>
      </c>
      <c r="B1516" s="26" t="s">
        <v>1313</v>
      </c>
      <c r="C1516" s="39" t="s">
        <v>1310</v>
      </c>
      <c r="D1516" s="40">
        <v>209264</v>
      </c>
      <c r="E1516" s="42">
        <v>209264</v>
      </c>
      <c r="F1516" s="30">
        <f t="shared" si="26"/>
        <v>209.26400000000001</v>
      </c>
    </row>
    <row r="1517" spans="1:13" ht="11.25" customHeight="1">
      <c r="A1517" s="62" t="s">
        <v>1303</v>
      </c>
      <c r="B1517" s="26" t="s">
        <v>1314</v>
      </c>
      <c r="C1517" s="39" t="s">
        <v>1310</v>
      </c>
      <c r="D1517" s="40">
        <v>137060</v>
      </c>
      <c r="E1517" s="42">
        <v>137060</v>
      </c>
      <c r="F1517" s="30">
        <f t="shared" si="26"/>
        <v>137.06</v>
      </c>
    </row>
    <row r="1518" spans="1:13" ht="11.25" customHeight="1">
      <c r="A1518" s="62" t="s">
        <v>1303</v>
      </c>
      <c r="B1518" s="26" t="s">
        <v>1309</v>
      </c>
      <c r="C1518" s="39" t="s">
        <v>1310</v>
      </c>
      <c r="D1518" s="40">
        <v>397684</v>
      </c>
      <c r="E1518" s="42">
        <v>397684</v>
      </c>
      <c r="F1518" s="30">
        <f t="shared" si="26"/>
        <v>397.68400000000003</v>
      </c>
    </row>
    <row r="1519" spans="1:13" ht="11.25" customHeight="1">
      <c r="A1519" s="62" t="s">
        <v>1303</v>
      </c>
      <c r="B1519" s="26" t="s">
        <v>1317</v>
      </c>
      <c r="C1519" s="39" t="s">
        <v>1310</v>
      </c>
      <c r="D1519" s="40">
        <v>1237216</v>
      </c>
      <c r="E1519" s="42">
        <v>1237216</v>
      </c>
      <c r="F1519" s="30">
        <f t="shared" si="26"/>
        <v>1237.2159999999999</v>
      </c>
    </row>
    <row r="1520" spans="1:13" ht="11.25" customHeight="1">
      <c r="A1520" s="62" t="s">
        <v>1303</v>
      </c>
      <c r="B1520" s="26" t="s">
        <v>1076</v>
      </c>
      <c r="C1520" s="39" t="s">
        <v>1310</v>
      </c>
      <c r="D1520" s="40">
        <v>139874</v>
      </c>
      <c r="E1520" s="42">
        <v>139874</v>
      </c>
      <c r="F1520" s="30">
        <f t="shared" si="26"/>
        <v>139.874</v>
      </c>
    </row>
    <row r="1521" spans="1:13" ht="11.25" customHeight="1">
      <c r="A1521" s="62" t="s">
        <v>1303</v>
      </c>
      <c r="B1521" s="26" t="s">
        <v>1341</v>
      </c>
      <c r="C1521" s="39" t="s">
        <v>1310</v>
      </c>
      <c r="D1521" s="40">
        <v>30000</v>
      </c>
      <c r="E1521" s="42">
        <v>30000</v>
      </c>
      <c r="F1521" s="30">
        <f t="shared" si="26"/>
        <v>30</v>
      </c>
    </row>
    <row r="1522" spans="1:13" ht="11.25" customHeight="1">
      <c r="A1522" s="62" t="s">
        <v>1303</v>
      </c>
      <c r="B1522" s="26" t="s">
        <v>1342</v>
      </c>
      <c r="C1522" s="39" t="s">
        <v>1310</v>
      </c>
      <c r="D1522" s="40">
        <v>14577</v>
      </c>
      <c r="E1522" s="42">
        <v>14577</v>
      </c>
      <c r="F1522" s="30">
        <f t="shared" si="26"/>
        <v>14.577</v>
      </c>
    </row>
    <row r="1523" spans="1:13" ht="11.25" customHeight="1">
      <c r="A1523" s="62" t="s">
        <v>1303</v>
      </c>
      <c r="B1523" s="26" t="s">
        <v>1343</v>
      </c>
      <c r="C1523" s="39" t="s">
        <v>1310</v>
      </c>
      <c r="D1523" s="40">
        <v>10486</v>
      </c>
      <c r="E1523" s="42">
        <v>10486</v>
      </c>
      <c r="F1523" s="30">
        <f t="shared" si="26"/>
        <v>10.486000000000001</v>
      </c>
    </row>
    <row r="1524" spans="1:13" ht="11.25" customHeight="1">
      <c r="A1524" s="32"/>
      <c r="B1524" s="43"/>
      <c r="C1524" s="47"/>
      <c r="D1524" s="64"/>
      <c r="E1524" s="65"/>
      <c r="F1524" s="30"/>
    </row>
    <row r="1525" spans="1:13" ht="11.25" customHeight="1">
      <c r="A1525" s="1" t="s">
        <v>21</v>
      </c>
      <c r="B1525" s="21" t="s">
        <v>1344</v>
      </c>
      <c r="C1525" s="18">
        <v>12</v>
      </c>
      <c r="D1525" s="58">
        <v>7461237</v>
      </c>
      <c r="E1525" s="59">
        <v>7461237</v>
      </c>
      <c r="F1525" s="24">
        <f>E1525/1000</f>
        <v>7461.2370000000001</v>
      </c>
      <c r="G1525" s="25">
        <f>+F1525</f>
        <v>7461.2370000000001</v>
      </c>
    </row>
    <row r="1526" spans="1:13" ht="11.25" customHeight="1">
      <c r="A1526" s="32" t="s">
        <v>1345</v>
      </c>
      <c r="B1526" s="26" t="s">
        <v>1346</v>
      </c>
      <c r="C1526" s="27" t="s">
        <v>1347</v>
      </c>
      <c r="D1526" s="28">
        <v>7461237</v>
      </c>
      <c r="E1526" s="29">
        <v>7461237</v>
      </c>
      <c r="F1526" s="30">
        <f>E1526/1000</f>
        <v>7461.2370000000001</v>
      </c>
    </row>
    <row r="1527" spans="1:13" ht="11.25" customHeight="1">
      <c r="A1527" s="1"/>
      <c r="B1527" s="21"/>
      <c r="C1527" s="1"/>
      <c r="F1527" s="30"/>
    </row>
    <row r="1528" spans="1:13" ht="11.25" customHeight="1">
      <c r="A1528" s="1" t="s">
        <v>21</v>
      </c>
      <c r="B1528" s="21" t="s">
        <v>1348</v>
      </c>
      <c r="C1528" s="1">
        <v>12</v>
      </c>
      <c r="D1528" s="58">
        <v>5500000</v>
      </c>
      <c r="E1528" s="59">
        <v>5500000</v>
      </c>
      <c r="F1528" s="24">
        <f t="shared" si="26"/>
        <v>5500</v>
      </c>
      <c r="G1528" s="25">
        <f>+F1528</f>
        <v>5500</v>
      </c>
    </row>
    <row r="1529" spans="1:13" ht="11.25" customHeight="1">
      <c r="A1529" s="32" t="s">
        <v>1348</v>
      </c>
      <c r="B1529" s="26" t="s">
        <v>1349</v>
      </c>
      <c r="C1529" s="27" t="s">
        <v>1350</v>
      </c>
      <c r="D1529" s="28">
        <v>5500000</v>
      </c>
      <c r="E1529" s="29">
        <v>5500000</v>
      </c>
      <c r="F1529" s="30">
        <f t="shared" si="26"/>
        <v>5500</v>
      </c>
    </row>
    <row r="1530" spans="1:13" ht="11.25" customHeight="1">
      <c r="A1530" s="1"/>
      <c r="B1530" s="21"/>
      <c r="C1530" s="1"/>
      <c r="F1530" s="30"/>
    </row>
    <row r="1531" spans="1:13" s="9" customFormat="1" ht="11.25" customHeight="1">
      <c r="A1531" s="18" t="s">
        <v>13</v>
      </c>
      <c r="B1531" s="21" t="s">
        <v>1351</v>
      </c>
      <c r="C1531" s="18">
        <v>12</v>
      </c>
      <c r="E1531" s="50"/>
      <c r="F1531" s="66">
        <v>154840</v>
      </c>
      <c r="G1531" s="67">
        <f>+F1531</f>
        <v>154840</v>
      </c>
    </row>
    <row r="1532" spans="1:13" s="9" customFormat="1" ht="11.25" customHeight="1">
      <c r="A1532" s="18"/>
      <c r="B1532" s="31" t="s">
        <v>1351</v>
      </c>
      <c r="C1532" s="18"/>
      <c r="E1532" s="50"/>
      <c r="F1532" s="68">
        <v>154840</v>
      </c>
    </row>
    <row r="1533" spans="1:13" ht="11.25" customHeight="1">
      <c r="A1533" s="1"/>
      <c r="B1533" s="31"/>
      <c r="C1533" s="1"/>
      <c r="F1533" s="69"/>
    </row>
    <row r="1534" spans="1:13" ht="11.25" customHeight="1">
      <c r="A1534" s="1" t="s">
        <v>13</v>
      </c>
      <c r="B1534" s="21" t="s">
        <v>1352</v>
      </c>
      <c r="C1534" s="1">
        <v>12</v>
      </c>
      <c r="F1534" s="70">
        <v>25304</v>
      </c>
      <c r="G1534" s="67">
        <f>+F1534</f>
        <v>25304</v>
      </c>
    </row>
    <row r="1535" spans="1:13" ht="11.25" customHeight="1">
      <c r="A1535" s="1"/>
      <c r="B1535" s="31" t="s">
        <v>1353</v>
      </c>
      <c r="C1535" s="1"/>
      <c r="F1535" s="69">
        <v>25304</v>
      </c>
    </row>
    <row r="1536" spans="1:13" ht="11.25" customHeight="1">
      <c r="A1536" s="1"/>
      <c r="B1536" s="31" t="s">
        <v>1354</v>
      </c>
      <c r="C1536" s="1"/>
      <c r="F1536" s="69">
        <v>13500</v>
      </c>
      <c r="M1536" s="63"/>
    </row>
    <row r="1537" spans="1:13" ht="11.25" customHeight="1">
      <c r="A1537" s="1"/>
      <c r="B1537" s="21"/>
      <c r="C1537" s="1"/>
      <c r="F1537" s="70"/>
      <c r="K1537" s="63"/>
      <c r="L1537" s="63"/>
      <c r="M1537" s="63"/>
    </row>
    <row r="1538" spans="1:13" ht="11.25" customHeight="1">
      <c r="A1538" s="1" t="s">
        <v>13</v>
      </c>
      <c r="B1538" s="21" t="s">
        <v>1355</v>
      </c>
      <c r="C1538" s="1">
        <v>12</v>
      </c>
      <c r="F1538" s="70">
        <v>3835</v>
      </c>
      <c r="G1538" s="67">
        <f>+F1538</f>
        <v>3835</v>
      </c>
      <c r="H1538" s="63"/>
      <c r="I1538" s="63"/>
      <c r="J1538" s="63"/>
      <c r="K1538" s="63"/>
      <c r="L1538" s="63"/>
    </row>
    <row r="1539" spans="1:13" ht="11.25" customHeight="1">
      <c r="A1539" s="63"/>
      <c r="B1539" s="31" t="s">
        <v>1355</v>
      </c>
      <c r="C1539" s="63"/>
      <c r="D1539" s="63"/>
      <c r="E1539" s="71"/>
      <c r="F1539" s="69">
        <v>3835</v>
      </c>
      <c r="G1539" s="72"/>
      <c r="H1539" s="63"/>
      <c r="I1539" s="63"/>
      <c r="J1539" s="63"/>
    </row>
    <row r="1540" spans="1:13" ht="11.25" customHeight="1">
      <c r="A1540" s="63"/>
      <c r="B1540" s="31"/>
      <c r="C1540" s="63"/>
      <c r="D1540" s="63"/>
      <c r="E1540" s="71"/>
      <c r="F1540" s="69"/>
      <c r="G1540" s="72"/>
    </row>
    <row r="1541" spans="1:13" ht="11.25" customHeight="1">
      <c r="A1541" s="1" t="s">
        <v>13</v>
      </c>
      <c r="B1541" s="21" t="s">
        <v>1356</v>
      </c>
      <c r="C1541" s="1">
        <v>12</v>
      </c>
      <c r="F1541" s="70">
        <v>12163</v>
      </c>
      <c r="G1541" s="67">
        <f>+F1541</f>
        <v>12163</v>
      </c>
    </row>
    <row r="1542" spans="1:13" ht="11.25" customHeight="1">
      <c r="A1542" s="1"/>
      <c r="B1542" s="31" t="s">
        <v>1356</v>
      </c>
      <c r="C1542" s="63"/>
      <c r="F1542" s="69">
        <v>12163</v>
      </c>
      <c r="M1542" s="63"/>
    </row>
    <row r="1543" spans="1:13" ht="11.25" customHeight="1">
      <c r="A1543" s="1"/>
      <c r="B1543" s="31"/>
      <c r="C1543" s="63"/>
      <c r="F1543" s="70"/>
      <c r="K1543" s="63"/>
      <c r="L1543" s="63"/>
    </row>
    <row r="1544" spans="1:13" ht="11.25" customHeight="1">
      <c r="A1544" s="1" t="s">
        <v>13</v>
      </c>
      <c r="B1544" s="21" t="s">
        <v>1357</v>
      </c>
      <c r="C1544" s="1">
        <v>12</v>
      </c>
      <c r="F1544" s="70">
        <v>250</v>
      </c>
      <c r="G1544" s="67">
        <f>+F1544</f>
        <v>250</v>
      </c>
      <c r="H1544" s="63"/>
      <c r="I1544" s="63"/>
      <c r="J1544" s="63"/>
    </row>
    <row r="1545" spans="1:13" ht="11.25" customHeight="1">
      <c r="A1545" s="63"/>
      <c r="B1545" s="31" t="s">
        <v>1357</v>
      </c>
      <c r="C1545" s="63"/>
      <c r="D1545" s="63"/>
      <c r="E1545" s="71"/>
      <c r="F1545" s="69">
        <v>250</v>
      </c>
      <c r="G1545" s="72"/>
    </row>
    <row r="1546" spans="1:13" ht="11.25" customHeight="1">
      <c r="A1546" s="1"/>
      <c r="B1546" s="21"/>
      <c r="C1546" s="1"/>
      <c r="F1546" s="70"/>
    </row>
    <row r="1547" spans="1:13" ht="11.25" customHeight="1">
      <c r="A1547" s="1" t="s">
        <v>13</v>
      </c>
      <c r="B1547" s="21" t="s">
        <v>1358</v>
      </c>
      <c r="C1547" s="1">
        <v>12</v>
      </c>
      <c r="F1547" s="70">
        <v>215</v>
      </c>
      <c r="G1547" s="67">
        <f>+F1547</f>
        <v>215</v>
      </c>
    </row>
    <row r="1548" spans="1:13" ht="11.25" customHeight="1">
      <c r="A1548" s="1"/>
      <c r="B1548" s="31" t="s">
        <v>1358</v>
      </c>
      <c r="C1548" s="63">
        <v>12</v>
      </c>
      <c r="F1548" s="69">
        <v>215</v>
      </c>
    </row>
    <row r="1549" spans="1:13" ht="11.25" customHeight="1">
      <c r="A1549" s="1"/>
      <c r="B1549" s="21"/>
      <c r="C1549" s="1"/>
      <c r="F1549" s="70"/>
    </row>
    <row r="1550" spans="1:13" ht="11.25" customHeight="1">
      <c r="A1550" s="1" t="s">
        <v>13</v>
      </c>
      <c r="B1550" s="21" t="s">
        <v>1359</v>
      </c>
      <c r="C1550" s="1">
        <v>12</v>
      </c>
      <c r="F1550" s="70">
        <v>7528</v>
      </c>
      <c r="G1550" s="67">
        <f>+F1550</f>
        <v>7528</v>
      </c>
    </row>
    <row r="1551" spans="1:13" ht="11.25" customHeight="1">
      <c r="A1551" s="1"/>
      <c r="B1551" s="31" t="s">
        <v>1360</v>
      </c>
      <c r="C1551" s="1"/>
      <c r="F1551" s="69">
        <v>7528</v>
      </c>
    </row>
    <row r="1552" spans="1:13" ht="11.25" customHeight="1">
      <c r="A1552" s="1"/>
      <c r="B1552" s="21"/>
      <c r="C1552" s="1"/>
    </row>
    <row r="1553" spans="1:7" ht="11.25" customHeight="1">
      <c r="A1553" s="1" t="s">
        <v>13</v>
      </c>
      <c r="B1553" s="21" t="s">
        <v>1361</v>
      </c>
      <c r="C1553" s="1">
        <v>12</v>
      </c>
      <c r="F1553" s="70">
        <v>19797</v>
      </c>
      <c r="G1553" s="67">
        <f>+F1553</f>
        <v>19797</v>
      </c>
    </row>
    <row r="1554" spans="1:7" ht="11.25" customHeight="1">
      <c r="A1554" s="1"/>
      <c r="B1554" s="31" t="s">
        <v>1361</v>
      </c>
      <c r="C1554" s="63"/>
      <c r="F1554" s="69">
        <v>19797</v>
      </c>
    </row>
    <row r="1555" spans="1:7" ht="11.25" customHeight="1">
      <c r="A1555" s="1"/>
      <c r="B1555" s="21"/>
      <c r="C1555" s="1"/>
      <c r="F1555" s="30"/>
    </row>
    <row r="1556" spans="1:7" ht="11.25" customHeight="1">
      <c r="A1556" s="1" t="s">
        <v>21</v>
      </c>
      <c r="B1556" s="21" t="s">
        <v>1362</v>
      </c>
      <c r="C1556" s="1">
        <v>12</v>
      </c>
      <c r="D1556" s="73"/>
      <c r="E1556" s="23">
        <v>3495397.33</v>
      </c>
      <c r="F1556" s="24">
        <v>4931</v>
      </c>
      <c r="G1556" s="67">
        <f>+F1556</f>
        <v>4931</v>
      </c>
    </row>
    <row r="1557" spans="1:7" ht="11.25" customHeight="1">
      <c r="A1557" s="1"/>
      <c r="B1557" s="26" t="s">
        <v>1363</v>
      </c>
      <c r="C1557" s="39" t="s">
        <v>1364</v>
      </c>
      <c r="D1557" s="40">
        <v>127259</v>
      </c>
      <c r="E1557" s="42">
        <v>127259</v>
      </c>
      <c r="F1557" s="30">
        <f t="shared" ref="F1557:F1620" si="27">E1557/1000</f>
        <v>127.259</v>
      </c>
    </row>
    <row r="1558" spans="1:7" ht="11.25" customHeight="1">
      <c r="A1558" s="1"/>
      <c r="B1558" s="26" t="s">
        <v>1365</v>
      </c>
      <c r="C1558" s="39" t="s">
        <v>1364</v>
      </c>
      <c r="D1558" s="40">
        <v>70034</v>
      </c>
      <c r="E1558" s="42">
        <v>70034</v>
      </c>
      <c r="F1558" s="30">
        <f t="shared" si="27"/>
        <v>70.034000000000006</v>
      </c>
    </row>
    <row r="1559" spans="1:7" ht="11.25" customHeight="1">
      <c r="A1559" s="1"/>
      <c r="B1559" s="26" t="s">
        <v>1366</v>
      </c>
      <c r="C1559" s="39" t="s">
        <v>1364</v>
      </c>
      <c r="D1559" s="40">
        <v>634957</v>
      </c>
      <c r="E1559" s="42">
        <v>634957</v>
      </c>
      <c r="F1559" s="30">
        <f t="shared" si="27"/>
        <v>634.95699999999999</v>
      </c>
    </row>
    <row r="1560" spans="1:7" ht="11.25" customHeight="1">
      <c r="A1560" s="1"/>
      <c r="B1560" s="26" t="s">
        <v>1367</v>
      </c>
      <c r="C1560" s="39" t="s">
        <v>1364</v>
      </c>
      <c r="D1560" s="40">
        <v>119962</v>
      </c>
      <c r="E1560" s="42">
        <v>119962</v>
      </c>
      <c r="F1560" s="30">
        <f t="shared" si="27"/>
        <v>119.962</v>
      </c>
    </row>
    <row r="1561" spans="1:7" ht="11.25" customHeight="1">
      <c r="A1561" s="1"/>
      <c r="B1561" s="26" t="s">
        <v>1368</v>
      </c>
      <c r="C1561" s="39" t="s">
        <v>1364</v>
      </c>
      <c r="D1561" s="40">
        <v>26561</v>
      </c>
      <c r="E1561" s="42">
        <v>26561</v>
      </c>
      <c r="F1561" s="30">
        <f t="shared" si="27"/>
        <v>26.561</v>
      </c>
    </row>
    <row r="1562" spans="1:7" ht="11.25" customHeight="1">
      <c r="A1562" s="1"/>
      <c r="B1562" s="26" t="s">
        <v>1017</v>
      </c>
      <c r="C1562" s="39" t="s">
        <v>1364</v>
      </c>
      <c r="D1562" s="40">
        <v>73514</v>
      </c>
      <c r="E1562" s="42">
        <v>73514</v>
      </c>
      <c r="F1562" s="30">
        <f t="shared" si="27"/>
        <v>73.513999999999996</v>
      </c>
    </row>
    <row r="1563" spans="1:7" ht="11.25" customHeight="1">
      <c r="A1563" s="1"/>
      <c r="B1563" s="26" t="s">
        <v>1369</v>
      </c>
      <c r="C1563" s="39" t="s">
        <v>1364</v>
      </c>
      <c r="D1563" s="40">
        <v>113894</v>
      </c>
      <c r="E1563" s="42">
        <v>113894</v>
      </c>
      <c r="F1563" s="30">
        <f t="shared" si="27"/>
        <v>113.89400000000001</v>
      </c>
    </row>
    <row r="1564" spans="1:7" ht="11.25" customHeight="1">
      <c r="A1564" s="1"/>
      <c r="B1564" s="26" t="s">
        <v>1370</v>
      </c>
      <c r="C1564" s="39" t="s">
        <v>1364</v>
      </c>
      <c r="D1564" s="40">
        <v>7028</v>
      </c>
      <c r="E1564" s="42">
        <v>7028</v>
      </c>
      <c r="F1564" s="30">
        <f t="shared" si="27"/>
        <v>7.0279999999999996</v>
      </c>
    </row>
    <row r="1565" spans="1:7" ht="11.25" customHeight="1">
      <c r="A1565" s="1"/>
      <c r="B1565" s="26" t="s">
        <v>1363</v>
      </c>
      <c r="C1565" s="39" t="s">
        <v>1364</v>
      </c>
      <c r="D1565" s="40">
        <v>317960</v>
      </c>
      <c r="E1565" s="42">
        <v>317960</v>
      </c>
      <c r="F1565" s="30">
        <f t="shared" si="27"/>
        <v>317.95999999999998</v>
      </c>
    </row>
    <row r="1566" spans="1:7" ht="11.25" customHeight="1">
      <c r="A1566" s="1"/>
      <c r="B1566" s="26" t="s">
        <v>1326</v>
      </c>
      <c r="C1566" s="39" t="s">
        <v>1364</v>
      </c>
      <c r="D1566" s="40">
        <v>31329</v>
      </c>
      <c r="E1566" s="42">
        <v>31329</v>
      </c>
      <c r="F1566" s="30">
        <f t="shared" si="27"/>
        <v>31.329000000000001</v>
      </c>
    </row>
    <row r="1567" spans="1:7" ht="11.25" customHeight="1">
      <c r="A1567" s="1"/>
      <c r="B1567" s="26" t="s">
        <v>1371</v>
      </c>
      <c r="C1567" s="39" t="s">
        <v>1364</v>
      </c>
      <c r="D1567" s="40">
        <v>47222</v>
      </c>
      <c r="E1567" s="42">
        <v>47222</v>
      </c>
      <c r="F1567" s="30">
        <f t="shared" si="27"/>
        <v>47.222000000000001</v>
      </c>
    </row>
    <row r="1568" spans="1:7" ht="11.25" customHeight="1">
      <c r="A1568" s="1"/>
      <c r="B1568" s="26" t="s">
        <v>1372</v>
      </c>
      <c r="C1568" s="39" t="s">
        <v>1364</v>
      </c>
      <c r="D1568" s="40">
        <v>30907</v>
      </c>
      <c r="E1568" s="42">
        <v>30907</v>
      </c>
      <c r="F1568" s="30">
        <f t="shared" si="27"/>
        <v>30.907</v>
      </c>
    </row>
    <row r="1569" spans="1:7" ht="11.25" customHeight="1">
      <c r="A1569" s="1"/>
      <c r="B1569" s="26" t="s">
        <v>1373</v>
      </c>
      <c r="C1569" s="39" t="s">
        <v>1364</v>
      </c>
      <c r="D1569" s="40">
        <v>139358</v>
      </c>
      <c r="E1569" s="42">
        <v>139358</v>
      </c>
      <c r="F1569" s="30">
        <f t="shared" si="27"/>
        <v>139.358</v>
      </c>
    </row>
    <row r="1570" spans="1:7" ht="11.25" customHeight="1">
      <c r="A1570" s="1"/>
      <c r="B1570" s="26" t="s">
        <v>1374</v>
      </c>
      <c r="C1570" s="39" t="s">
        <v>1364</v>
      </c>
      <c r="D1570" s="40">
        <v>315843</v>
      </c>
      <c r="E1570" s="42">
        <v>315843</v>
      </c>
      <c r="F1570" s="30">
        <f t="shared" si="27"/>
        <v>315.84300000000002</v>
      </c>
    </row>
    <row r="1571" spans="1:7" ht="11.25" customHeight="1">
      <c r="A1571" s="1"/>
      <c r="B1571" s="26" t="s">
        <v>1375</v>
      </c>
      <c r="C1571" s="39" t="s">
        <v>1364</v>
      </c>
      <c r="D1571" s="40">
        <v>263234</v>
      </c>
      <c r="E1571" s="42">
        <v>263234</v>
      </c>
      <c r="F1571" s="30">
        <f t="shared" si="27"/>
        <v>263.23399999999998</v>
      </c>
    </row>
    <row r="1572" spans="1:7" ht="11.25" customHeight="1">
      <c r="A1572" s="1"/>
      <c r="B1572" s="26" t="s">
        <v>1376</v>
      </c>
      <c r="C1572" s="39" t="s">
        <v>1364</v>
      </c>
      <c r="D1572" s="40">
        <v>42204</v>
      </c>
      <c r="E1572" s="42">
        <v>42204</v>
      </c>
      <c r="F1572" s="30">
        <f t="shared" si="27"/>
        <v>42.204000000000001</v>
      </c>
    </row>
    <row r="1573" spans="1:7" ht="11.25" customHeight="1">
      <c r="A1573" s="1"/>
      <c r="B1573" s="26" t="s">
        <v>1377</v>
      </c>
      <c r="C1573" s="39" t="s">
        <v>1364</v>
      </c>
      <c r="D1573" s="40">
        <v>51958</v>
      </c>
      <c r="E1573" s="42">
        <v>51958</v>
      </c>
      <c r="F1573" s="30">
        <f t="shared" si="27"/>
        <v>51.957999999999998</v>
      </c>
    </row>
    <row r="1574" spans="1:7" ht="11.25" customHeight="1">
      <c r="A1574" s="1"/>
      <c r="B1574" s="26" t="s">
        <v>1378</v>
      </c>
      <c r="C1574" s="39" t="s">
        <v>1364</v>
      </c>
      <c r="D1574" s="40">
        <v>92782</v>
      </c>
      <c r="E1574" s="42">
        <v>92782</v>
      </c>
      <c r="F1574" s="30">
        <f t="shared" si="27"/>
        <v>92.781999999999996</v>
      </c>
    </row>
    <row r="1575" spans="1:7" ht="11.25" customHeight="1">
      <c r="A1575" s="1"/>
      <c r="B1575" s="26" t="s">
        <v>1379</v>
      </c>
      <c r="C1575" s="39" t="s">
        <v>1364</v>
      </c>
      <c r="D1575" s="40">
        <v>4113</v>
      </c>
      <c r="E1575" s="42">
        <v>4113</v>
      </c>
      <c r="F1575" s="30">
        <f t="shared" si="27"/>
        <v>4.1130000000000004</v>
      </c>
    </row>
    <row r="1576" spans="1:7" ht="11.25" customHeight="1">
      <c r="A1576" s="1"/>
      <c r="B1576" s="26" t="s">
        <v>1380</v>
      </c>
      <c r="C1576" s="39" t="s">
        <v>1364</v>
      </c>
      <c r="D1576" s="40">
        <v>53320</v>
      </c>
      <c r="E1576" s="42">
        <v>53320</v>
      </c>
      <c r="F1576" s="30">
        <f t="shared" si="27"/>
        <v>53.32</v>
      </c>
    </row>
    <row r="1577" spans="1:7" ht="11.25" customHeight="1">
      <c r="A1577" s="1"/>
      <c r="B1577" s="26" t="s">
        <v>1381</v>
      </c>
      <c r="C1577" s="39" t="s">
        <v>1364</v>
      </c>
      <c r="D1577" s="40">
        <v>212880</v>
      </c>
      <c r="E1577" s="42">
        <v>212880</v>
      </c>
      <c r="F1577" s="30">
        <f t="shared" si="27"/>
        <v>212.88</v>
      </c>
    </row>
    <row r="1578" spans="1:7" ht="11.25" customHeight="1">
      <c r="A1578" s="1"/>
      <c r="B1578" s="26" t="s">
        <v>1382</v>
      </c>
      <c r="C1578" s="39" t="s">
        <v>1364</v>
      </c>
      <c r="D1578" s="40">
        <v>288592.33</v>
      </c>
      <c r="E1578" s="42">
        <v>288592.33</v>
      </c>
      <c r="F1578" s="30">
        <f t="shared" si="27"/>
        <v>288.59233</v>
      </c>
    </row>
    <row r="1579" spans="1:7" ht="11.25" customHeight="1">
      <c r="A1579" s="1"/>
      <c r="B1579" s="26" t="s">
        <v>1383</v>
      </c>
      <c r="C1579" s="39" t="s">
        <v>1364</v>
      </c>
      <c r="D1579" s="40">
        <v>32535</v>
      </c>
      <c r="E1579" s="42">
        <v>32535</v>
      </c>
      <c r="F1579" s="30">
        <f t="shared" si="27"/>
        <v>32.534999999999997</v>
      </c>
    </row>
    <row r="1580" spans="1:7" ht="11.25" customHeight="1">
      <c r="A1580" s="1"/>
      <c r="B1580" s="26" t="s">
        <v>1384</v>
      </c>
      <c r="C1580" s="39" t="s">
        <v>1364</v>
      </c>
      <c r="D1580" s="40">
        <v>349264</v>
      </c>
      <c r="E1580" s="42">
        <v>349264</v>
      </c>
      <c r="F1580" s="30">
        <f t="shared" si="27"/>
        <v>349.26400000000001</v>
      </c>
    </row>
    <row r="1581" spans="1:7" ht="11.25" customHeight="1">
      <c r="A1581" s="1"/>
      <c r="B1581" s="26" t="s">
        <v>1385</v>
      </c>
      <c r="C1581" s="39" t="s">
        <v>1364</v>
      </c>
      <c r="D1581" s="40">
        <v>48687</v>
      </c>
      <c r="E1581" s="42">
        <v>48687</v>
      </c>
      <c r="F1581" s="30">
        <f t="shared" si="27"/>
        <v>48.686999999999998</v>
      </c>
    </row>
    <row r="1582" spans="1:7" ht="11.25" customHeight="1">
      <c r="A1582" s="1"/>
      <c r="B1582" s="21"/>
      <c r="C1582" s="1"/>
      <c r="F1582" s="30"/>
    </row>
    <row r="1583" spans="1:7" ht="11.25" customHeight="1">
      <c r="A1583" s="1" t="s">
        <v>21</v>
      </c>
      <c r="B1583" s="21" t="s">
        <v>1180</v>
      </c>
      <c r="C1583" s="18">
        <v>12</v>
      </c>
      <c r="D1583" s="36"/>
      <c r="E1583" s="37">
        <v>669046</v>
      </c>
      <c r="F1583" s="38">
        <v>619</v>
      </c>
      <c r="G1583" s="25">
        <f>+F1583</f>
        <v>619</v>
      </c>
    </row>
    <row r="1584" spans="1:7" ht="11.25" customHeight="1">
      <c r="A1584" s="32" t="s">
        <v>1180</v>
      </c>
      <c r="B1584" s="26" t="s">
        <v>1386</v>
      </c>
      <c r="C1584" s="55" t="s">
        <v>1387</v>
      </c>
      <c r="D1584" s="28">
        <v>80010</v>
      </c>
      <c r="E1584" s="29">
        <v>80010</v>
      </c>
      <c r="F1584" s="30">
        <f t="shared" si="27"/>
        <v>80.010000000000005</v>
      </c>
    </row>
    <row r="1585" spans="1:7" ht="11.25" customHeight="1">
      <c r="A1585" s="32" t="s">
        <v>1180</v>
      </c>
      <c r="B1585" s="26" t="s">
        <v>1388</v>
      </c>
      <c r="C1585" s="55" t="s">
        <v>1387</v>
      </c>
      <c r="D1585" s="28">
        <v>46500</v>
      </c>
      <c r="E1585" s="29">
        <v>46500</v>
      </c>
      <c r="F1585" s="30">
        <f t="shared" si="27"/>
        <v>46.5</v>
      </c>
    </row>
    <row r="1586" spans="1:7" ht="11.25" customHeight="1">
      <c r="A1586" s="32" t="s">
        <v>1180</v>
      </c>
      <c r="B1586" s="26" t="s">
        <v>1073</v>
      </c>
      <c r="C1586" s="55" t="s">
        <v>1387</v>
      </c>
      <c r="D1586" s="28">
        <v>188320</v>
      </c>
      <c r="E1586" s="29">
        <v>188320</v>
      </c>
      <c r="F1586" s="30">
        <f t="shared" si="27"/>
        <v>188.32</v>
      </c>
    </row>
    <row r="1587" spans="1:7" ht="11.25" customHeight="1">
      <c r="A1587" s="32" t="s">
        <v>1180</v>
      </c>
      <c r="B1587" s="26" t="s">
        <v>1389</v>
      </c>
      <c r="C1587" s="55" t="s">
        <v>1387</v>
      </c>
      <c r="D1587" s="28">
        <v>45086</v>
      </c>
      <c r="E1587" s="29">
        <v>45086</v>
      </c>
      <c r="F1587" s="30">
        <f t="shared" si="27"/>
        <v>45.085999999999999</v>
      </c>
    </row>
    <row r="1588" spans="1:7" ht="11.25" customHeight="1">
      <c r="A1588" s="32" t="s">
        <v>1180</v>
      </c>
      <c r="B1588" s="26" t="s">
        <v>1390</v>
      </c>
      <c r="C1588" s="55" t="s">
        <v>1387</v>
      </c>
      <c r="D1588" s="28">
        <v>52067</v>
      </c>
      <c r="E1588" s="29">
        <v>52067</v>
      </c>
      <c r="F1588" s="30">
        <f t="shared" si="27"/>
        <v>52.067</v>
      </c>
    </row>
    <row r="1589" spans="1:7" ht="11.25" customHeight="1">
      <c r="A1589" s="32" t="s">
        <v>1180</v>
      </c>
      <c r="B1589" s="26" t="s">
        <v>1391</v>
      </c>
      <c r="C1589" s="55" t="s">
        <v>1387</v>
      </c>
      <c r="D1589" s="28">
        <v>48770</v>
      </c>
      <c r="E1589" s="29">
        <v>48770</v>
      </c>
      <c r="F1589" s="30">
        <f t="shared" si="27"/>
        <v>48.77</v>
      </c>
    </row>
    <row r="1590" spans="1:7" ht="11.25" customHeight="1">
      <c r="A1590" s="32" t="s">
        <v>1180</v>
      </c>
      <c r="B1590" s="26" t="s">
        <v>1392</v>
      </c>
      <c r="C1590" s="55" t="s">
        <v>1387</v>
      </c>
      <c r="D1590" s="28">
        <v>60929</v>
      </c>
      <c r="E1590" s="29">
        <v>60929</v>
      </c>
      <c r="F1590" s="30">
        <f t="shared" si="27"/>
        <v>60.929000000000002</v>
      </c>
    </row>
    <row r="1591" spans="1:7" ht="11.25" customHeight="1">
      <c r="A1591" s="32" t="s">
        <v>1180</v>
      </c>
      <c r="B1591" s="26" t="s">
        <v>1393</v>
      </c>
      <c r="C1591" s="55" t="s">
        <v>1387</v>
      </c>
      <c r="D1591" s="28">
        <v>58103</v>
      </c>
      <c r="E1591" s="29">
        <v>58103</v>
      </c>
      <c r="F1591" s="30">
        <f t="shared" si="27"/>
        <v>58.103000000000002</v>
      </c>
    </row>
    <row r="1592" spans="1:7" ht="11.25" customHeight="1">
      <c r="A1592" s="32" t="s">
        <v>1180</v>
      </c>
      <c r="B1592" s="26" t="s">
        <v>1394</v>
      </c>
      <c r="C1592" s="55" t="s">
        <v>1387</v>
      </c>
      <c r="D1592" s="28">
        <v>39477</v>
      </c>
      <c r="E1592" s="29">
        <v>39477</v>
      </c>
      <c r="F1592" s="30">
        <f t="shared" si="27"/>
        <v>39.476999999999997</v>
      </c>
    </row>
    <row r="1593" spans="1:7" ht="11.25" customHeight="1">
      <c r="A1593" s="1"/>
      <c r="B1593" s="21"/>
      <c r="C1593" s="1"/>
      <c r="F1593" s="30"/>
    </row>
    <row r="1594" spans="1:7" ht="11.25" customHeight="1">
      <c r="A1594" s="1"/>
      <c r="B1594" s="21"/>
      <c r="C1594" s="1"/>
      <c r="F1594" s="30"/>
    </row>
    <row r="1595" spans="1:7" ht="11.25" customHeight="1">
      <c r="B1595" s="60" t="s">
        <v>1395</v>
      </c>
      <c r="C1595" s="1">
        <v>12</v>
      </c>
      <c r="F1595" s="1">
        <v>937</v>
      </c>
      <c r="G1595" s="9">
        <f>+F1595</f>
        <v>937</v>
      </c>
    </row>
    <row r="1596" spans="1:7" ht="11.25" customHeight="1">
      <c r="A1596" s="32" t="s">
        <v>1183</v>
      </c>
      <c r="B1596" s="26" t="s">
        <v>1184</v>
      </c>
      <c r="C1596" s="39" t="s">
        <v>1396</v>
      </c>
      <c r="D1596" s="40">
        <v>922780.67</v>
      </c>
      <c r="E1596" s="42">
        <v>922780.67</v>
      </c>
      <c r="F1596" s="30">
        <f t="shared" si="27"/>
        <v>922.78066999999999</v>
      </c>
    </row>
    <row r="1597" spans="1:7" ht="11.25" customHeight="1">
      <c r="A1597" s="32" t="s">
        <v>1183</v>
      </c>
      <c r="B1597" s="26" t="s">
        <v>1184</v>
      </c>
      <c r="C1597" s="39" t="s">
        <v>1396</v>
      </c>
      <c r="D1597" s="40">
        <v>14591</v>
      </c>
      <c r="E1597" s="42">
        <v>14591</v>
      </c>
      <c r="F1597" s="30">
        <f t="shared" si="27"/>
        <v>14.590999999999999</v>
      </c>
    </row>
    <row r="1598" spans="1:7" ht="11.25" customHeight="1">
      <c r="A1598" s="32"/>
      <c r="B1598" s="26"/>
      <c r="C1598" s="39"/>
      <c r="D1598" s="40"/>
      <c r="E1598" s="42"/>
      <c r="F1598" s="30"/>
    </row>
    <row r="1599" spans="1:7" ht="11.25" customHeight="1">
      <c r="A1599" s="1" t="s">
        <v>21</v>
      </c>
      <c r="B1599" s="21" t="s">
        <v>1397</v>
      </c>
      <c r="C1599" s="18">
        <v>12</v>
      </c>
      <c r="D1599" s="36"/>
      <c r="E1599" s="37">
        <v>15490568.189999999</v>
      </c>
      <c r="F1599" s="38">
        <v>12007</v>
      </c>
      <c r="G1599" s="25">
        <f>+F1599</f>
        <v>12007</v>
      </c>
    </row>
    <row r="1600" spans="1:7" ht="11.25" customHeight="1">
      <c r="A1600" s="32" t="s">
        <v>1183</v>
      </c>
      <c r="B1600" s="26" t="s">
        <v>1398</v>
      </c>
      <c r="C1600" s="39" t="s">
        <v>1399</v>
      </c>
      <c r="D1600" s="40">
        <v>61316</v>
      </c>
      <c r="E1600" s="42">
        <v>61316</v>
      </c>
      <c r="F1600" s="30">
        <f t="shared" si="27"/>
        <v>61.316000000000003</v>
      </c>
    </row>
    <row r="1601" spans="1:6" customFormat="1" ht="11.25" customHeight="1">
      <c r="A1601" s="32" t="s">
        <v>1183</v>
      </c>
      <c r="B1601" s="26" t="s">
        <v>1400</v>
      </c>
      <c r="C1601" s="39" t="s">
        <v>1399</v>
      </c>
      <c r="D1601" s="40">
        <v>17255</v>
      </c>
      <c r="E1601" s="42">
        <v>17255</v>
      </c>
      <c r="F1601" s="30">
        <f t="shared" si="27"/>
        <v>17.254999999999999</v>
      </c>
    </row>
    <row r="1602" spans="1:6" customFormat="1" ht="11.25" customHeight="1">
      <c r="A1602" s="32" t="s">
        <v>1183</v>
      </c>
      <c r="B1602" s="26" t="s">
        <v>1401</v>
      </c>
      <c r="C1602" s="39" t="s">
        <v>1399</v>
      </c>
      <c r="D1602" s="40">
        <v>26944</v>
      </c>
      <c r="E1602" s="42">
        <v>26944</v>
      </c>
      <c r="F1602" s="30">
        <f t="shared" si="27"/>
        <v>26.943999999999999</v>
      </c>
    </row>
    <row r="1603" spans="1:6" customFormat="1" ht="11.25" customHeight="1">
      <c r="A1603" s="32" t="s">
        <v>1183</v>
      </c>
      <c r="B1603" s="26" t="s">
        <v>1218</v>
      </c>
      <c r="C1603" s="39" t="s">
        <v>1399</v>
      </c>
      <c r="D1603" s="40">
        <v>12306</v>
      </c>
      <c r="E1603" s="42">
        <v>12306</v>
      </c>
      <c r="F1603" s="30">
        <f t="shared" si="27"/>
        <v>12.305999999999999</v>
      </c>
    </row>
    <row r="1604" spans="1:6" customFormat="1" ht="11.25" customHeight="1">
      <c r="A1604" s="32" t="s">
        <v>1183</v>
      </c>
      <c r="B1604" s="26" t="s">
        <v>1402</v>
      </c>
      <c r="C1604" s="39" t="s">
        <v>1399</v>
      </c>
      <c r="D1604" s="40">
        <v>45536</v>
      </c>
      <c r="E1604" s="42">
        <v>45536</v>
      </c>
      <c r="F1604" s="30">
        <f t="shared" si="27"/>
        <v>45.536000000000001</v>
      </c>
    </row>
    <row r="1605" spans="1:6" customFormat="1" ht="11.25" customHeight="1">
      <c r="A1605" s="32" t="s">
        <v>1183</v>
      </c>
      <c r="B1605" s="26" t="s">
        <v>1403</v>
      </c>
      <c r="C1605" s="39" t="s">
        <v>1399</v>
      </c>
      <c r="D1605" s="40">
        <v>48969</v>
      </c>
      <c r="E1605" s="42">
        <v>48969</v>
      </c>
      <c r="F1605" s="30">
        <f t="shared" si="27"/>
        <v>48.969000000000001</v>
      </c>
    </row>
    <row r="1606" spans="1:6" customFormat="1" ht="11.25" customHeight="1">
      <c r="A1606" s="32" t="s">
        <v>1183</v>
      </c>
      <c r="B1606" s="26" t="s">
        <v>1218</v>
      </c>
      <c r="C1606" s="39" t="s">
        <v>1399</v>
      </c>
      <c r="D1606" s="40">
        <v>160503</v>
      </c>
      <c r="E1606" s="42">
        <v>160503</v>
      </c>
      <c r="F1606" s="30">
        <f t="shared" si="27"/>
        <v>160.50299999999999</v>
      </c>
    </row>
    <row r="1607" spans="1:6" customFormat="1" ht="11.25" customHeight="1">
      <c r="A1607" s="32" t="s">
        <v>1183</v>
      </c>
      <c r="B1607" s="26" t="s">
        <v>1404</v>
      </c>
      <c r="C1607" s="39" t="s">
        <v>1399</v>
      </c>
      <c r="D1607" s="40">
        <v>126587</v>
      </c>
      <c r="E1607" s="42">
        <v>126587</v>
      </c>
      <c r="F1607" s="30">
        <f t="shared" si="27"/>
        <v>126.587</v>
      </c>
    </row>
    <row r="1608" spans="1:6" customFormat="1" ht="11.25" customHeight="1">
      <c r="A1608" s="32" t="s">
        <v>1183</v>
      </c>
      <c r="B1608" s="26" t="s">
        <v>1218</v>
      </c>
      <c r="C1608" s="39" t="s">
        <v>1399</v>
      </c>
      <c r="D1608" s="40">
        <v>169656</v>
      </c>
      <c r="E1608" s="42">
        <v>169656</v>
      </c>
      <c r="F1608" s="30">
        <f t="shared" si="27"/>
        <v>169.65600000000001</v>
      </c>
    </row>
    <row r="1609" spans="1:6" customFormat="1" ht="11.25" customHeight="1">
      <c r="A1609" s="32" t="s">
        <v>1183</v>
      </c>
      <c r="B1609" s="26" t="s">
        <v>1403</v>
      </c>
      <c r="C1609" s="39" t="s">
        <v>1399</v>
      </c>
      <c r="D1609" s="40">
        <v>103714</v>
      </c>
      <c r="E1609" s="42">
        <v>103714</v>
      </c>
      <c r="F1609" s="30">
        <f t="shared" si="27"/>
        <v>103.714</v>
      </c>
    </row>
    <row r="1610" spans="1:6" customFormat="1" ht="11.25" customHeight="1">
      <c r="A1610" s="32" t="s">
        <v>1183</v>
      </c>
      <c r="B1610" s="26" t="s">
        <v>1218</v>
      </c>
      <c r="C1610" s="39" t="s">
        <v>1399</v>
      </c>
      <c r="D1610" s="40">
        <v>43076</v>
      </c>
      <c r="E1610" s="42">
        <v>43076</v>
      </c>
      <c r="F1610" s="30">
        <f t="shared" si="27"/>
        <v>43.076000000000001</v>
      </c>
    </row>
    <row r="1611" spans="1:6" customFormat="1" ht="11.25" customHeight="1">
      <c r="A1611" s="32" t="s">
        <v>1183</v>
      </c>
      <c r="B1611" s="26" t="s">
        <v>1218</v>
      </c>
      <c r="C1611" s="39" t="s">
        <v>1399</v>
      </c>
      <c r="D1611" s="40">
        <v>67278</v>
      </c>
      <c r="E1611" s="42">
        <v>67278</v>
      </c>
      <c r="F1611" s="30">
        <f t="shared" si="27"/>
        <v>67.278000000000006</v>
      </c>
    </row>
    <row r="1612" spans="1:6" customFormat="1" ht="11.25" customHeight="1">
      <c r="A1612" s="32" t="s">
        <v>1183</v>
      </c>
      <c r="B1612" s="26" t="s">
        <v>1404</v>
      </c>
      <c r="C1612" s="39" t="s">
        <v>1399</v>
      </c>
      <c r="D1612" s="40">
        <v>63450</v>
      </c>
      <c r="E1612" s="42">
        <v>63450</v>
      </c>
      <c r="F1612" s="30">
        <f t="shared" si="27"/>
        <v>63.45</v>
      </c>
    </row>
    <row r="1613" spans="1:6" customFormat="1" ht="11.25" customHeight="1">
      <c r="A1613" s="32" t="s">
        <v>1183</v>
      </c>
      <c r="B1613" s="26" t="s">
        <v>1211</v>
      </c>
      <c r="C1613" s="39" t="s">
        <v>1399</v>
      </c>
      <c r="D1613" s="40">
        <v>5209</v>
      </c>
      <c r="E1613" s="42">
        <v>5209</v>
      </c>
      <c r="F1613" s="30">
        <f t="shared" si="27"/>
        <v>5.2089999999999996</v>
      </c>
    </row>
    <row r="1614" spans="1:6" customFormat="1" ht="11.25" customHeight="1">
      <c r="A1614" s="32" t="s">
        <v>1183</v>
      </c>
      <c r="B1614" s="26" t="s">
        <v>1218</v>
      </c>
      <c r="C1614" s="39" t="s">
        <v>1399</v>
      </c>
      <c r="D1614" s="40">
        <v>243947</v>
      </c>
      <c r="E1614" s="42">
        <v>243947</v>
      </c>
      <c r="F1614" s="30">
        <f t="shared" si="27"/>
        <v>243.947</v>
      </c>
    </row>
    <row r="1615" spans="1:6" customFormat="1" ht="11.25" customHeight="1">
      <c r="A1615" s="32" t="s">
        <v>1183</v>
      </c>
      <c r="B1615" s="26" t="s">
        <v>1218</v>
      </c>
      <c r="C1615" s="39" t="s">
        <v>1399</v>
      </c>
      <c r="D1615" s="40">
        <v>275766</v>
      </c>
      <c r="E1615" s="42">
        <v>275766</v>
      </c>
      <c r="F1615" s="30">
        <f t="shared" si="27"/>
        <v>275.76600000000002</v>
      </c>
    </row>
    <row r="1616" spans="1:6" customFormat="1" ht="11.25" customHeight="1">
      <c r="A1616" s="32" t="s">
        <v>1183</v>
      </c>
      <c r="B1616" s="26" t="s">
        <v>1218</v>
      </c>
      <c r="C1616" s="39" t="s">
        <v>1399</v>
      </c>
      <c r="D1616" s="40">
        <v>177935</v>
      </c>
      <c r="E1616" s="42">
        <v>177935</v>
      </c>
      <c r="F1616" s="30">
        <f t="shared" si="27"/>
        <v>177.935</v>
      </c>
    </row>
    <row r="1617" spans="1:6" customFormat="1" ht="11.25" customHeight="1">
      <c r="A1617" s="32" t="s">
        <v>1183</v>
      </c>
      <c r="B1617" s="26" t="s">
        <v>1404</v>
      </c>
      <c r="C1617" s="39" t="s">
        <v>1399</v>
      </c>
      <c r="D1617" s="40">
        <v>42894</v>
      </c>
      <c r="E1617" s="42">
        <v>42894</v>
      </c>
      <c r="F1617" s="30">
        <f t="shared" si="27"/>
        <v>42.893999999999998</v>
      </c>
    </row>
    <row r="1618" spans="1:6" customFormat="1" ht="11.25" customHeight="1">
      <c r="A1618" s="32" t="s">
        <v>1183</v>
      </c>
      <c r="B1618" s="26" t="s">
        <v>1218</v>
      </c>
      <c r="C1618" s="39" t="s">
        <v>1399</v>
      </c>
      <c r="D1618" s="40">
        <v>36137</v>
      </c>
      <c r="E1618" s="42">
        <v>36137</v>
      </c>
      <c r="F1618" s="30">
        <f t="shared" si="27"/>
        <v>36.137</v>
      </c>
    </row>
    <row r="1619" spans="1:6" customFormat="1" ht="11.25" customHeight="1">
      <c r="A1619" s="32" t="s">
        <v>1183</v>
      </c>
      <c r="B1619" s="26" t="s">
        <v>1326</v>
      </c>
      <c r="C1619" s="39" t="s">
        <v>1399</v>
      </c>
      <c r="D1619" s="40">
        <v>42911</v>
      </c>
      <c r="E1619" s="42">
        <v>42911</v>
      </c>
      <c r="F1619" s="30">
        <f t="shared" si="27"/>
        <v>42.911000000000001</v>
      </c>
    </row>
    <row r="1620" spans="1:6" customFormat="1" ht="11.25" customHeight="1">
      <c r="A1620" s="32" t="s">
        <v>1183</v>
      </c>
      <c r="B1620" s="26" t="s">
        <v>1405</v>
      </c>
      <c r="C1620" s="39" t="s">
        <v>1399</v>
      </c>
      <c r="D1620" s="40">
        <v>9795</v>
      </c>
      <c r="E1620" s="42">
        <v>9795</v>
      </c>
      <c r="F1620" s="30">
        <f t="shared" si="27"/>
        <v>9.7949999999999999</v>
      </c>
    </row>
    <row r="1621" spans="1:6" customFormat="1" ht="11.25" customHeight="1">
      <c r="A1621" s="32" t="s">
        <v>1183</v>
      </c>
      <c r="B1621" s="26" t="s">
        <v>1404</v>
      </c>
      <c r="C1621" s="39" t="s">
        <v>1399</v>
      </c>
      <c r="D1621" s="40">
        <v>313675</v>
      </c>
      <c r="E1621" s="42">
        <v>313675</v>
      </c>
      <c r="F1621" s="30">
        <f t="shared" ref="F1621:F1684" si="28">E1621/1000</f>
        <v>313.67500000000001</v>
      </c>
    </row>
    <row r="1622" spans="1:6" customFormat="1" ht="11.25" customHeight="1">
      <c r="A1622" s="32" t="s">
        <v>1183</v>
      </c>
      <c r="B1622" s="26" t="s">
        <v>1406</v>
      </c>
      <c r="C1622" s="39" t="s">
        <v>1399</v>
      </c>
      <c r="D1622" s="40">
        <v>65480</v>
      </c>
      <c r="E1622" s="42">
        <v>65480</v>
      </c>
      <c r="F1622" s="30">
        <f t="shared" si="28"/>
        <v>65.48</v>
      </c>
    </row>
    <row r="1623" spans="1:6" customFormat="1" ht="11.25" customHeight="1">
      <c r="A1623" s="32" t="s">
        <v>1183</v>
      </c>
      <c r="B1623" s="26" t="s">
        <v>1403</v>
      </c>
      <c r="C1623" s="39" t="s">
        <v>1399</v>
      </c>
      <c r="D1623" s="40">
        <v>13623</v>
      </c>
      <c r="E1623" s="42">
        <v>13623</v>
      </c>
      <c r="F1623" s="30">
        <f t="shared" si="28"/>
        <v>13.622999999999999</v>
      </c>
    </row>
    <row r="1624" spans="1:6" customFormat="1" ht="11.25" customHeight="1">
      <c r="A1624" s="32" t="s">
        <v>1183</v>
      </c>
      <c r="B1624" s="26" t="s">
        <v>1407</v>
      </c>
      <c r="C1624" s="39" t="s">
        <v>1399</v>
      </c>
      <c r="D1624" s="40">
        <v>25241</v>
      </c>
      <c r="E1624" s="42">
        <v>25241</v>
      </c>
      <c r="F1624" s="30">
        <f t="shared" si="28"/>
        <v>25.241</v>
      </c>
    </row>
    <row r="1625" spans="1:6" customFormat="1" ht="11.25" customHeight="1">
      <c r="A1625" s="32" t="s">
        <v>1183</v>
      </c>
      <c r="B1625" s="26" t="s">
        <v>1408</v>
      </c>
      <c r="C1625" s="39" t="s">
        <v>1399</v>
      </c>
      <c r="D1625" s="40">
        <v>10150</v>
      </c>
      <c r="E1625" s="42">
        <v>10150</v>
      </c>
      <c r="F1625" s="30">
        <f t="shared" si="28"/>
        <v>10.15</v>
      </c>
    </row>
    <row r="1626" spans="1:6" customFormat="1" ht="11.25" customHeight="1">
      <c r="A1626" s="32" t="s">
        <v>1183</v>
      </c>
      <c r="B1626" s="26" t="s">
        <v>1408</v>
      </c>
      <c r="C1626" s="39" t="s">
        <v>1399</v>
      </c>
      <c r="D1626" s="40">
        <v>7173</v>
      </c>
      <c r="E1626" s="42">
        <v>7173</v>
      </c>
      <c r="F1626" s="30">
        <f t="shared" si="28"/>
        <v>7.173</v>
      </c>
    </row>
    <row r="1627" spans="1:6" customFormat="1" ht="11.25" customHeight="1">
      <c r="A1627" s="32" t="s">
        <v>1183</v>
      </c>
      <c r="B1627" s="26" t="s">
        <v>1218</v>
      </c>
      <c r="C1627" s="39" t="s">
        <v>1399</v>
      </c>
      <c r="D1627" s="40">
        <v>247072</v>
      </c>
      <c r="E1627" s="42">
        <v>247072</v>
      </c>
      <c r="F1627" s="30">
        <f t="shared" si="28"/>
        <v>247.072</v>
      </c>
    </row>
    <row r="1628" spans="1:6" customFormat="1" ht="11.25" customHeight="1">
      <c r="A1628" s="32" t="s">
        <v>1183</v>
      </c>
      <c r="B1628" s="26" t="s">
        <v>1404</v>
      </c>
      <c r="C1628" s="39" t="s">
        <v>1399</v>
      </c>
      <c r="D1628" s="40">
        <v>150237</v>
      </c>
      <c r="E1628" s="42">
        <v>150237</v>
      </c>
      <c r="F1628" s="30">
        <f t="shared" si="28"/>
        <v>150.23699999999999</v>
      </c>
    </row>
    <row r="1629" spans="1:6" customFormat="1" ht="11.25" customHeight="1">
      <c r="A1629" s="32" t="s">
        <v>1183</v>
      </c>
      <c r="B1629" s="26" t="s">
        <v>1404</v>
      </c>
      <c r="C1629" s="39" t="s">
        <v>1399</v>
      </c>
      <c r="D1629" s="40">
        <v>245692</v>
      </c>
      <c r="E1629" s="42">
        <v>245692</v>
      </c>
      <c r="F1629" s="30">
        <f t="shared" si="28"/>
        <v>245.69200000000001</v>
      </c>
    </row>
    <row r="1630" spans="1:6" customFormat="1" ht="11.25" customHeight="1">
      <c r="A1630" s="32" t="s">
        <v>1183</v>
      </c>
      <c r="B1630" s="26" t="s">
        <v>1409</v>
      </c>
      <c r="C1630" s="39" t="s">
        <v>1399</v>
      </c>
      <c r="D1630" s="40">
        <v>412508</v>
      </c>
      <c r="E1630" s="42">
        <v>412508</v>
      </c>
      <c r="F1630" s="30">
        <f t="shared" si="28"/>
        <v>412.50799999999998</v>
      </c>
    </row>
    <row r="1631" spans="1:6" customFormat="1" ht="11.25" customHeight="1">
      <c r="A1631" s="32" t="s">
        <v>1183</v>
      </c>
      <c r="B1631" s="26" t="s">
        <v>1107</v>
      </c>
      <c r="C1631" s="39" t="s">
        <v>1399</v>
      </c>
      <c r="D1631" s="40">
        <v>145304</v>
      </c>
      <c r="E1631" s="42">
        <v>145304</v>
      </c>
      <c r="F1631" s="30">
        <f t="shared" si="28"/>
        <v>145.304</v>
      </c>
    </row>
    <row r="1632" spans="1:6" customFormat="1" ht="11.25" customHeight="1">
      <c r="A1632" s="32" t="s">
        <v>1183</v>
      </c>
      <c r="B1632" s="26" t="s">
        <v>1410</v>
      </c>
      <c r="C1632" s="39" t="s">
        <v>1399</v>
      </c>
      <c r="D1632" s="40">
        <v>295198</v>
      </c>
      <c r="E1632" s="42">
        <v>295198</v>
      </c>
      <c r="F1632" s="30">
        <f t="shared" si="28"/>
        <v>295.19799999999998</v>
      </c>
    </row>
    <row r="1633" spans="1:6" customFormat="1" ht="11.25" customHeight="1">
      <c r="A1633" s="32" t="s">
        <v>1183</v>
      </c>
      <c r="B1633" s="26" t="s">
        <v>1107</v>
      </c>
      <c r="C1633" s="39" t="s">
        <v>1399</v>
      </c>
      <c r="D1633" s="40">
        <v>126236</v>
      </c>
      <c r="E1633" s="42">
        <v>126236</v>
      </c>
      <c r="F1633" s="30">
        <f t="shared" si="28"/>
        <v>126.236</v>
      </c>
    </row>
    <row r="1634" spans="1:6" customFormat="1" ht="11.25" customHeight="1">
      <c r="A1634" s="32" t="s">
        <v>1183</v>
      </c>
      <c r="B1634" s="26" t="s">
        <v>1052</v>
      </c>
      <c r="C1634" s="39" t="s">
        <v>1399</v>
      </c>
      <c r="D1634" s="40">
        <v>43598</v>
      </c>
      <c r="E1634" s="42">
        <v>43598</v>
      </c>
      <c r="F1634" s="30">
        <f t="shared" si="28"/>
        <v>43.597999999999999</v>
      </c>
    </row>
    <row r="1635" spans="1:6" customFormat="1" ht="11.25" customHeight="1">
      <c r="A1635" s="32" t="s">
        <v>1183</v>
      </c>
      <c r="B1635" s="26" t="s">
        <v>1411</v>
      </c>
      <c r="C1635" s="39" t="s">
        <v>1399</v>
      </c>
      <c r="D1635" s="40">
        <v>199171</v>
      </c>
      <c r="E1635" s="42">
        <v>199171</v>
      </c>
      <c r="F1635" s="30">
        <f t="shared" si="28"/>
        <v>199.17099999999999</v>
      </c>
    </row>
    <row r="1636" spans="1:6" customFormat="1" ht="11.25" customHeight="1">
      <c r="A1636" s="32" t="s">
        <v>1183</v>
      </c>
      <c r="B1636" s="26" t="s">
        <v>1410</v>
      </c>
      <c r="C1636" s="39" t="s">
        <v>1399</v>
      </c>
      <c r="D1636" s="40">
        <v>80000</v>
      </c>
      <c r="E1636" s="42">
        <v>80000</v>
      </c>
      <c r="F1636" s="30">
        <f t="shared" si="28"/>
        <v>80</v>
      </c>
    </row>
    <row r="1637" spans="1:6" customFormat="1" ht="11.25" customHeight="1">
      <c r="A1637" s="32" t="s">
        <v>1183</v>
      </c>
      <c r="B1637" s="26" t="s">
        <v>1410</v>
      </c>
      <c r="C1637" s="39" t="s">
        <v>1399</v>
      </c>
      <c r="D1637" s="40">
        <v>5407</v>
      </c>
      <c r="E1637" s="42">
        <v>5407</v>
      </c>
      <c r="F1637" s="30">
        <f t="shared" si="28"/>
        <v>5.407</v>
      </c>
    </row>
    <row r="1638" spans="1:6" customFormat="1" ht="11.25" customHeight="1">
      <c r="A1638" s="32" t="s">
        <v>1183</v>
      </c>
      <c r="B1638" s="26" t="s">
        <v>1412</v>
      </c>
      <c r="C1638" s="39" t="s">
        <v>1399</v>
      </c>
      <c r="D1638" s="40">
        <v>7200</v>
      </c>
      <c r="E1638" s="42">
        <v>7200</v>
      </c>
      <c r="F1638" s="30">
        <f t="shared" si="28"/>
        <v>7.2</v>
      </c>
    </row>
    <row r="1639" spans="1:6" customFormat="1" ht="11.25" customHeight="1">
      <c r="A1639" s="32" t="s">
        <v>1183</v>
      </c>
      <c r="B1639" s="26" t="s">
        <v>1107</v>
      </c>
      <c r="C1639" s="39" t="s">
        <v>1399</v>
      </c>
      <c r="D1639" s="40">
        <v>5826.5</v>
      </c>
      <c r="E1639" s="42">
        <v>5826.5</v>
      </c>
      <c r="F1639" s="30">
        <f t="shared" si="28"/>
        <v>5.8265000000000002</v>
      </c>
    </row>
    <row r="1640" spans="1:6" customFormat="1" ht="11.25" customHeight="1">
      <c r="A1640" s="32" t="s">
        <v>1183</v>
      </c>
      <c r="B1640" s="26" t="s">
        <v>1410</v>
      </c>
      <c r="C1640" s="39" t="s">
        <v>1399</v>
      </c>
      <c r="D1640" s="40">
        <v>6300</v>
      </c>
      <c r="E1640" s="42">
        <v>6300</v>
      </c>
      <c r="F1640" s="30">
        <f t="shared" si="28"/>
        <v>6.3</v>
      </c>
    </row>
    <row r="1641" spans="1:6" customFormat="1" ht="11.25" customHeight="1">
      <c r="A1641" s="32" t="s">
        <v>1183</v>
      </c>
      <c r="B1641" s="26" t="s">
        <v>1413</v>
      </c>
      <c r="C1641" s="39" t="s">
        <v>1399</v>
      </c>
      <c r="D1641" s="40">
        <v>1270</v>
      </c>
      <c r="E1641" s="42">
        <v>1270</v>
      </c>
      <c r="F1641" s="30">
        <f t="shared" si="28"/>
        <v>1.27</v>
      </c>
    </row>
    <row r="1642" spans="1:6" customFormat="1" ht="11.25" customHeight="1">
      <c r="A1642" s="32" t="s">
        <v>1183</v>
      </c>
      <c r="B1642" s="26" t="s">
        <v>1414</v>
      </c>
      <c r="C1642" s="39" t="s">
        <v>1399</v>
      </c>
      <c r="D1642" s="40">
        <v>87901.8</v>
      </c>
      <c r="E1642" s="42">
        <v>87901.8</v>
      </c>
      <c r="F1642" s="30">
        <f t="shared" si="28"/>
        <v>87.901800000000009</v>
      </c>
    </row>
    <row r="1643" spans="1:6" customFormat="1" ht="11.25" customHeight="1">
      <c r="A1643" s="32" t="s">
        <v>1183</v>
      </c>
      <c r="B1643" s="26" t="s">
        <v>1404</v>
      </c>
      <c r="C1643" s="39" t="s">
        <v>1399</v>
      </c>
      <c r="D1643" s="40">
        <v>60755.839999999997</v>
      </c>
      <c r="E1643" s="42">
        <v>60755.839999999997</v>
      </c>
      <c r="F1643" s="30">
        <f t="shared" si="28"/>
        <v>60.755839999999999</v>
      </c>
    </row>
    <row r="1644" spans="1:6" customFormat="1" ht="11.25" customHeight="1">
      <c r="A1644" s="32" t="s">
        <v>1183</v>
      </c>
      <c r="B1644" s="26" t="s">
        <v>1415</v>
      </c>
      <c r="C1644" s="39" t="s">
        <v>1399</v>
      </c>
      <c r="D1644" s="40">
        <v>90723.36</v>
      </c>
      <c r="E1644" s="42">
        <v>90723.36</v>
      </c>
      <c r="F1644" s="30">
        <f t="shared" si="28"/>
        <v>90.72336</v>
      </c>
    </row>
    <row r="1645" spans="1:6" customFormat="1" ht="11.25" customHeight="1">
      <c r="A1645" s="32" t="s">
        <v>1183</v>
      </c>
      <c r="B1645" s="26" t="s">
        <v>1416</v>
      </c>
      <c r="C1645" s="39" t="s">
        <v>1399</v>
      </c>
      <c r="D1645" s="40">
        <v>69503.839999999997</v>
      </c>
      <c r="E1645" s="42">
        <v>69503.839999999997</v>
      </c>
      <c r="F1645" s="30">
        <f t="shared" si="28"/>
        <v>69.503839999999997</v>
      </c>
    </row>
    <row r="1646" spans="1:6" customFormat="1" ht="11.25" customHeight="1">
      <c r="A1646" s="32" t="s">
        <v>1183</v>
      </c>
      <c r="B1646" s="26" t="s">
        <v>1340</v>
      </c>
      <c r="C1646" s="39" t="s">
        <v>1399</v>
      </c>
      <c r="D1646" s="40">
        <v>140872</v>
      </c>
      <c r="E1646" s="42">
        <v>140872</v>
      </c>
      <c r="F1646" s="30">
        <f t="shared" si="28"/>
        <v>140.87200000000001</v>
      </c>
    </row>
    <row r="1647" spans="1:6" customFormat="1" ht="11.25" customHeight="1">
      <c r="A1647" s="32" t="s">
        <v>1183</v>
      </c>
      <c r="B1647" s="26" t="s">
        <v>1417</v>
      </c>
      <c r="C1647" s="39" t="s">
        <v>1399</v>
      </c>
      <c r="D1647" s="40">
        <v>146644</v>
      </c>
      <c r="E1647" s="42">
        <v>146644</v>
      </c>
      <c r="F1647" s="30">
        <f t="shared" si="28"/>
        <v>146.64400000000001</v>
      </c>
    </row>
    <row r="1648" spans="1:6" customFormat="1" ht="11.25" customHeight="1">
      <c r="A1648" s="32" t="s">
        <v>1183</v>
      </c>
      <c r="B1648" s="26" t="s">
        <v>1087</v>
      </c>
      <c r="C1648" s="39" t="s">
        <v>1399</v>
      </c>
      <c r="D1648" s="40">
        <v>75672</v>
      </c>
      <c r="E1648" s="42">
        <v>75672</v>
      </c>
      <c r="F1648" s="30">
        <f t="shared" si="28"/>
        <v>75.671999999999997</v>
      </c>
    </row>
    <row r="1649" spans="1:6" customFormat="1" ht="11.25" customHeight="1">
      <c r="A1649" s="32" t="s">
        <v>1183</v>
      </c>
      <c r="B1649" s="26" t="s">
        <v>1087</v>
      </c>
      <c r="C1649" s="39" t="s">
        <v>1399</v>
      </c>
      <c r="D1649" s="40">
        <v>60211</v>
      </c>
      <c r="E1649" s="42">
        <v>60211</v>
      </c>
      <c r="F1649" s="30">
        <f t="shared" si="28"/>
        <v>60.210999999999999</v>
      </c>
    </row>
    <row r="1650" spans="1:6" customFormat="1" ht="11.25" customHeight="1">
      <c r="A1650" s="32" t="s">
        <v>1183</v>
      </c>
      <c r="B1650" s="26" t="s">
        <v>1218</v>
      </c>
      <c r="C1650" s="39" t="s">
        <v>1399</v>
      </c>
      <c r="D1650" s="40">
        <v>113465</v>
      </c>
      <c r="E1650" s="42">
        <v>113465</v>
      </c>
      <c r="F1650" s="30">
        <f t="shared" si="28"/>
        <v>113.465</v>
      </c>
    </row>
    <row r="1651" spans="1:6" customFormat="1" ht="11.25" customHeight="1">
      <c r="A1651" s="32" t="s">
        <v>1183</v>
      </c>
      <c r="B1651" s="26" t="s">
        <v>1087</v>
      </c>
      <c r="C1651" s="39" t="s">
        <v>1399</v>
      </c>
      <c r="D1651" s="40">
        <v>168750</v>
      </c>
      <c r="E1651" s="42">
        <v>168750</v>
      </c>
      <c r="F1651" s="30">
        <f t="shared" si="28"/>
        <v>168.75</v>
      </c>
    </row>
    <row r="1652" spans="1:6" customFormat="1" ht="11.25" customHeight="1">
      <c r="A1652" s="32" t="s">
        <v>1183</v>
      </c>
      <c r="B1652" s="26" t="s">
        <v>1218</v>
      </c>
      <c r="C1652" s="39" t="s">
        <v>1399</v>
      </c>
      <c r="D1652" s="40">
        <v>64280</v>
      </c>
      <c r="E1652" s="42">
        <v>64280</v>
      </c>
      <c r="F1652" s="30">
        <f t="shared" si="28"/>
        <v>64.28</v>
      </c>
    </row>
    <row r="1653" spans="1:6" customFormat="1" ht="11.25" customHeight="1">
      <c r="A1653" s="32" t="s">
        <v>1183</v>
      </c>
      <c r="B1653" s="26" t="s">
        <v>1418</v>
      </c>
      <c r="C1653" s="39" t="s">
        <v>1399</v>
      </c>
      <c r="D1653" s="40">
        <v>128572</v>
      </c>
      <c r="E1653" s="42">
        <v>128572</v>
      </c>
      <c r="F1653" s="30">
        <f t="shared" si="28"/>
        <v>128.572</v>
      </c>
    </row>
    <row r="1654" spans="1:6" customFormat="1" ht="11.25" customHeight="1">
      <c r="A1654" s="32" t="s">
        <v>1183</v>
      </c>
      <c r="B1654" s="26" t="s">
        <v>1087</v>
      </c>
      <c r="C1654" s="39" t="s">
        <v>1399</v>
      </c>
      <c r="D1654" s="40">
        <v>124471</v>
      </c>
      <c r="E1654" s="42">
        <v>124471</v>
      </c>
      <c r="F1654" s="30">
        <f t="shared" si="28"/>
        <v>124.471</v>
      </c>
    </row>
    <row r="1655" spans="1:6" customFormat="1" ht="11.25" customHeight="1">
      <c r="A1655" s="32" t="s">
        <v>1183</v>
      </c>
      <c r="B1655" s="26" t="s">
        <v>1404</v>
      </c>
      <c r="C1655" s="39" t="s">
        <v>1399</v>
      </c>
      <c r="D1655" s="40">
        <v>160601</v>
      </c>
      <c r="E1655" s="42">
        <v>160601</v>
      </c>
      <c r="F1655" s="30">
        <f t="shared" si="28"/>
        <v>160.601</v>
      </c>
    </row>
    <row r="1656" spans="1:6" customFormat="1" ht="11.25" customHeight="1">
      <c r="A1656" s="32" t="s">
        <v>1183</v>
      </c>
      <c r="B1656" s="26" t="s">
        <v>1087</v>
      </c>
      <c r="C1656" s="39" t="s">
        <v>1399</v>
      </c>
      <c r="D1656" s="40">
        <v>149852</v>
      </c>
      <c r="E1656" s="42">
        <v>149852</v>
      </c>
      <c r="F1656" s="30">
        <f t="shared" si="28"/>
        <v>149.852</v>
      </c>
    </row>
    <row r="1657" spans="1:6" customFormat="1" ht="11.25" customHeight="1">
      <c r="A1657" s="32" t="s">
        <v>1183</v>
      </c>
      <c r="B1657" s="26" t="s">
        <v>1419</v>
      </c>
      <c r="C1657" s="39" t="s">
        <v>1399</v>
      </c>
      <c r="D1657" s="40">
        <v>143036</v>
      </c>
      <c r="E1657" s="42">
        <v>143036</v>
      </c>
      <c r="F1657" s="30">
        <f t="shared" si="28"/>
        <v>143.036</v>
      </c>
    </row>
    <row r="1658" spans="1:6" customFormat="1" ht="11.25" customHeight="1">
      <c r="A1658" s="32" t="s">
        <v>1183</v>
      </c>
      <c r="B1658" s="26" t="s">
        <v>1416</v>
      </c>
      <c r="C1658" s="39" t="s">
        <v>1399</v>
      </c>
      <c r="D1658" s="40">
        <v>222964</v>
      </c>
      <c r="E1658" s="42">
        <v>222964</v>
      </c>
      <c r="F1658" s="30">
        <f t="shared" si="28"/>
        <v>222.964</v>
      </c>
    </row>
    <row r="1659" spans="1:6" customFormat="1" ht="11.25" customHeight="1">
      <c r="A1659" s="32" t="s">
        <v>1183</v>
      </c>
      <c r="B1659" s="26" t="s">
        <v>1420</v>
      </c>
      <c r="C1659" s="39" t="s">
        <v>1399</v>
      </c>
      <c r="D1659" s="40">
        <v>100000</v>
      </c>
      <c r="E1659" s="42">
        <v>100000</v>
      </c>
      <c r="F1659" s="30">
        <f t="shared" si="28"/>
        <v>100</v>
      </c>
    </row>
    <row r="1660" spans="1:6" customFormat="1" ht="11.25" customHeight="1">
      <c r="A1660" s="32" t="s">
        <v>1183</v>
      </c>
      <c r="B1660" s="26" t="s">
        <v>1421</v>
      </c>
      <c r="C1660" s="39" t="s">
        <v>1399</v>
      </c>
      <c r="D1660" s="40">
        <v>158139</v>
      </c>
      <c r="E1660" s="42">
        <v>158139</v>
      </c>
      <c r="F1660" s="30">
        <f t="shared" si="28"/>
        <v>158.13900000000001</v>
      </c>
    </row>
    <row r="1661" spans="1:6" customFormat="1" ht="11.25" customHeight="1">
      <c r="A1661" s="32" t="s">
        <v>1183</v>
      </c>
      <c r="B1661" s="26" t="s">
        <v>1422</v>
      </c>
      <c r="C1661" s="39" t="s">
        <v>1399</v>
      </c>
      <c r="D1661" s="40">
        <v>14764</v>
      </c>
      <c r="E1661" s="42">
        <v>14764</v>
      </c>
      <c r="F1661" s="30">
        <f t="shared" si="28"/>
        <v>14.763999999999999</v>
      </c>
    </row>
    <row r="1662" spans="1:6" customFormat="1" ht="11.25" customHeight="1">
      <c r="A1662" s="32" t="s">
        <v>1183</v>
      </c>
      <c r="B1662" s="26" t="s">
        <v>1423</v>
      </c>
      <c r="C1662" s="39" t="s">
        <v>1399</v>
      </c>
      <c r="D1662" s="40">
        <v>97640</v>
      </c>
      <c r="E1662" s="42">
        <v>97640</v>
      </c>
      <c r="F1662" s="30">
        <f t="shared" si="28"/>
        <v>97.64</v>
      </c>
    </row>
    <row r="1663" spans="1:6" customFormat="1" ht="11.25" customHeight="1">
      <c r="A1663" s="32" t="s">
        <v>1183</v>
      </c>
      <c r="B1663" s="26" t="s">
        <v>1087</v>
      </c>
      <c r="C1663" s="39" t="s">
        <v>1399</v>
      </c>
      <c r="D1663" s="40">
        <v>128818</v>
      </c>
      <c r="E1663" s="42">
        <v>128818</v>
      </c>
      <c r="F1663" s="30">
        <f t="shared" si="28"/>
        <v>128.81800000000001</v>
      </c>
    </row>
    <row r="1664" spans="1:6" customFormat="1" ht="11.25" customHeight="1">
      <c r="A1664" s="32" t="s">
        <v>1183</v>
      </c>
      <c r="B1664" s="26" t="s">
        <v>1424</v>
      </c>
      <c r="C1664" s="39" t="s">
        <v>1399</v>
      </c>
      <c r="D1664" s="40">
        <v>12086</v>
      </c>
      <c r="E1664" s="42">
        <v>12086</v>
      </c>
      <c r="F1664" s="30">
        <f t="shared" si="28"/>
        <v>12.086</v>
      </c>
    </row>
    <row r="1665" spans="1:6" customFormat="1" ht="11.25" customHeight="1">
      <c r="A1665" s="32" t="s">
        <v>1183</v>
      </c>
      <c r="B1665" s="26" t="s">
        <v>1425</v>
      </c>
      <c r="C1665" s="39" t="s">
        <v>1399</v>
      </c>
      <c r="D1665" s="40">
        <v>148238</v>
      </c>
      <c r="E1665" s="42">
        <v>148238</v>
      </c>
      <c r="F1665" s="30">
        <f t="shared" si="28"/>
        <v>148.238</v>
      </c>
    </row>
    <row r="1666" spans="1:6" customFormat="1" ht="11.25" customHeight="1">
      <c r="A1666" s="32" t="s">
        <v>1183</v>
      </c>
      <c r="B1666" s="26" t="s">
        <v>1075</v>
      </c>
      <c r="C1666" s="39" t="s">
        <v>1399</v>
      </c>
      <c r="D1666" s="40">
        <v>10820</v>
      </c>
      <c r="E1666" s="42">
        <v>10820</v>
      </c>
      <c r="F1666" s="30">
        <f t="shared" si="28"/>
        <v>10.82</v>
      </c>
    </row>
    <row r="1667" spans="1:6" customFormat="1" ht="11.25" customHeight="1">
      <c r="A1667" s="32" t="s">
        <v>1183</v>
      </c>
      <c r="B1667" s="26" t="s">
        <v>1014</v>
      </c>
      <c r="C1667" s="39" t="s">
        <v>1399</v>
      </c>
      <c r="D1667" s="40">
        <v>7849</v>
      </c>
      <c r="E1667" s="42">
        <v>7849</v>
      </c>
      <c r="F1667" s="30">
        <f t="shared" si="28"/>
        <v>7.8490000000000002</v>
      </c>
    </row>
    <row r="1668" spans="1:6" customFormat="1" ht="11.25" customHeight="1">
      <c r="A1668" s="32" t="s">
        <v>1183</v>
      </c>
      <c r="B1668" s="26" t="s">
        <v>1426</v>
      </c>
      <c r="C1668" s="39" t="s">
        <v>1399</v>
      </c>
      <c r="D1668" s="40">
        <v>16291</v>
      </c>
      <c r="E1668" s="42">
        <v>16291</v>
      </c>
      <c r="F1668" s="30">
        <f t="shared" si="28"/>
        <v>16.291</v>
      </c>
    </row>
    <row r="1669" spans="1:6" customFormat="1" ht="11.25" customHeight="1">
      <c r="A1669" s="32" t="s">
        <v>1183</v>
      </c>
      <c r="B1669" s="26" t="s">
        <v>1218</v>
      </c>
      <c r="C1669" s="39" t="s">
        <v>1399</v>
      </c>
      <c r="D1669" s="40">
        <v>65704</v>
      </c>
      <c r="E1669" s="42">
        <v>65704</v>
      </c>
      <c r="F1669" s="30">
        <f t="shared" si="28"/>
        <v>65.703999999999994</v>
      </c>
    </row>
    <row r="1670" spans="1:6" customFormat="1" ht="11.25" customHeight="1">
      <c r="A1670" s="32" t="s">
        <v>1183</v>
      </c>
      <c r="B1670" s="26" t="s">
        <v>1427</v>
      </c>
      <c r="C1670" s="39" t="s">
        <v>1399</v>
      </c>
      <c r="D1670" s="40">
        <v>28135</v>
      </c>
      <c r="E1670" s="42">
        <v>28135</v>
      </c>
      <c r="F1670" s="30">
        <f t="shared" si="28"/>
        <v>28.135000000000002</v>
      </c>
    </row>
    <row r="1671" spans="1:6" customFormat="1" ht="11.25" customHeight="1">
      <c r="A1671" s="32" t="s">
        <v>1183</v>
      </c>
      <c r="B1671" s="26" t="s">
        <v>1343</v>
      </c>
      <c r="C1671" s="39" t="s">
        <v>1399</v>
      </c>
      <c r="D1671" s="40">
        <v>29968</v>
      </c>
      <c r="E1671" s="42">
        <v>29968</v>
      </c>
      <c r="F1671" s="30">
        <f t="shared" si="28"/>
        <v>29.968</v>
      </c>
    </row>
    <row r="1672" spans="1:6" customFormat="1" ht="11.25" customHeight="1">
      <c r="A1672" s="32" t="s">
        <v>1183</v>
      </c>
      <c r="B1672" s="26" t="s">
        <v>1404</v>
      </c>
      <c r="C1672" s="39" t="s">
        <v>1399</v>
      </c>
      <c r="D1672" s="40">
        <v>28740</v>
      </c>
      <c r="E1672" s="42">
        <v>28740</v>
      </c>
      <c r="F1672" s="30">
        <f t="shared" si="28"/>
        <v>28.74</v>
      </c>
    </row>
    <row r="1673" spans="1:6" customFormat="1" ht="11.25" customHeight="1">
      <c r="A1673" s="32" t="s">
        <v>1183</v>
      </c>
      <c r="B1673" s="26" t="s">
        <v>1428</v>
      </c>
      <c r="C1673" s="39" t="s">
        <v>1399</v>
      </c>
      <c r="D1673" s="40">
        <v>27131</v>
      </c>
      <c r="E1673" s="42">
        <v>27131</v>
      </c>
      <c r="F1673" s="30">
        <f t="shared" si="28"/>
        <v>27.131</v>
      </c>
    </row>
    <row r="1674" spans="1:6" customFormat="1" ht="11.25" customHeight="1">
      <c r="A1674" s="32" t="s">
        <v>1183</v>
      </c>
      <c r="B1674" s="26" t="s">
        <v>1218</v>
      </c>
      <c r="C1674" s="39" t="s">
        <v>1399</v>
      </c>
      <c r="D1674" s="40">
        <v>89673</v>
      </c>
      <c r="E1674" s="42">
        <v>89673</v>
      </c>
      <c r="F1674" s="30">
        <f t="shared" si="28"/>
        <v>89.673000000000002</v>
      </c>
    </row>
    <row r="1675" spans="1:6" customFormat="1" ht="11.25" customHeight="1">
      <c r="A1675" s="32" t="s">
        <v>1183</v>
      </c>
      <c r="B1675" s="26" t="s">
        <v>1429</v>
      </c>
      <c r="C1675" s="39" t="s">
        <v>1399</v>
      </c>
      <c r="D1675" s="40">
        <v>34988</v>
      </c>
      <c r="E1675" s="42">
        <v>34988</v>
      </c>
      <c r="F1675" s="30">
        <f t="shared" si="28"/>
        <v>34.988</v>
      </c>
    </row>
    <row r="1676" spans="1:6" customFormat="1" ht="11.25" customHeight="1">
      <c r="A1676" s="32" t="s">
        <v>1183</v>
      </c>
      <c r="B1676" s="26" t="s">
        <v>1419</v>
      </c>
      <c r="C1676" s="39" t="s">
        <v>1399</v>
      </c>
      <c r="D1676" s="40">
        <v>144847</v>
      </c>
      <c r="E1676" s="42">
        <v>144847</v>
      </c>
      <c r="F1676" s="30">
        <f t="shared" si="28"/>
        <v>144.84700000000001</v>
      </c>
    </row>
    <row r="1677" spans="1:6" customFormat="1" ht="11.25" customHeight="1">
      <c r="A1677" s="32" t="s">
        <v>1183</v>
      </c>
      <c r="B1677" s="26" t="s">
        <v>1420</v>
      </c>
      <c r="C1677" s="39" t="s">
        <v>1399</v>
      </c>
      <c r="D1677" s="40">
        <v>95000</v>
      </c>
      <c r="E1677" s="42">
        <v>95000</v>
      </c>
      <c r="F1677" s="30">
        <f t="shared" si="28"/>
        <v>95</v>
      </c>
    </row>
    <row r="1678" spans="1:6" customFormat="1" ht="11.25" customHeight="1">
      <c r="A1678" s="32" t="s">
        <v>1183</v>
      </c>
      <c r="B1678" s="26" t="s">
        <v>1404</v>
      </c>
      <c r="C1678" s="39" t="s">
        <v>1399</v>
      </c>
      <c r="D1678" s="40">
        <v>234948</v>
      </c>
      <c r="E1678" s="42">
        <v>234948</v>
      </c>
      <c r="F1678" s="30">
        <f t="shared" si="28"/>
        <v>234.94800000000001</v>
      </c>
    </row>
    <row r="1679" spans="1:6" customFormat="1" ht="11.25" customHeight="1">
      <c r="A1679" s="32" t="s">
        <v>1183</v>
      </c>
      <c r="B1679" s="26" t="s">
        <v>1430</v>
      </c>
      <c r="C1679" s="39" t="s">
        <v>1399</v>
      </c>
      <c r="D1679" s="40">
        <v>270012</v>
      </c>
      <c r="E1679" s="42">
        <v>270012</v>
      </c>
      <c r="F1679" s="30">
        <f t="shared" si="28"/>
        <v>270.012</v>
      </c>
    </row>
    <row r="1680" spans="1:6" customFormat="1" ht="11.25" customHeight="1">
      <c r="A1680" s="32" t="s">
        <v>1183</v>
      </c>
      <c r="B1680" s="26" t="s">
        <v>1107</v>
      </c>
      <c r="C1680" s="39" t="s">
        <v>1399</v>
      </c>
      <c r="D1680" s="40">
        <v>214044</v>
      </c>
      <c r="E1680" s="42">
        <v>214044</v>
      </c>
      <c r="F1680" s="30">
        <f t="shared" si="28"/>
        <v>214.04400000000001</v>
      </c>
    </row>
    <row r="1681" spans="1:6" customFormat="1" ht="11.25" customHeight="1">
      <c r="A1681" s="32" t="s">
        <v>1183</v>
      </c>
      <c r="B1681" s="26" t="s">
        <v>1218</v>
      </c>
      <c r="C1681" s="39" t="s">
        <v>1399</v>
      </c>
      <c r="D1681" s="40">
        <v>288244</v>
      </c>
      <c r="E1681" s="42">
        <v>288244</v>
      </c>
      <c r="F1681" s="30">
        <f t="shared" si="28"/>
        <v>288.24400000000003</v>
      </c>
    </row>
    <row r="1682" spans="1:6" customFormat="1" ht="11.25" customHeight="1">
      <c r="A1682" s="32" t="s">
        <v>1183</v>
      </c>
      <c r="B1682" s="26" t="s">
        <v>1417</v>
      </c>
      <c r="C1682" s="39" t="s">
        <v>1399</v>
      </c>
      <c r="D1682" s="40">
        <v>180748</v>
      </c>
      <c r="E1682" s="42">
        <v>180748</v>
      </c>
      <c r="F1682" s="30">
        <f t="shared" si="28"/>
        <v>180.74799999999999</v>
      </c>
    </row>
    <row r="1683" spans="1:6" customFormat="1" ht="11.25" customHeight="1">
      <c r="A1683" s="32" t="s">
        <v>1183</v>
      </c>
      <c r="B1683" s="26" t="s">
        <v>1431</v>
      </c>
      <c r="C1683" s="39" t="s">
        <v>1399</v>
      </c>
      <c r="D1683" s="40">
        <v>317833</v>
      </c>
      <c r="E1683" s="42">
        <v>317833</v>
      </c>
      <c r="F1683" s="30">
        <f t="shared" si="28"/>
        <v>317.83300000000003</v>
      </c>
    </row>
    <row r="1684" spans="1:6" customFormat="1" ht="11.25" customHeight="1">
      <c r="A1684" s="32" t="s">
        <v>1183</v>
      </c>
      <c r="B1684" s="26" t="s">
        <v>1404</v>
      </c>
      <c r="C1684" s="39" t="s">
        <v>1399</v>
      </c>
      <c r="D1684" s="40">
        <v>307175</v>
      </c>
      <c r="E1684" s="42">
        <v>307175</v>
      </c>
      <c r="F1684" s="30">
        <f t="shared" si="28"/>
        <v>307.17500000000001</v>
      </c>
    </row>
    <row r="1685" spans="1:6" customFormat="1" ht="11.25" customHeight="1">
      <c r="A1685" s="32" t="s">
        <v>1183</v>
      </c>
      <c r="B1685" s="26" t="s">
        <v>1412</v>
      </c>
      <c r="C1685" s="39" t="s">
        <v>1399</v>
      </c>
      <c r="D1685" s="40">
        <v>121782</v>
      </c>
      <c r="E1685" s="42">
        <v>121782</v>
      </c>
      <c r="F1685" s="30">
        <f t="shared" ref="F1685:F1745" si="29">E1685/1000</f>
        <v>121.782</v>
      </c>
    </row>
    <row r="1686" spans="1:6" customFormat="1" ht="11.25" customHeight="1">
      <c r="A1686" s="32" t="s">
        <v>1183</v>
      </c>
      <c r="B1686" s="26" t="s">
        <v>1430</v>
      </c>
      <c r="C1686" s="39" t="s">
        <v>1399</v>
      </c>
      <c r="D1686" s="40">
        <v>319658</v>
      </c>
      <c r="E1686" s="42">
        <v>319658</v>
      </c>
      <c r="F1686" s="30">
        <f t="shared" si="29"/>
        <v>319.65800000000002</v>
      </c>
    </row>
    <row r="1687" spans="1:6" customFormat="1" ht="11.25" customHeight="1">
      <c r="A1687" s="32" t="s">
        <v>1183</v>
      </c>
      <c r="B1687" s="26" t="s">
        <v>1087</v>
      </c>
      <c r="C1687" s="39" t="s">
        <v>1399</v>
      </c>
      <c r="D1687" s="40">
        <v>277793</v>
      </c>
      <c r="E1687" s="42">
        <v>277793</v>
      </c>
      <c r="F1687" s="30">
        <f t="shared" si="29"/>
        <v>277.79300000000001</v>
      </c>
    </row>
    <row r="1688" spans="1:6" customFormat="1" ht="11.25" customHeight="1">
      <c r="A1688" s="32" t="s">
        <v>1183</v>
      </c>
      <c r="B1688" s="26" t="s">
        <v>1412</v>
      </c>
      <c r="C1688" s="39" t="s">
        <v>1399</v>
      </c>
      <c r="D1688" s="40">
        <v>51824</v>
      </c>
      <c r="E1688" s="42">
        <v>51824</v>
      </c>
      <c r="F1688" s="30">
        <f t="shared" si="29"/>
        <v>51.823999999999998</v>
      </c>
    </row>
    <row r="1689" spans="1:6" customFormat="1" ht="11.25" customHeight="1">
      <c r="A1689" s="32" t="s">
        <v>1183</v>
      </c>
      <c r="B1689" s="26" t="s">
        <v>1313</v>
      </c>
      <c r="C1689" s="39" t="s">
        <v>1310</v>
      </c>
      <c r="D1689" s="40">
        <v>36000</v>
      </c>
      <c r="E1689" s="42">
        <v>36000</v>
      </c>
      <c r="F1689" s="30">
        <f t="shared" si="29"/>
        <v>36</v>
      </c>
    </row>
    <row r="1690" spans="1:6" customFormat="1" ht="11.25" customHeight="1">
      <c r="A1690" s="32" t="s">
        <v>1183</v>
      </c>
      <c r="B1690" s="26" t="s">
        <v>1313</v>
      </c>
      <c r="C1690" s="39" t="s">
        <v>1310</v>
      </c>
      <c r="D1690" s="40">
        <v>24300</v>
      </c>
      <c r="E1690" s="42">
        <v>24300</v>
      </c>
      <c r="F1690" s="30">
        <f t="shared" si="29"/>
        <v>24.3</v>
      </c>
    </row>
    <row r="1691" spans="1:6" customFormat="1" ht="11.25" customHeight="1">
      <c r="A1691" s="32" t="s">
        <v>1183</v>
      </c>
      <c r="B1691" s="26" t="s">
        <v>1313</v>
      </c>
      <c r="C1691" s="39" t="s">
        <v>1310</v>
      </c>
      <c r="D1691" s="40">
        <v>33477</v>
      </c>
      <c r="E1691" s="42">
        <v>33477</v>
      </c>
      <c r="F1691" s="30">
        <f t="shared" si="29"/>
        <v>33.476999999999997</v>
      </c>
    </row>
    <row r="1692" spans="1:6" customFormat="1" ht="11.25" customHeight="1">
      <c r="A1692" s="32" t="s">
        <v>1183</v>
      </c>
      <c r="B1692" s="26" t="s">
        <v>1314</v>
      </c>
      <c r="C1692" s="39" t="s">
        <v>1310</v>
      </c>
      <c r="D1692" s="40">
        <v>306723</v>
      </c>
      <c r="E1692" s="42">
        <v>306723</v>
      </c>
      <c r="F1692" s="30">
        <f t="shared" si="29"/>
        <v>306.72300000000001</v>
      </c>
    </row>
    <row r="1693" spans="1:6" customFormat="1" ht="11.25" customHeight="1">
      <c r="A1693" s="32" t="s">
        <v>1183</v>
      </c>
      <c r="B1693" s="26" t="s">
        <v>1432</v>
      </c>
      <c r="C1693" s="39" t="s">
        <v>1310</v>
      </c>
      <c r="D1693" s="40">
        <v>69362</v>
      </c>
      <c r="E1693" s="42">
        <v>69362</v>
      </c>
      <c r="F1693" s="30">
        <f t="shared" si="29"/>
        <v>69.361999999999995</v>
      </c>
    </row>
    <row r="1694" spans="1:6" customFormat="1" ht="11.25" customHeight="1">
      <c r="A1694" s="32" t="s">
        <v>1183</v>
      </c>
      <c r="B1694" s="26" t="s">
        <v>1433</v>
      </c>
      <c r="C1694" s="39" t="s">
        <v>1310</v>
      </c>
      <c r="D1694" s="40">
        <v>104399</v>
      </c>
      <c r="E1694" s="42">
        <v>104399</v>
      </c>
      <c r="F1694" s="30">
        <f t="shared" si="29"/>
        <v>104.399</v>
      </c>
    </row>
    <row r="1695" spans="1:6" customFormat="1" ht="11.25" customHeight="1">
      <c r="A1695" s="32" t="s">
        <v>1183</v>
      </c>
      <c r="B1695" s="26" t="s">
        <v>1317</v>
      </c>
      <c r="C1695" s="39" t="s">
        <v>1310</v>
      </c>
      <c r="D1695" s="40">
        <v>75243</v>
      </c>
      <c r="E1695" s="42">
        <v>75243</v>
      </c>
      <c r="F1695" s="30">
        <f t="shared" si="29"/>
        <v>75.242999999999995</v>
      </c>
    </row>
    <row r="1696" spans="1:6" customFormat="1" ht="11.25" customHeight="1">
      <c r="A1696" s="32" t="s">
        <v>1183</v>
      </c>
      <c r="B1696" s="26" t="s">
        <v>1434</v>
      </c>
      <c r="C1696" s="39" t="s">
        <v>1310</v>
      </c>
      <c r="D1696" s="40">
        <v>73758</v>
      </c>
      <c r="E1696" s="42">
        <v>73758</v>
      </c>
      <c r="F1696" s="30">
        <f t="shared" si="29"/>
        <v>73.757999999999996</v>
      </c>
    </row>
    <row r="1697" spans="1:6" customFormat="1" ht="11.25" customHeight="1">
      <c r="A1697" s="32" t="s">
        <v>1183</v>
      </c>
      <c r="B1697" s="26" t="s">
        <v>1435</v>
      </c>
      <c r="C1697" s="39" t="s">
        <v>1310</v>
      </c>
      <c r="D1697" s="40">
        <v>110679</v>
      </c>
      <c r="E1697" s="42">
        <v>110679</v>
      </c>
      <c r="F1697" s="30">
        <f t="shared" si="29"/>
        <v>110.679</v>
      </c>
    </row>
    <row r="1698" spans="1:6" customFormat="1" ht="11.25" customHeight="1">
      <c r="A1698" s="32" t="s">
        <v>1183</v>
      </c>
      <c r="B1698" s="26" t="s">
        <v>1330</v>
      </c>
      <c r="C1698" s="39" t="s">
        <v>1310</v>
      </c>
      <c r="D1698" s="40">
        <v>33976</v>
      </c>
      <c r="E1698" s="42">
        <v>33976</v>
      </c>
      <c r="F1698" s="30">
        <f t="shared" si="29"/>
        <v>33.975999999999999</v>
      </c>
    </row>
    <row r="1699" spans="1:6" customFormat="1" ht="11.25" customHeight="1">
      <c r="A1699" s="32" t="s">
        <v>1183</v>
      </c>
      <c r="B1699" s="26" t="s">
        <v>1330</v>
      </c>
      <c r="C1699" s="39" t="s">
        <v>1310</v>
      </c>
      <c r="D1699" s="40">
        <v>33976</v>
      </c>
      <c r="E1699" s="42">
        <v>33976</v>
      </c>
      <c r="F1699" s="30">
        <f t="shared" si="29"/>
        <v>33.975999999999999</v>
      </c>
    </row>
    <row r="1700" spans="1:6" customFormat="1" ht="11.25" customHeight="1">
      <c r="A1700" s="32" t="s">
        <v>1183</v>
      </c>
      <c r="B1700" s="26" t="s">
        <v>1330</v>
      </c>
      <c r="C1700" s="39" t="s">
        <v>1310</v>
      </c>
      <c r="D1700" s="40">
        <v>33976</v>
      </c>
      <c r="E1700" s="42">
        <v>33976</v>
      </c>
      <c r="F1700" s="30">
        <f t="shared" si="29"/>
        <v>33.975999999999999</v>
      </c>
    </row>
    <row r="1701" spans="1:6" customFormat="1" ht="11.25" customHeight="1">
      <c r="A1701" s="32" t="s">
        <v>1183</v>
      </c>
      <c r="B1701" s="26" t="s">
        <v>1330</v>
      </c>
      <c r="C1701" s="39" t="s">
        <v>1310</v>
      </c>
      <c r="D1701" s="40">
        <v>45000</v>
      </c>
      <c r="E1701" s="42">
        <v>45000</v>
      </c>
      <c r="F1701" s="30">
        <f t="shared" si="29"/>
        <v>45</v>
      </c>
    </row>
    <row r="1702" spans="1:6" customFormat="1" ht="11.25" customHeight="1">
      <c r="A1702" s="32" t="s">
        <v>1183</v>
      </c>
      <c r="B1702" s="26" t="s">
        <v>1317</v>
      </c>
      <c r="C1702" s="39" t="s">
        <v>1310</v>
      </c>
      <c r="D1702" s="40">
        <v>93508</v>
      </c>
      <c r="E1702" s="42">
        <v>93508</v>
      </c>
      <c r="F1702" s="30">
        <f t="shared" si="29"/>
        <v>93.507999999999996</v>
      </c>
    </row>
    <row r="1703" spans="1:6" customFormat="1" ht="11.25" customHeight="1">
      <c r="A1703" s="32" t="s">
        <v>1183</v>
      </c>
      <c r="B1703" s="26" t="s">
        <v>1317</v>
      </c>
      <c r="C1703" s="39" t="s">
        <v>1310</v>
      </c>
      <c r="D1703" s="40">
        <v>102896</v>
      </c>
      <c r="E1703" s="42">
        <v>102896</v>
      </c>
      <c r="F1703" s="30">
        <f t="shared" si="29"/>
        <v>102.896</v>
      </c>
    </row>
    <row r="1704" spans="1:6" customFormat="1" ht="11.25" customHeight="1">
      <c r="A1704" s="32" t="s">
        <v>1183</v>
      </c>
      <c r="B1704" s="26" t="s">
        <v>1312</v>
      </c>
      <c r="C1704" s="39" t="s">
        <v>1310</v>
      </c>
      <c r="D1704" s="40">
        <v>59220</v>
      </c>
      <c r="E1704" s="42">
        <v>59220</v>
      </c>
      <c r="F1704" s="30">
        <f t="shared" si="29"/>
        <v>59.22</v>
      </c>
    </row>
    <row r="1705" spans="1:6" customFormat="1" ht="11.25" customHeight="1">
      <c r="A1705" s="32" t="s">
        <v>1183</v>
      </c>
      <c r="B1705" s="26" t="s">
        <v>1436</v>
      </c>
      <c r="C1705" s="39" t="s">
        <v>1310</v>
      </c>
      <c r="D1705" s="40">
        <v>92260</v>
      </c>
      <c r="E1705" s="42">
        <v>92260</v>
      </c>
      <c r="F1705" s="30">
        <f t="shared" si="29"/>
        <v>92.26</v>
      </c>
    </row>
    <row r="1706" spans="1:6" customFormat="1" ht="11.25" customHeight="1">
      <c r="A1706" s="32" t="s">
        <v>1183</v>
      </c>
      <c r="B1706" s="26" t="s">
        <v>1321</v>
      </c>
      <c r="C1706" s="39" t="s">
        <v>1310</v>
      </c>
      <c r="D1706" s="40">
        <v>104712</v>
      </c>
      <c r="E1706" s="42">
        <v>104712</v>
      </c>
      <c r="F1706" s="30">
        <f t="shared" si="29"/>
        <v>104.712</v>
      </c>
    </row>
    <row r="1707" spans="1:6" customFormat="1" ht="11.25" customHeight="1">
      <c r="A1707" s="32" t="s">
        <v>1183</v>
      </c>
      <c r="B1707" s="26" t="s">
        <v>1321</v>
      </c>
      <c r="C1707" s="39" t="s">
        <v>1310</v>
      </c>
      <c r="D1707" s="40">
        <v>60708</v>
      </c>
      <c r="E1707" s="42">
        <v>60708</v>
      </c>
      <c r="F1707" s="30">
        <f t="shared" si="29"/>
        <v>60.707999999999998</v>
      </c>
    </row>
    <row r="1708" spans="1:6" customFormat="1" ht="11.25" customHeight="1">
      <c r="A1708" s="32" t="s">
        <v>1183</v>
      </c>
      <c r="B1708" s="26" t="s">
        <v>1321</v>
      </c>
      <c r="C1708" s="39" t="s">
        <v>1310</v>
      </c>
      <c r="D1708" s="40">
        <v>78396</v>
      </c>
      <c r="E1708" s="42">
        <v>78396</v>
      </c>
      <c r="F1708" s="30">
        <f t="shared" si="29"/>
        <v>78.396000000000001</v>
      </c>
    </row>
    <row r="1709" spans="1:6" customFormat="1" ht="11.25" customHeight="1">
      <c r="A1709" s="32" t="s">
        <v>1183</v>
      </c>
      <c r="B1709" s="26" t="s">
        <v>1321</v>
      </c>
      <c r="C1709" s="39" t="s">
        <v>1310</v>
      </c>
      <c r="D1709" s="40">
        <v>32566</v>
      </c>
      <c r="E1709" s="42">
        <v>32566</v>
      </c>
      <c r="F1709" s="30">
        <f t="shared" si="29"/>
        <v>32.566000000000003</v>
      </c>
    </row>
    <row r="1710" spans="1:6" customFormat="1" ht="11.25" customHeight="1">
      <c r="A1710" s="32" t="s">
        <v>1183</v>
      </c>
      <c r="B1710" s="26" t="s">
        <v>1321</v>
      </c>
      <c r="C1710" s="39" t="s">
        <v>1310</v>
      </c>
      <c r="D1710" s="40">
        <v>65790</v>
      </c>
      <c r="E1710" s="42">
        <v>65790</v>
      </c>
      <c r="F1710" s="30">
        <f t="shared" si="29"/>
        <v>65.790000000000006</v>
      </c>
    </row>
    <row r="1711" spans="1:6" customFormat="1" ht="11.25" customHeight="1">
      <c r="A1711" s="32" t="s">
        <v>1183</v>
      </c>
      <c r="B1711" s="26" t="s">
        <v>1317</v>
      </c>
      <c r="C1711" s="39" t="s">
        <v>1310</v>
      </c>
      <c r="D1711" s="40">
        <v>16045</v>
      </c>
      <c r="E1711" s="42">
        <v>16045</v>
      </c>
      <c r="F1711" s="30">
        <f t="shared" si="29"/>
        <v>16.045000000000002</v>
      </c>
    </row>
    <row r="1712" spans="1:6" customFormat="1" ht="11.25" customHeight="1">
      <c r="A1712" s="32" t="s">
        <v>1183</v>
      </c>
      <c r="B1712" s="26" t="s">
        <v>1087</v>
      </c>
      <c r="C1712" s="39" t="s">
        <v>1399</v>
      </c>
      <c r="D1712" s="40">
        <v>87400</v>
      </c>
      <c r="E1712" s="42">
        <v>87400</v>
      </c>
      <c r="F1712" s="30">
        <f t="shared" si="29"/>
        <v>87.4</v>
      </c>
    </row>
    <row r="1713" spans="1:6" customFormat="1" ht="11.25" customHeight="1">
      <c r="A1713" s="32" t="s">
        <v>1183</v>
      </c>
      <c r="B1713" s="26" t="s">
        <v>1087</v>
      </c>
      <c r="C1713" s="39" t="s">
        <v>1399</v>
      </c>
      <c r="D1713" s="40">
        <v>75908</v>
      </c>
      <c r="E1713" s="42">
        <v>75908</v>
      </c>
      <c r="F1713" s="30">
        <f t="shared" si="29"/>
        <v>75.908000000000001</v>
      </c>
    </row>
    <row r="1714" spans="1:6" customFormat="1" ht="11.25" customHeight="1">
      <c r="A1714" s="32" t="s">
        <v>1183</v>
      </c>
      <c r="B1714" s="26" t="s">
        <v>1087</v>
      </c>
      <c r="C1714" s="39" t="s">
        <v>1399</v>
      </c>
      <c r="D1714" s="40">
        <v>163676</v>
      </c>
      <c r="E1714" s="42">
        <v>163676</v>
      </c>
      <c r="F1714" s="30">
        <f t="shared" si="29"/>
        <v>163.67599999999999</v>
      </c>
    </row>
    <row r="1715" spans="1:6" customFormat="1" ht="11.25" customHeight="1">
      <c r="A1715" s="32" t="s">
        <v>1183</v>
      </c>
      <c r="B1715" s="26" t="s">
        <v>1087</v>
      </c>
      <c r="C1715" s="39" t="s">
        <v>1399</v>
      </c>
      <c r="D1715" s="40">
        <v>81012</v>
      </c>
      <c r="E1715" s="42">
        <v>81012</v>
      </c>
      <c r="F1715" s="30">
        <f t="shared" si="29"/>
        <v>81.012</v>
      </c>
    </row>
    <row r="1716" spans="1:6" customFormat="1" ht="11.25" customHeight="1">
      <c r="A1716" s="32" t="s">
        <v>1183</v>
      </c>
      <c r="B1716" s="26" t="s">
        <v>1087</v>
      </c>
      <c r="C1716" s="39" t="s">
        <v>1399</v>
      </c>
      <c r="D1716" s="40">
        <v>135102</v>
      </c>
      <c r="E1716" s="42">
        <v>135102</v>
      </c>
      <c r="F1716" s="30">
        <f t="shared" si="29"/>
        <v>135.102</v>
      </c>
    </row>
    <row r="1717" spans="1:6" customFormat="1" ht="11.25" customHeight="1">
      <c r="A1717" s="32" t="s">
        <v>1183</v>
      </c>
      <c r="B1717" s="26" t="s">
        <v>1087</v>
      </c>
      <c r="C1717" s="39" t="s">
        <v>1399</v>
      </c>
      <c r="D1717" s="40">
        <v>156914</v>
      </c>
      <c r="E1717" s="42">
        <v>156914</v>
      </c>
      <c r="F1717" s="30">
        <f t="shared" si="29"/>
        <v>156.91399999999999</v>
      </c>
    </row>
    <row r="1718" spans="1:6" customFormat="1" ht="11.25" customHeight="1">
      <c r="A1718" s="32" t="s">
        <v>1183</v>
      </c>
      <c r="B1718" s="26" t="s">
        <v>1416</v>
      </c>
      <c r="C1718" s="39" t="s">
        <v>1399</v>
      </c>
      <c r="D1718" s="40">
        <v>73356</v>
      </c>
      <c r="E1718" s="42">
        <v>73356</v>
      </c>
      <c r="F1718" s="30">
        <f t="shared" si="29"/>
        <v>73.355999999999995</v>
      </c>
    </row>
    <row r="1719" spans="1:6" customFormat="1" ht="11.25" customHeight="1">
      <c r="A1719" s="32" t="s">
        <v>1183</v>
      </c>
      <c r="B1719" s="26" t="s">
        <v>1419</v>
      </c>
      <c r="C1719" s="39" t="s">
        <v>1399</v>
      </c>
      <c r="D1719" s="40">
        <v>86332</v>
      </c>
      <c r="E1719" s="42">
        <v>86332</v>
      </c>
      <c r="F1719" s="30">
        <f t="shared" si="29"/>
        <v>86.331999999999994</v>
      </c>
    </row>
    <row r="1720" spans="1:6" customFormat="1" ht="11.25" customHeight="1">
      <c r="A1720" s="32" t="s">
        <v>1183</v>
      </c>
      <c r="B1720" s="26" t="s">
        <v>1087</v>
      </c>
      <c r="C1720" s="39" t="s">
        <v>1399</v>
      </c>
      <c r="D1720" s="40">
        <v>85496</v>
      </c>
      <c r="E1720" s="42">
        <v>85496</v>
      </c>
      <c r="F1720" s="30">
        <f t="shared" si="29"/>
        <v>85.495999999999995</v>
      </c>
    </row>
    <row r="1721" spans="1:6" customFormat="1" ht="11.25" customHeight="1">
      <c r="A1721" s="32" t="s">
        <v>1183</v>
      </c>
      <c r="B1721" s="26" t="s">
        <v>1218</v>
      </c>
      <c r="C1721" s="39" t="s">
        <v>1399</v>
      </c>
      <c r="D1721" s="40">
        <v>125123</v>
      </c>
      <c r="E1721" s="42">
        <v>125123</v>
      </c>
      <c r="F1721" s="30">
        <f t="shared" si="29"/>
        <v>125.123</v>
      </c>
    </row>
    <row r="1722" spans="1:6" customFormat="1" ht="11.25" customHeight="1">
      <c r="A1722" s="32" t="s">
        <v>1183</v>
      </c>
      <c r="B1722" s="26" t="s">
        <v>1087</v>
      </c>
      <c r="C1722" s="39" t="s">
        <v>1399</v>
      </c>
      <c r="D1722" s="40">
        <v>74844</v>
      </c>
      <c r="E1722" s="42">
        <v>74844</v>
      </c>
      <c r="F1722" s="30">
        <f t="shared" si="29"/>
        <v>74.843999999999994</v>
      </c>
    </row>
    <row r="1723" spans="1:6" customFormat="1" ht="11.25" customHeight="1">
      <c r="A1723" s="32" t="s">
        <v>1183</v>
      </c>
      <c r="B1723" s="26" t="s">
        <v>1409</v>
      </c>
      <c r="C1723" s="39" t="s">
        <v>1399</v>
      </c>
      <c r="D1723" s="40">
        <v>100310</v>
      </c>
      <c r="E1723" s="42">
        <v>100310</v>
      </c>
      <c r="F1723" s="30">
        <f t="shared" si="29"/>
        <v>100.31</v>
      </c>
    </row>
    <row r="1724" spans="1:6" customFormat="1" ht="11.25" customHeight="1">
      <c r="A1724" s="32" t="s">
        <v>1183</v>
      </c>
      <c r="B1724" s="26" t="s">
        <v>1437</v>
      </c>
      <c r="C1724" s="39" t="s">
        <v>1399</v>
      </c>
      <c r="D1724" s="40">
        <v>107615</v>
      </c>
      <c r="E1724" s="42">
        <v>107615</v>
      </c>
      <c r="F1724" s="30">
        <f t="shared" si="29"/>
        <v>107.61499999999999</v>
      </c>
    </row>
    <row r="1725" spans="1:6" customFormat="1" ht="11.25" customHeight="1">
      <c r="A1725" s="32" t="s">
        <v>1183</v>
      </c>
      <c r="B1725" s="26" t="s">
        <v>1087</v>
      </c>
      <c r="C1725" s="39" t="s">
        <v>1399</v>
      </c>
      <c r="D1725" s="40">
        <v>110936</v>
      </c>
      <c r="E1725" s="42">
        <v>110936</v>
      </c>
      <c r="F1725" s="30">
        <f t="shared" si="29"/>
        <v>110.93600000000001</v>
      </c>
    </row>
    <row r="1726" spans="1:6" customFormat="1" ht="11.25" customHeight="1">
      <c r="A1726" s="32" t="s">
        <v>1183</v>
      </c>
      <c r="B1726" s="26" t="s">
        <v>1437</v>
      </c>
      <c r="C1726" s="39" t="s">
        <v>1399</v>
      </c>
      <c r="D1726" s="40">
        <v>21705</v>
      </c>
      <c r="E1726" s="42">
        <v>21705</v>
      </c>
      <c r="F1726" s="30">
        <f t="shared" si="29"/>
        <v>21.704999999999998</v>
      </c>
    </row>
    <row r="1727" spans="1:6" customFormat="1" ht="11.25" customHeight="1">
      <c r="A1727" s="32" t="s">
        <v>1183</v>
      </c>
      <c r="B1727" s="26" t="s">
        <v>1087</v>
      </c>
      <c r="C1727" s="39" t="s">
        <v>1399</v>
      </c>
      <c r="D1727" s="40">
        <v>33184</v>
      </c>
      <c r="E1727" s="42">
        <v>33184</v>
      </c>
      <c r="F1727" s="30">
        <f t="shared" si="29"/>
        <v>33.183999999999997</v>
      </c>
    </row>
    <row r="1728" spans="1:6" customFormat="1" ht="11.25" customHeight="1">
      <c r="A1728" s="32" t="s">
        <v>1183</v>
      </c>
      <c r="B1728" s="26" t="s">
        <v>1404</v>
      </c>
      <c r="C1728" s="39" t="s">
        <v>1399</v>
      </c>
      <c r="D1728" s="40">
        <v>97855</v>
      </c>
      <c r="E1728" s="42">
        <v>97855</v>
      </c>
      <c r="F1728" s="30">
        <f t="shared" si="29"/>
        <v>97.855000000000004</v>
      </c>
    </row>
    <row r="1729" spans="1:13" ht="11.25" customHeight="1">
      <c r="A1729" s="32" t="s">
        <v>1183</v>
      </c>
      <c r="B1729" s="26" t="s">
        <v>1351</v>
      </c>
      <c r="C1729" s="39" t="s">
        <v>1399</v>
      </c>
      <c r="D1729" s="40">
        <v>6265</v>
      </c>
      <c r="E1729" s="42">
        <v>6265</v>
      </c>
      <c r="F1729" s="30">
        <f t="shared" si="29"/>
        <v>6.2649999999999997</v>
      </c>
    </row>
    <row r="1730" spans="1:13" ht="11.25" customHeight="1">
      <c r="A1730" s="32" t="s">
        <v>1183</v>
      </c>
      <c r="B1730" s="26" t="s">
        <v>1087</v>
      </c>
      <c r="C1730" s="39" t="s">
        <v>1399</v>
      </c>
      <c r="D1730" s="40">
        <v>134964</v>
      </c>
      <c r="E1730" s="42">
        <v>134964</v>
      </c>
      <c r="F1730" s="30">
        <f t="shared" si="29"/>
        <v>134.964</v>
      </c>
    </row>
    <row r="1731" spans="1:13" ht="11.25" customHeight="1">
      <c r="A1731" s="32" t="s">
        <v>1183</v>
      </c>
      <c r="B1731" s="26" t="s">
        <v>1218</v>
      </c>
      <c r="C1731" s="39" t="s">
        <v>1399</v>
      </c>
      <c r="D1731" s="40">
        <v>38971</v>
      </c>
      <c r="E1731" s="42">
        <v>38971</v>
      </c>
      <c r="F1731" s="30">
        <f t="shared" si="29"/>
        <v>38.970999999999997</v>
      </c>
    </row>
    <row r="1732" spans="1:13" ht="11.25" customHeight="1">
      <c r="A1732" s="32" t="s">
        <v>1183</v>
      </c>
      <c r="B1732" s="26" t="s">
        <v>1416</v>
      </c>
      <c r="C1732" s="39" t="s">
        <v>1399</v>
      </c>
      <c r="D1732" s="40">
        <v>166544</v>
      </c>
      <c r="E1732" s="42">
        <v>166544</v>
      </c>
      <c r="F1732" s="30">
        <f t="shared" si="29"/>
        <v>166.54400000000001</v>
      </c>
    </row>
    <row r="1733" spans="1:13" ht="11.25" customHeight="1">
      <c r="A1733" s="1"/>
      <c r="B1733" s="21"/>
      <c r="C1733" s="1"/>
      <c r="F1733" s="30"/>
    </row>
    <row r="1734" spans="1:13" ht="11.25" customHeight="1">
      <c r="A1734" s="1"/>
      <c r="B1734" s="43"/>
      <c r="C1734" s="27"/>
      <c r="D1734" s="44"/>
      <c r="E1734" s="45"/>
      <c r="F1734" s="30"/>
    </row>
    <row r="1735" spans="1:13" ht="11.25" customHeight="1">
      <c r="A1735" s="1" t="s">
        <v>1438</v>
      </c>
      <c r="B1735" s="21" t="s">
        <v>1439</v>
      </c>
      <c r="C1735" s="1">
        <v>12</v>
      </c>
      <c r="D1735" s="74">
        <v>5567500</v>
      </c>
      <c r="E1735" s="19">
        <v>5567500</v>
      </c>
      <c r="F1735" s="24">
        <f t="shared" si="29"/>
        <v>5567.5</v>
      </c>
      <c r="G1735" s="25">
        <f>+F1735</f>
        <v>5567.5</v>
      </c>
    </row>
    <row r="1736" spans="1:13" ht="11.25" customHeight="1">
      <c r="A1736" s="1"/>
      <c r="B1736" s="26" t="s">
        <v>1440</v>
      </c>
      <c r="C1736" s="27" t="s">
        <v>1441</v>
      </c>
      <c r="D1736" s="28">
        <v>5025000</v>
      </c>
      <c r="E1736" s="29">
        <v>5025000</v>
      </c>
      <c r="F1736" s="30">
        <f t="shared" si="29"/>
        <v>5025</v>
      </c>
    </row>
    <row r="1737" spans="1:13" ht="11.25" customHeight="1">
      <c r="A1737" s="1"/>
      <c r="B1737" s="26" t="s">
        <v>1440</v>
      </c>
      <c r="C1737" s="27" t="s">
        <v>1441</v>
      </c>
      <c r="D1737" s="28">
        <v>542500</v>
      </c>
      <c r="E1737" s="29">
        <v>542500</v>
      </c>
      <c r="F1737" s="30">
        <f t="shared" si="29"/>
        <v>542.5</v>
      </c>
    </row>
    <row r="1738" spans="1:13" ht="11.25" customHeight="1">
      <c r="A1738" s="1"/>
      <c r="B1738" s="43"/>
      <c r="C1738" s="27"/>
      <c r="D1738" s="44"/>
      <c r="E1738" s="45"/>
      <c r="F1738" s="30"/>
    </row>
    <row r="1739" spans="1:13" ht="11.25" customHeight="1">
      <c r="A1739" s="1" t="s">
        <v>1438</v>
      </c>
      <c r="B1739" s="21" t="s">
        <v>1442</v>
      </c>
      <c r="C1739" s="1">
        <v>12</v>
      </c>
      <c r="D1739" t="s">
        <v>1443</v>
      </c>
      <c r="E1739" s="20" t="s">
        <v>1443</v>
      </c>
      <c r="F1739" s="24">
        <v>0</v>
      </c>
    </row>
    <row r="1740" spans="1:13" ht="11.25" customHeight="1">
      <c r="A1740" s="1"/>
      <c r="B1740" s="21"/>
      <c r="C1740" s="1"/>
      <c r="F1740" s="30"/>
    </row>
    <row r="1741" spans="1:13" ht="11.25" customHeight="1">
      <c r="A1741" s="1" t="s">
        <v>1438</v>
      </c>
      <c r="B1741" s="21" t="s">
        <v>1444</v>
      </c>
      <c r="C1741" s="1">
        <v>12</v>
      </c>
      <c r="D1741" s="58">
        <v>21157929</v>
      </c>
      <c r="E1741" s="59">
        <v>21157929</v>
      </c>
      <c r="F1741" s="24">
        <f t="shared" si="29"/>
        <v>21157.929</v>
      </c>
      <c r="G1741" s="25">
        <f>+F1741</f>
        <v>21157.929</v>
      </c>
    </row>
    <row r="1742" spans="1:13" ht="11.25" customHeight="1">
      <c r="A1742" s="1"/>
      <c r="B1742" s="26" t="s">
        <v>1445</v>
      </c>
      <c r="C1742" s="27" t="s">
        <v>1446</v>
      </c>
      <c r="D1742" s="28">
        <v>21157929</v>
      </c>
      <c r="E1742" s="29">
        <v>21157929</v>
      </c>
      <c r="F1742" s="30">
        <f t="shared" si="29"/>
        <v>21157.929</v>
      </c>
    </row>
    <row r="1743" spans="1:13" ht="11.25" customHeight="1">
      <c r="A1743" s="1"/>
      <c r="B1743" s="43"/>
      <c r="C1743" s="27"/>
      <c r="D1743" s="28"/>
      <c r="E1743" s="29"/>
      <c r="F1743" s="30"/>
    </row>
    <row r="1744" spans="1:13" s="9" customFormat="1" ht="11.25" customHeight="1">
      <c r="A1744" s="1" t="s">
        <v>1438</v>
      </c>
      <c r="B1744" s="21" t="s">
        <v>1447</v>
      </c>
      <c r="C1744" s="1">
        <v>12</v>
      </c>
      <c r="D1744" s="58">
        <v>6090622</v>
      </c>
      <c r="E1744" s="59">
        <v>6090622</v>
      </c>
      <c r="F1744" s="24">
        <f t="shared" si="29"/>
        <v>6090.6220000000003</v>
      </c>
      <c r="G1744" s="25">
        <f>+F1744</f>
        <v>6090.6220000000003</v>
      </c>
      <c r="H1744"/>
      <c r="I1744"/>
      <c r="J1744"/>
      <c r="K1744"/>
      <c r="L1744"/>
      <c r="M1744"/>
    </row>
    <row r="1745" spans="1:9" ht="11.25" customHeight="1">
      <c r="A1745" s="1"/>
      <c r="B1745" s="26" t="s">
        <v>1448</v>
      </c>
      <c r="C1745" s="27" t="s">
        <v>1449</v>
      </c>
      <c r="D1745" s="28">
        <v>6090622</v>
      </c>
      <c r="E1745" s="29">
        <v>6090622</v>
      </c>
      <c r="F1745" s="30">
        <f t="shared" si="29"/>
        <v>6090.6220000000003</v>
      </c>
    </row>
    <row r="1746" spans="1:9" ht="11.25" customHeight="1">
      <c r="A1746" s="1"/>
      <c r="B1746" s="43"/>
      <c r="C1746" s="27"/>
      <c r="D1746" s="28"/>
      <c r="E1746" s="29"/>
      <c r="F1746" s="30"/>
      <c r="H1746" s="55"/>
      <c r="I1746" s="28"/>
    </row>
    <row r="1747" spans="1:9" ht="11.25" customHeight="1">
      <c r="A1747" s="1" t="s">
        <v>1438</v>
      </c>
      <c r="B1747" s="21" t="s">
        <v>1450</v>
      </c>
      <c r="C1747" s="1">
        <v>12</v>
      </c>
      <c r="D1747" s="53">
        <v>4706530</v>
      </c>
      <c r="E1747" s="54">
        <v>4706530</v>
      </c>
      <c r="F1747" s="24">
        <v>4797</v>
      </c>
      <c r="G1747" s="25">
        <f>+F1747</f>
        <v>4797</v>
      </c>
      <c r="H1747" s="55"/>
      <c r="I1747" s="28"/>
    </row>
    <row r="1748" spans="1:9" ht="11.25" customHeight="1">
      <c r="A1748" s="1"/>
      <c r="B1748" s="26" t="s">
        <v>1451</v>
      </c>
      <c r="C1748" s="39" t="s">
        <v>1452</v>
      </c>
      <c r="D1748" s="40">
        <v>4706530</v>
      </c>
      <c r="E1748" s="42">
        <v>4706530</v>
      </c>
      <c r="F1748" s="30">
        <f>E1748/1000</f>
        <v>4706.53</v>
      </c>
      <c r="G1748" s="26"/>
      <c r="H1748" s="55"/>
      <c r="I1748" s="28"/>
    </row>
    <row r="1749" spans="1:9" ht="11.25" customHeight="1">
      <c r="A1749" s="32" t="s">
        <v>1453</v>
      </c>
      <c r="B1749" s="26" t="s">
        <v>1451</v>
      </c>
      <c r="C1749" s="27" t="s">
        <v>1452</v>
      </c>
      <c r="D1749" s="28">
        <v>90000</v>
      </c>
      <c r="E1749" s="29">
        <v>90000</v>
      </c>
      <c r="F1749" s="30">
        <f>E1749/1000</f>
        <v>90</v>
      </c>
    </row>
    <row r="1750" spans="1:9" ht="11.25" customHeight="1">
      <c r="A1750" s="1"/>
      <c r="B1750" s="43"/>
      <c r="C1750" s="39"/>
      <c r="D1750" s="40"/>
      <c r="E1750" s="42"/>
      <c r="F1750" s="30"/>
      <c r="G1750" s="26"/>
      <c r="H1750" s="55"/>
      <c r="I1750" s="28"/>
    </row>
    <row r="1751" spans="1:9" ht="11.25" customHeight="1">
      <c r="A1751" s="1" t="s">
        <v>1438</v>
      </c>
      <c r="B1751" s="21" t="s">
        <v>1454</v>
      </c>
      <c r="C1751" s="1">
        <v>12</v>
      </c>
      <c r="D1751" s="58">
        <v>5750000</v>
      </c>
      <c r="E1751" s="59">
        <v>5750000</v>
      </c>
      <c r="F1751" s="24">
        <f>E1751/1000</f>
        <v>5750</v>
      </c>
      <c r="G1751" s="25">
        <f>+F1751</f>
        <v>5750</v>
      </c>
      <c r="H1751" s="55"/>
      <c r="I1751" s="28"/>
    </row>
    <row r="1752" spans="1:9" ht="11.25" customHeight="1">
      <c r="A1752" s="1"/>
      <c r="B1752" s="26" t="s">
        <v>1455</v>
      </c>
      <c r="C1752" s="27" t="s">
        <v>1456</v>
      </c>
      <c r="D1752" s="28">
        <v>5750000</v>
      </c>
      <c r="E1752" s="29">
        <v>5750000</v>
      </c>
      <c r="F1752" s="30">
        <f>E1752/1000</f>
        <v>5750</v>
      </c>
      <c r="G1752" s="26"/>
      <c r="H1752" s="55"/>
      <c r="I1752" s="28"/>
    </row>
    <row r="1753" spans="1:9" ht="11.25" customHeight="1">
      <c r="A1753" s="1"/>
      <c r="B1753" s="21"/>
      <c r="C1753" s="1"/>
      <c r="F1753" s="30"/>
      <c r="G1753" s="26"/>
      <c r="H1753" s="55"/>
      <c r="I1753" s="28"/>
    </row>
    <row r="1754" spans="1:9" ht="11.25" customHeight="1">
      <c r="A1754" s="1" t="s">
        <v>1438</v>
      </c>
      <c r="B1754" s="21" t="s">
        <v>1457</v>
      </c>
      <c r="C1754" s="1">
        <v>12</v>
      </c>
      <c r="D1754" s="22">
        <v>3424306.85</v>
      </c>
      <c r="E1754" s="23">
        <v>3424306.85</v>
      </c>
      <c r="F1754" s="24">
        <f>E1754/1000</f>
        <v>3424.3068499999999</v>
      </c>
      <c r="G1754" s="25">
        <f>+F1754</f>
        <v>3424.3068499999999</v>
      </c>
      <c r="H1754" s="55"/>
      <c r="I1754" s="28"/>
    </row>
    <row r="1755" spans="1:9" ht="11.25" customHeight="1">
      <c r="A1755" s="1"/>
      <c r="B1755" s="26" t="s">
        <v>1404</v>
      </c>
      <c r="C1755" s="39" t="s">
        <v>1458</v>
      </c>
      <c r="D1755" s="40">
        <v>362061</v>
      </c>
      <c r="E1755" s="42">
        <v>362061</v>
      </c>
      <c r="F1755" s="30">
        <f>E1755/1000</f>
        <v>362.06099999999998</v>
      </c>
      <c r="G1755" s="26"/>
      <c r="H1755" s="55"/>
      <c r="I1755" s="28"/>
    </row>
    <row r="1756" spans="1:9" ht="11.25" customHeight="1">
      <c r="A1756" s="1"/>
      <c r="B1756" s="26" t="s">
        <v>1459</v>
      </c>
      <c r="C1756" s="39" t="s">
        <v>1458</v>
      </c>
      <c r="D1756" s="40">
        <v>1262236</v>
      </c>
      <c r="E1756" s="42">
        <v>1262236</v>
      </c>
      <c r="F1756" s="30">
        <f>E1756/1000</f>
        <v>1262.2360000000001</v>
      </c>
      <c r="G1756" s="26"/>
    </row>
    <row r="1757" spans="1:9" ht="11.25" customHeight="1">
      <c r="A1757" s="1"/>
      <c r="B1757" s="26" t="s">
        <v>1110</v>
      </c>
      <c r="C1757" s="39" t="s">
        <v>1458</v>
      </c>
      <c r="D1757" s="40">
        <v>1800009.85</v>
      </c>
      <c r="E1757" s="42">
        <v>1800009.85</v>
      </c>
      <c r="F1757" s="30">
        <f>E1757/1000</f>
        <v>1800.0098500000001</v>
      </c>
    </row>
    <row r="1758" spans="1:9" ht="11.25" customHeight="1">
      <c r="A1758" s="1"/>
      <c r="B1758" s="21"/>
      <c r="C1758" s="1"/>
      <c r="F1758" s="30"/>
    </row>
    <row r="1759" spans="1:9" ht="11.25" customHeight="1">
      <c r="A1759" s="1" t="s">
        <v>21</v>
      </c>
      <c r="B1759" s="21" t="s">
        <v>1460</v>
      </c>
      <c r="C1759" s="18">
        <v>12</v>
      </c>
      <c r="D1759" s="36"/>
      <c r="E1759" s="37">
        <v>82686897.359999999</v>
      </c>
      <c r="F1759" s="38">
        <v>92895</v>
      </c>
      <c r="G1759" s="25">
        <f>+F1759</f>
        <v>92895</v>
      </c>
      <c r="H1759" t="s">
        <v>1461</v>
      </c>
    </row>
    <row r="1760" spans="1:9" ht="11.25" customHeight="1">
      <c r="A1760" s="1"/>
      <c r="B1760" s="26" t="s">
        <v>1462</v>
      </c>
      <c r="C1760" s="55" t="s">
        <v>1463</v>
      </c>
      <c r="D1760" s="28">
        <v>19801925.170000002</v>
      </c>
      <c r="E1760" s="29">
        <v>19801925.170000002</v>
      </c>
      <c r="F1760" s="30">
        <f t="shared" ref="F1760:F1767" si="30">E1760/1000</f>
        <v>19801.925170000002</v>
      </c>
      <c r="H1760" t="s">
        <v>1464</v>
      </c>
    </row>
    <row r="1761" spans="1:8" ht="11.25" customHeight="1">
      <c r="A1761" s="1"/>
      <c r="B1761" s="26" t="s">
        <v>1462</v>
      </c>
      <c r="C1761" s="55" t="s">
        <v>1463</v>
      </c>
      <c r="D1761" s="28">
        <v>1699480</v>
      </c>
      <c r="E1761" s="29">
        <v>1699480</v>
      </c>
      <c r="F1761" s="30">
        <f t="shared" si="30"/>
        <v>1699.48</v>
      </c>
    </row>
    <row r="1762" spans="1:8" ht="11.25" customHeight="1">
      <c r="A1762" s="1"/>
      <c r="B1762" s="26" t="s">
        <v>1462</v>
      </c>
      <c r="C1762" s="55" t="s">
        <v>1463</v>
      </c>
      <c r="D1762" s="28">
        <v>397290</v>
      </c>
      <c r="E1762" s="29">
        <v>397290</v>
      </c>
      <c r="F1762" s="30">
        <f t="shared" si="30"/>
        <v>397.29</v>
      </c>
    </row>
    <row r="1763" spans="1:8" ht="11.25" customHeight="1">
      <c r="A1763" s="1"/>
      <c r="B1763" s="26" t="s">
        <v>1462</v>
      </c>
      <c r="C1763" s="55" t="s">
        <v>1463</v>
      </c>
      <c r="D1763" s="28">
        <v>251433.35</v>
      </c>
      <c r="E1763" s="29">
        <v>251433.35</v>
      </c>
      <c r="F1763" s="30">
        <f t="shared" si="30"/>
        <v>251.43335000000002</v>
      </c>
    </row>
    <row r="1764" spans="1:8" ht="11.25" customHeight="1">
      <c r="A1764" s="1"/>
      <c r="B1764" s="26" t="s">
        <v>1462</v>
      </c>
      <c r="C1764" s="55" t="s">
        <v>1463</v>
      </c>
      <c r="D1764" s="28">
        <v>4081.62</v>
      </c>
      <c r="E1764" s="29">
        <v>4081.62</v>
      </c>
      <c r="F1764" s="30">
        <f t="shared" si="30"/>
        <v>4.08162</v>
      </c>
    </row>
    <row r="1765" spans="1:8" ht="11.25" customHeight="1">
      <c r="A1765" s="1"/>
      <c r="B1765" s="26" t="s">
        <v>1462</v>
      </c>
      <c r="C1765" s="55" t="s">
        <v>1463</v>
      </c>
      <c r="D1765" s="28">
        <v>57750</v>
      </c>
      <c r="E1765" s="29">
        <v>57750</v>
      </c>
      <c r="F1765" s="30">
        <f t="shared" si="30"/>
        <v>57.75</v>
      </c>
    </row>
    <row r="1766" spans="1:8" ht="11.25" customHeight="1">
      <c r="A1766" s="1"/>
      <c r="B1766" s="26" t="s">
        <v>1462</v>
      </c>
      <c r="C1766" s="55" t="s">
        <v>1463</v>
      </c>
      <c r="D1766" s="28">
        <v>46979606.859999999</v>
      </c>
      <c r="E1766" s="29">
        <v>46979606.859999999</v>
      </c>
      <c r="F1766" s="30">
        <f t="shared" si="30"/>
        <v>46979.60686</v>
      </c>
    </row>
    <row r="1767" spans="1:8" ht="11.25" customHeight="1">
      <c r="A1767" s="1"/>
      <c r="B1767" s="26" t="s">
        <v>1462</v>
      </c>
      <c r="C1767" s="55" t="s">
        <v>1463</v>
      </c>
      <c r="D1767" s="28">
        <v>13495330.359999999</v>
      </c>
      <c r="E1767" s="29">
        <v>13495330.359999999</v>
      </c>
      <c r="F1767" s="30">
        <f t="shared" si="30"/>
        <v>13495.33036</v>
      </c>
    </row>
    <row r="1768" spans="1:8" ht="11.25" customHeight="1">
      <c r="B1768" s="51" t="s">
        <v>1465</v>
      </c>
      <c r="C1768" s="1"/>
      <c r="D1768" s="22"/>
      <c r="E1768" s="23"/>
      <c r="F1768" s="30"/>
      <c r="H1768" t="s">
        <v>1466</v>
      </c>
    </row>
    <row r="1769" spans="1:8" ht="11.25" customHeight="1">
      <c r="A1769" t="s">
        <v>21</v>
      </c>
      <c r="B1769" s="26" t="s">
        <v>1143</v>
      </c>
      <c r="C1769" s="27" t="s">
        <v>1467</v>
      </c>
      <c r="D1769" s="28">
        <v>4165098.2</v>
      </c>
      <c r="E1769" s="29">
        <v>4165098.2</v>
      </c>
      <c r="F1769" s="30">
        <f>E1769/1000</f>
        <v>4165.0982000000004</v>
      </c>
    </row>
    <row r="1770" spans="1:8" ht="11.25" customHeight="1">
      <c r="A1770" t="s">
        <v>21</v>
      </c>
      <c r="B1770" s="26" t="s">
        <v>1468</v>
      </c>
      <c r="C1770" s="27" t="s">
        <v>1467</v>
      </c>
      <c r="D1770" s="28">
        <v>3083302</v>
      </c>
      <c r="E1770" s="29">
        <v>3083302</v>
      </c>
      <c r="F1770" s="30">
        <f>E1770/1000</f>
        <v>3083.3020000000001</v>
      </c>
    </row>
    <row r="1771" spans="1:8" ht="11.25" customHeight="1">
      <c r="B1771" s="51" t="s">
        <v>1469</v>
      </c>
      <c r="C1771" s="1"/>
      <c r="D1771" s="58"/>
      <c r="E1771" s="59"/>
      <c r="F1771" s="30"/>
      <c r="H1771" t="s">
        <v>1466</v>
      </c>
    </row>
    <row r="1772" spans="1:8" ht="11.25" customHeight="1">
      <c r="A1772" t="s">
        <v>21</v>
      </c>
      <c r="B1772" s="26" t="s">
        <v>1468</v>
      </c>
      <c r="C1772" s="27" t="s">
        <v>1467</v>
      </c>
      <c r="D1772" s="28">
        <v>546044.06999999995</v>
      </c>
      <c r="E1772" s="29">
        <v>546044.06999999995</v>
      </c>
      <c r="F1772" s="30">
        <f>E1772/1000</f>
        <v>546.04406999999992</v>
      </c>
    </row>
    <row r="1773" spans="1:8" ht="11.25" customHeight="1">
      <c r="B1773" s="51" t="s">
        <v>1470</v>
      </c>
      <c r="C1773" s="1"/>
      <c r="D1773" s="22"/>
      <c r="E1773" s="23"/>
      <c r="F1773" s="30"/>
      <c r="H1773" t="s">
        <v>1466</v>
      </c>
    </row>
    <row r="1774" spans="1:8" ht="11.25" customHeight="1">
      <c r="A1774" t="s">
        <v>21</v>
      </c>
      <c r="B1774" s="26" t="s">
        <v>1471</v>
      </c>
      <c r="C1774" s="48" t="s">
        <v>1472</v>
      </c>
      <c r="D1774" s="28">
        <v>1000000</v>
      </c>
      <c r="E1774" s="29">
        <v>1000000</v>
      </c>
      <c r="F1774" s="30">
        <f>E1774/1000</f>
        <v>1000</v>
      </c>
    </row>
    <row r="1775" spans="1:8" ht="11.25" customHeight="1">
      <c r="B1775" s="51" t="s">
        <v>1473</v>
      </c>
      <c r="C1775" s="1"/>
      <c r="D1775" s="58"/>
      <c r="E1775" s="59"/>
      <c r="F1775" s="30"/>
      <c r="H1775" t="s">
        <v>1466</v>
      </c>
    </row>
    <row r="1776" spans="1:8" ht="11.25" customHeight="1">
      <c r="A1776" t="s">
        <v>21</v>
      </c>
      <c r="B1776" s="26" t="s">
        <v>1143</v>
      </c>
      <c r="C1776" s="55" t="s">
        <v>1467</v>
      </c>
      <c r="D1776" s="28">
        <v>121363.16</v>
      </c>
      <c r="E1776" s="29">
        <v>121363.16</v>
      </c>
      <c r="F1776" s="30">
        <f>E1776/1000</f>
        <v>121.36316000000001</v>
      </c>
    </row>
    <row r="1777" spans="1:13" ht="11.25" customHeight="1">
      <c r="A1777" s="1"/>
      <c r="B1777" s="26"/>
      <c r="C1777" s="55"/>
      <c r="D1777" s="28"/>
      <c r="E1777" s="29"/>
      <c r="F1777" s="30"/>
    </row>
    <row r="1778" spans="1:13" ht="11.25" customHeight="1">
      <c r="A1778" s="1"/>
      <c r="B1778" s="26"/>
      <c r="C1778" s="55"/>
      <c r="D1778" s="28"/>
      <c r="E1778" s="29"/>
      <c r="F1778" s="30"/>
    </row>
    <row r="1779" spans="1:13" ht="11.25" customHeight="1">
      <c r="A1779" s="1"/>
      <c r="B1779" s="26"/>
      <c r="C1779" s="55"/>
      <c r="D1779" s="28"/>
      <c r="E1779" s="29"/>
      <c r="F1779" s="30"/>
    </row>
    <row r="1780" spans="1:13" ht="11.25" customHeight="1">
      <c r="A1780" s="1" t="s">
        <v>21</v>
      </c>
      <c r="B1780" s="75" t="s">
        <v>1474</v>
      </c>
      <c r="C1780" s="76">
        <v>12</v>
      </c>
      <c r="D1780" s="28"/>
      <c r="E1780" s="29"/>
      <c r="F1780" s="24">
        <v>3299</v>
      </c>
      <c r="G1780" s="25">
        <f>+F1780</f>
        <v>3299</v>
      </c>
    </row>
    <row r="1781" spans="1:13" ht="11.25" customHeight="1">
      <c r="B1781" s="51" t="s">
        <v>1475</v>
      </c>
      <c r="C1781" s="1"/>
      <c r="D1781" s="22"/>
      <c r="E1781" s="23"/>
      <c r="F1781" s="30"/>
      <c r="H1781" s="9" t="s">
        <v>1476</v>
      </c>
    </row>
    <row r="1782" spans="1:13" ht="11.25" customHeight="1">
      <c r="A1782" t="s">
        <v>21</v>
      </c>
      <c r="B1782" s="26" t="s">
        <v>1175</v>
      </c>
      <c r="C1782" s="27" t="s">
        <v>1477</v>
      </c>
      <c r="D1782" s="28">
        <v>2039723.18</v>
      </c>
      <c r="E1782" s="29">
        <v>2039723.18</v>
      </c>
      <c r="F1782" s="30">
        <f>E1782/1000</f>
        <v>2039.72318</v>
      </c>
    </row>
    <row r="1783" spans="1:13" ht="11.25" customHeight="1">
      <c r="B1783" s="51" t="s">
        <v>1478</v>
      </c>
      <c r="C1783" s="1"/>
      <c r="D1783" s="22"/>
      <c r="E1783" s="23"/>
      <c r="F1783" s="30"/>
      <c r="H1783" s="9" t="s">
        <v>1479</v>
      </c>
    </row>
    <row r="1784" spans="1:13" ht="11.25" customHeight="1">
      <c r="A1784" t="s">
        <v>21</v>
      </c>
      <c r="B1784" s="26" t="s">
        <v>1137</v>
      </c>
      <c r="C1784" s="27" t="s">
        <v>1477</v>
      </c>
      <c r="D1784" s="28">
        <v>35957.47</v>
      </c>
      <c r="E1784" s="29">
        <v>35957.47</v>
      </c>
      <c r="F1784" s="30">
        <f t="shared" ref="F1784:F1804" si="31">E1784/1000</f>
        <v>35.957470000000001</v>
      </c>
      <c r="K1784" s="9"/>
      <c r="L1784" s="9"/>
      <c r="M1784" s="9"/>
    </row>
    <row r="1785" spans="1:13" ht="11.25" customHeight="1">
      <c r="A1785" t="s">
        <v>21</v>
      </c>
      <c r="B1785" s="26" t="s">
        <v>1087</v>
      </c>
      <c r="C1785" s="27" t="s">
        <v>1477</v>
      </c>
      <c r="D1785" s="28">
        <v>41809.199999999997</v>
      </c>
      <c r="E1785" s="29">
        <v>41809.199999999997</v>
      </c>
      <c r="F1785" s="30">
        <f t="shared" si="31"/>
        <v>41.809199999999997</v>
      </c>
    </row>
    <row r="1786" spans="1:13" ht="11.25" customHeight="1">
      <c r="A1786" t="s">
        <v>21</v>
      </c>
      <c r="B1786" s="26" t="s">
        <v>1087</v>
      </c>
      <c r="C1786" s="27" t="s">
        <v>1477</v>
      </c>
      <c r="D1786" s="28">
        <v>60000</v>
      </c>
      <c r="E1786" s="29">
        <v>60000</v>
      </c>
      <c r="F1786" s="30">
        <f t="shared" si="31"/>
        <v>60</v>
      </c>
    </row>
    <row r="1787" spans="1:13" ht="11.25" customHeight="1">
      <c r="A1787" t="s">
        <v>21</v>
      </c>
      <c r="B1787" s="26" t="s">
        <v>1137</v>
      </c>
      <c r="C1787" s="27" t="s">
        <v>1477</v>
      </c>
      <c r="D1787" s="28">
        <v>40258.39</v>
      </c>
      <c r="E1787" s="29">
        <v>40258.39</v>
      </c>
      <c r="F1787" s="30">
        <f t="shared" si="31"/>
        <v>40.258389999999999</v>
      </c>
      <c r="J1787" s="9"/>
    </row>
    <row r="1788" spans="1:13" ht="11.25" customHeight="1">
      <c r="A1788" t="s">
        <v>21</v>
      </c>
      <c r="B1788" s="26" t="s">
        <v>1137</v>
      </c>
      <c r="C1788" s="27" t="s">
        <v>1477</v>
      </c>
      <c r="D1788" s="28">
        <v>11422.17</v>
      </c>
      <c r="E1788" s="29">
        <v>11422.17</v>
      </c>
      <c r="F1788" s="30">
        <f t="shared" si="31"/>
        <v>11.422169999999999</v>
      </c>
    </row>
    <row r="1789" spans="1:13" ht="11.25" customHeight="1">
      <c r="A1789" t="s">
        <v>21</v>
      </c>
      <c r="B1789" s="26" t="s">
        <v>1137</v>
      </c>
      <c r="C1789" s="27" t="s">
        <v>1477</v>
      </c>
      <c r="D1789" s="28">
        <v>48932.38</v>
      </c>
      <c r="E1789" s="29">
        <v>48932.38</v>
      </c>
      <c r="F1789" s="30">
        <f t="shared" si="31"/>
        <v>48.932379999999995</v>
      </c>
    </row>
    <row r="1790" spans="1:13" ht="11.25" customHeight="1">
      <c r="A1790" t="s">
        <v>21</v>
      </c>
      <c r="B1790" s="26" t="s">
        <v>1137</v>
      </c>
      <c r="C1790" s="27" t="s">
        <v>1477</v>
      </c>
      <c r="D1790" s="28">
        <v>47100</v>
      </c>
      <c r="E1790" s="29">
        <v>47100</v>
      </c>
      <c r="F1790" s="30">
        <f t="shared" si="31"/>
        <v>47.1</v>
      </c>
    </row>
    <row r="1791" spans="1:13" ht="11.25" customHeight="1">
      <c r="A1791" t="s">
        <v>21</v>
      </c>
      <c r="B1791" s="26" t="s">
        <v>1137</v>
      </c>
      <c r="C1791" s="27" t="s">
        <v>1477</v>
      </c>
      <c r="D1791" s="28">
        <v>24150.01</v>
      </c>
      <c r="E1791" s="29">
        <v>24150.01</v>
      </c>
      <c r="F1791" s="30">
        <f t="shared" si="31"/>
        <v>24.150009999999998</v>
      </c>
    </row>
    <row r="1792" spans="1:13" ht="11.25" customHeight="1">
      <c r="A1792" t="s">
        <v>21</v>
      </c>
      <c r="B1792" s="26" t="s">
        <v>1137</v>
      </c>
      <c r="C1792" s="27" t="s">
        <v>1477</v>
      </c>
      <c r="D1792" s="28">
        <v>126884.81</v>
      </c>
      <c r="E1792" s="29">
        <v>126884.81</v>
      </c>
      <c r="F1792" s="30">
        <f t="shared" si="31"/>
        <v>126.88481</v>
      </c>
    </row>
    <row r="1793" spans="1:8" ht="11.25" customHeight="1">
      <c r="A1793" t="s">
        <v>21</v>
      </c>
      <c r="B1793" s="26" t="s">
        <v>1137</v>
      </c>
      <c r="C1793" s="27" t="s">
        <v>1477</v>
      </c>
      <c r="D1793" s="28">
        <v>48067.93</v>
      </c>
      <c r="E1793" s="29">
        <v>48067.93</v>
      </c>
      <c r="F1793" s="30">
        <f t="shared" si="31"/>
        <v>48.067929999999997</v>
      </c>
    </row>
    <row r="1794" spans="1:8" ht="11.25" customHeight="1">
      <c r="A1794" t="s">
        <v>21</v>
      </c>
      <c r="B1794" s="26" t="s">
        <v>1137</v>
      </c>
      <c r="C1794" s="27" t="s">
        <v>1477</v>
      </c>
      <c r="D1794" s="28">
        <v>46829.36</v>
      </c>
      <c r="E1794" s="29">
        <v>46829.36</v>
      </c>
      <c r="F1794" s="30">
        <f t="shared" si="31"/>
        <v>46.829360000000001</v>
      </c>
    </row>
    <row r="1795" spans="1:8" ht="11.25" customHeight="1">
      <c r="A1795" t="s">
        <v>21</v>
      </c>
      <c r="B1795" s="26" t="s">
        <v>1137</v>
      </c>
      <c r="C1795" s="27" t="s">
        <v>1477</v>
      </c>
      <c r="D1795" s="28">
        <v>30450</v>
      </c>
      <c r="E1795" s="29">
        <v>30450</v>
      </c>
      <c r="F1795" s="30">
        <f t="shared" si="31"/>
        <v>30.45</v>
      </c>
    </row>
    <row r="1796" spans="1:8" ht="11.25" customHeight="1">
      <c r="A1796" t="s">
        <v>21</v>
      </c>
      <c r="B1796" s="26" t="s">
        <v>1137</v>
      </c>
      <c r="C1796" s="27" t="s">
        <v>1477</v>
      </c>
      <c r="D1796" s="28">
        <v>36908.720000000001</v>
      </c>
      <c r="E1796" s="29">
        <v>36908.720000000001</v>
      </c>
      <c r="F1796" s="30">
        <f t="shared" si="31"/>
        <v>36.908720000000002</v>
      </c>
    </row>
    <row r="1797" spans="1:8" ht="11.25" customHeight="1">
      <c r="A1797" t="s">
        <v>21</v>
      </c>
      <c r="B1797" s="26" t="s">
        <v>1087</v>
      </c>
      <c r="C1797" s="27" t="s">
        <v>1477</v>
      </c>
      <c r="D1797" s="28">
        <v>48000</v>
      </c>
      <c r="E1797" s="29">
        <v>48000</v>
      </c>
      <c r="F1797" s="30">
        <f t="shared" si="31"/>
        <v>48</v>
      </c>
    </row>
    <row r="1798" spans="1:8" ht="11.25" customHeight="1">
      <c r="A1798" t="s">
        <v>21</v>
      </c>
      <c r="B1798" s="26" t="s">
        <v>1087</v>
      </c>
      <c r="C1798" s="27" t="s">
        <v>1477</v>
      </c>
      <c r="D1798" s="28">
        <v>34740</v>
      </c>
      <c r="E1798" s="29">
        <v>34740</v>
      </c>
      <c r="F1798" s="30">
        <f t="shared" si="31"/>
        <v>34.74</v>
      </c>
    </row>
    <row r="1799" spans="1:8" ht="11.25" customHeight="1">
      <c r="A1799" t="s">
        <v>21</v>
      </c>
      <c r="B1799" s="26" t="s">
        <v>1137</v>
      </c>
      <c r="C1799" s="27" t="s">
        <v>1477</v>
      </c>
      <c r="D1799" s="28">
        <v>102065.97</v>
      </c>
      <c r="E1799" s="29">
        <v>102065.97</v>
      </c>
      <c r="F1799" s="30">
        <f t="shared" si="31"/>
        <v>102.06597000000001</v>
      </c>
    </row>
    <row r="1800" spans="1:8" ht="11.25" customHeight="1">
      <c r="A1800" t="s">
        <v>21</v>
      </c>
      <c r="B1800" s="26" t="s">
        <v>1137</v>
      </c>
      <c r="C1800" s="27" t="s">
        <v>1477</v>
      </c>
      <c r="D1800" s="28">
        <v>35877.42</v>
      </c>
      <c r="E1800" s="29">
        <v>35877.42</v>
      </c>
      <c r="F1800" s="30">
        <f t="shared" si="31"/>
        <v>35.877420000000001</v>
      </c>
    </row>
    <row r="1801" spans="1:8" ht="11.25" customHeight="1">
      <c r="A1801" t="s">
        <v>21</v>
      </c>
      <c r="B1801" s="26" t="s">
        <v>1137</v>
      </c>
      <c r="C1801" s="27" t="s">
        <v>1477</v>
      </c>
      <c r="D1801" s="28">
        <v>36722.65</v>
      </c>
      <c r="E1801" s="29">
        <v>36722.65</v>
      </c>
      <c r="F1801" s="30">
        <f t="shared" si="31"/>
        <v>36.722650000000002</v>
      </c>
    </row>
    <row r="1802" spans="1:8" ht="11.25" customHeight="1">
      <c r="A1802" t="s">
        <v>21</v>
      </c>
      <c r="B1802" s="26" t="s">
        <v>1137</v>
      </c>
      <c r="C1802" s="27" t="s">
        <v>1477</v>
      </c>
      <c r="D1802" s="28">
        <v>85087.73</v>
      </c>
      <c r="E1802" s="29">
        <v>85087.73</v>
      </c>
      <c r="F1802" s="30">
        <f t="shared" si="31"/>
        <v>85.087729999999993</v>
      </c>
    </row>
    <row r="1803" spans="1:8" ht="11.25" customHeight="1">
      <c r="A1803" t="s">
        <v>21</v>
      </c>
      <c r="B1803" s="26" t="s">
        <v>1137</v>
      </c>
      <c r="C1803" s="27" t="s">
        <v>1477</v>
      </c>
      <c r="D1803" s="28">
        <v>98983.66</v>
      </c>
      <c r="E1803" s="29">
        <v>98983.66</v>
      </c>
      <c r="F1803" s="30">
        <f t="shared" si="31"/>
        <v>98.98366</v>
      </c>
    </row>
    <row r="1804" spans="1:8" ht="11.25" customHeight="1">
      <c r="A1804" t="s">
        <v>21</v>
      </c>
      <c r="B1804" s="26" t="s">
        <v>1137</v>
      </c>
      <c r="C1804" s="27" t="s">
        <v>1477</v>
      </c>
      <c r="D1804" s="28">
        <v>32250</v>
      </c>
      <c r="E1804" s="29">
        <v>32250</v>
      </c>
      <c r="F1804" s="30">
        <f t="shared" si="31"/>
        <v>32.25</v>
      </c>
    </row>
    <row r="1805" spans="1:8" ht="11.25" customHeight="1">
      <c r="B1805" s="51" t="s">
        <v>1480</v>
      </c>
      <c r="C1805" s="1"/>
      <c r="D1805" s="22"/>
      <c r="E1805" s="23">
        <v>187052.22</v>
      </c>
      <c r="F1805" s="30"/>
      <c r="H1805" t="s">
        <v>1481</v>
      </c>
    </row>
    <row r="1806" spans="1:8" ht="11.25" customHeight="1">
      <c r="A1806" t="s">
        <v>21</v>
      </c>
      <c r="B1806" s="26" t="s">
        <v>1482</v>
      </c>
      <c r="C1806" s="27" t="s">
        <v>1477</v>
      </c>
      <c r="D1806" s="28">
        <v>10500</v>
      </c>
      <c r="E1806" s="29">
        <v>10500</v>
      </c>
      <c r="F1806" s="30">
        <f t="shared" ref="F1806:F1821" si="32">E1806/1000</f>
        <v>10.5</v>
      </c>
    </row>
    <row r="1807" spans="1:8" ht="11.25" customHeight="1">
      <c r="A1807" t="s">
        <v>21</v>
      </c>
      <c r="B1807" s="26" t="s">
        <v>1482</v>
      </c>
      <c r="C1807" s="27" t="s">
        <v>1477</v>
      </c>
      <c r="D1807" s="28">
        <v>10952</v>
      </c>
      <c r="E1807" s="29">
        <v>10952</v>
      </c>
      <c r="F1807" s="30">
        <f t="shared" si="32"/>
        <v>10.952</v>
      </c>
    </row>
    <row r="1808" spans="1:8" ht="11.25" customHeight="1">
      <c r="A1808" t="s">
        <v>21</v>
      </c>
      <c r="B1808" s="26" t="s">
        <v>1087</v>
      </c>
      <c r="C1808" s="27" t="s">
        <v>1477</v>
      </c>
      <c r="D1808" s="28">
        <v>2315.4899999999998</v>
      </c>
      <c r="E1808" s="29">
        <v>2315.4899999999998</v>
      </c>
      <c r="F1808" s="30">
        <f t="shared" si="32"/>
        <v>2.3154899999999996</v>
      </c>
    </row>
    <row r="1809" spans="1:6" customFormat="1" ht="11.25" customHeight="1">
      <c r="A1809" t="s">
        <v>21</v>
      </c>
      <c r="B1809" s="26" t="s">
        <v>1483</v>
      </c>
      <c r="C1809" s="27" t="s">
        <v>1477</v>
      </c>
      <c r="D1809" s="28">
        <v>28812</v>
      </c>
      <c r="E1809" s="29">
        <v>28812</v>
      </c>
      <c r="F1809" s="30">
        <f t="shared" si="32"/>
        <v>28.812000000000001</v>
      </c>
    </row>
    <row r="1810" spans="1:6" customFormat="1" ht="11.25" customHeight="1">
      <c r="A1810" t="s">
        <v>21</v>
      </c>
      <c r="B1810" s="26" t="s">
        <v>1483</v>
      </c>
      <c r="C1810" s="27" t="s">
        <v>1477</v>
      </c>
      <c r="D1810" s="28">
        <v>9000</v>
      </c>
      <c r="E1810" s="29">
        <v>9000</v>
      </c>
      <c r="F1810" s="30">
        <f t="shared" si="32"/>
        <v>9</v>
      </c>
    </row>
    <row r="1811" spans="1:6" customFormat="1" ht="11.25" customHeight="1">
      <c r="A1811" t="s">
        <v>21</v>
      </c>
      <c r="B1811" s="26" t="s">
        <v>1483</v>
      </c>
      <c r="C1811" s="27" t="s">
        <v>1477</v>
      </c>
      <c r="D1811" s="28">
        <v>13500</v>
      </c>
      <c r="E1811" s="29">
        <v>13500</v>
      </c>
      <c r="F1811" s="30">
        <f t="shared" si="32"/>
        <v>13.5</v>
      </c>
    </row>
    <row r="1812" spans="1:6" customFormat="1" ht="11.25" customHeight="1">
      <c r="A1812" t="s">
        <v>21</v>
      </c>
      <c r="B1812" s="26" t="s">
        <v>1137</v>
      </c>
      <c r="C1812" s="27" t="s">
        <v>1477</v>
      </c>
      <c r="D1812" s="28">
        <v>12674.91</v>
      </c>
      <c r="E1812" s="29">
        <v>12674.91</v>
      </c>
      <c r="F1812" s="30">
        <f t="shared" si="32"/>
        <v>12.674910000000001</v>
      </c>
    </row>
    <row r="1813" spans="1:6" customFormat="1" ht="11.25" customHeight="1">
      <c r="A1813" t="s">
        <v>21</v>
      </c>
      <c r="B1813" s="26" t="s">
        <v>1137</v>
      </c>
      <c r="C1813" s="27" t="s">
        <v>1477</v>
      </c>
      <c r="D1813" s="28">
        <v>16003</v>
      </c>
      <c r="E1813" s="29">
        <v>16003</v>
      </c>
      <c r="F1813" s="30">
        <f t="shared" si="32"/>
        <v>16.003</v>
      </c>
    </row>
    <row r="1814" spans="1:6" customFormat="1" ht="11.25" customHeight="1">
      <c r="A1814" t="s">
        <v>21</v>
      </c>
      <c r="B1814" s="26" t="s">
        <v>1137</v>
      </c>
      <c r="C1814" s="27" t="s">
        <v>1477</v>
      </c>
      <c r="D1814" s="28">
        <v>3008.78</v>
      </c>
      <c r="E1814" s="29">
        <v>3008.78</v>
      </c>
      <c r="F1814" s="30">
        <f t="shared" si="32"/>
        <v>3.0087800000000002</v>
      </c>
    </row>
    <row r="1815" spans="1:6" customFormat="1" ht="11.25" customHeight="1">
      <c r="A1815" t="s">
        <v>21</v>
      </c>
      <c r="B1815" s="26" t="s">
        <v>1137</v>
      </c>
      <c r="C1815" s="27" t="s">
        <v>1477</v>
      </c>
      <c r="D1815" s="28">
        <v>12438.27</v>
      </c>
      <c r="E1815" s="29">
        <v>12438.27</v>
      </c>
      <c r="F1815" s="30">
        <f t="shared" si="32"/>
        <v>12.438270000000001</v>
      </c>
    </row>
    <row r="1816" spans="1:6" customFormat="1" ht="11.25" customHeight="1">
      <c r="A1816" t="s">
        <v>21</v>
      </c>
      <c r="B1816" s="26" t="s">
        <v>1137</v>
      </c>
      <c r="C1816" s="27" t="s">
        <v>1477</v>
      </c>
      <c r="D1816" s="28">
        <v>11004</v>
      </c>
      <c r="E1816" s="29">
        <v>11004</v>
      </c>
      <c r="F1816" s="30">
        <f t="shared" si="32"/>
        <v>11.004</v>
      </c>
    </row>
    <row r="1817" spans="1:6" customFormat="1" ht="11.25" customHeight="1">
      <c r="A1817" t="s">
        <v>21</v>
      </c>
      <c r="B1817" s="26" t="s">
        <v>1137</v>
      </c>
      <c r="C1817" s="27" t="s">
        <v>1477</v>
      </c>
      <c r="D1817" s="28">
        <v>6867</v>
      </c>
      <c r="E1817" s="29">
        <v>6867</v>
      </c>
      <c r="F1817" s="30">
        <f t="shared" si="32"/>
        <v>6.867</v>
      </c>
    </row>
    <row r="1818" spans="1:6" customFormat="1" ht="11.25" customHeight="1">
      <c r="A1818" t="s">
        <v>21</v>
      </c>
      <c r="B1818" s="26" t="s">
        <v>1137</v>
      </c>
      <c r="C1818" s="27" t="s">
        <v>1477</v>
      </c>
      <c r="D1818" s="28">
        <v>13184.72</v>
      </c>
      <c r="E1818" s="29">
        <v>13184.72</v>
      </c>
      <c r="F1818" s="30">
        <f t="shared" si="32"/>
        <v>13.184719999999999</v>
      </c>
    </row>
    <row r="1819" spans="1:6" customFormat="1" ht="11.25" customHeight="1">
      <c r="A1819" t="s">
        <v>21</v>
      </c>
      <c r="B1819" s="26" t="s">
        <v>1137</v>
      </c>
      <c r="C1819" s="27" t="s">
        <v>1477</v>
      </c>
      <c r="D1819" s="28">
        <v>18940</v>
      </c>
      <c r="E1819" s="29">
        <v>18940</v>
      </c>
      <c r="F1819" s="30">
        <f t="shared" si="32"/>
        <v>18.940000000000001</v>
      </c>
    </row>
    <row r="1820" spans="1:6" customFormat="1" ht="11.25" customHeight="1">
      <c r="A1820" t="s">
        <v>21</v>
      </c>
      <c r="B1820" s="26" t="s">
        <v>1137</v>
      </c>
      <c r="C1820" s="27" t="s">
        <v>1477</v>
      </c>
      <c r="D1820" s="28">
        <v>8605.0499999999993</v>
      </c>
      <c r="E1820" s="29">
        <v>8605.0499999999993</v>
      </c>
      <c r="F1820" s="30">
        <f t="shared" si="32"/>
        <v>8.6050499999999985</v>
      </c>
    </row>
    <row r="1821" spans="1:6" customFormat="1" ht="11.25" customHeight="1">
      <c r="A1821" t="s">
        <v>21</v>
      </c>
      <c r="B1821" s="26" t="s">
        <v>1137</v>
      </c>
      <c r="C1821" s="27" t="s">
        <v>1477</v>
      </c>
      <c r="D1821" s="28">
        <v>9247</v>
      </c>
      <c r="E1821" s="29">
        <v>9247</v>
      </c>
      <c r="F1821" s="30">
        <f t="shared" si="32"/>
        <v>9.2469999999999999</v>
      </c>
    </row>
    <row r="1822" spans="1:6" customFormat="1" ht="11.25" customHeight="1">
      <c r="A1822" s="1"/>
      <c r="B1822" s="43"/>
      <c r="C1822" s="55"/>
      <c r="D1822" s="44"/>
      <c r="E1822" s="45"/>
      <c r="F1822" s="30"/>
    </row>
    <row r="1823" spans="1:6" customFormat="1" ht="11.25" customHeight="1">
      <c r="A1823" s="1"/>
      <c r="B1823" s="43"/>
      <c r="C1823" s="55"/>
      <c r="D1823" s="44"/>
      <c r="E1823" s="45"/>
      <c r="F1823" s="30"/>
    </row>
    <row r="1824" spans="1:6" customFormat="1" ht="11.25" customHeight="1">
      <c r="B1824" s="9"/>
      <c r="E1824" s="20"/>
      <c r="F1824" s="30"/>
    </row>
    <row r="1825" spans="1:9" ht="11.25" customHeight="1">
      <c r="F1825" s="30"/>
    </row>
    <row r="1826" spans="1:9" ht="11.25" customHeight="1">
      <c r="A1826" s="9"/>
      <c r="B1826" s="18" t="s">
        <v>1484</v>
      </c>
      <c r="C1826" s="18">
        <v>12</v>
      </c>
      <c r="D1826" s="36"/>
      <c r="E1826" s="37">
        <v>10353424</v>
      </c>
      <c r="F1826" s="24">
        <f t="shared" ref="F1826:F1889" si="33">E1826/1000</f>
        <v>10353.424000000001</v>
      </c>
      <c r="G1826" s="25">
        <f>+F1826</f>
        <v>10353.424000000001</v>
      </c>
      <c r="I1826" t="s">
        <v>1485</v>
      </c>
    </row>
    <row r="1827" spans="1:9" ht="11.25" customHeight="1">
      <c r="A1827" t="s">
        <v>21</v>
      </c>
      <c r="B1827" s="26" t="s">
        <v>1486</v>
      </c>
      <c r="C1827" s="39" t="s">
        <v>1487</v>
      </c>
      <c r="D1827" s="40">
        <v>31831</v>
      </c>
      <c r="E1827" s="42">
        <v>31831</v>
      </c>
      <c r="F1827" s="30">
        <f t="shared" si="33"/>
        <v>31.831</v>
      </c>
    </row>
    <row r="1828" spans="1:9" ht="11.25" customHeight="1">
      <c r="A1828" t="s">
        <v>21</v>
      </c>
      <c r="B1828" s="26" t="s">
        <v>1488</v>
      </c>
      <c r="C1828" s="39" t="s">
        <v>1487</v>
      </c>
      <c r="D1828" s="40">
        <v>25027</v>
      </c>
      <c r="E1828" s="42">
        <v>25027</v>
      </c>
      <c r="F1828" s="30">
        <f t="shared" si="33"/>
        <v>25.027000000000001</v>
      </c>
    </row>
    <row r="1829" spans="1:9" ht="11.25" customHeight="1">
      <c r="A1829" t="s">
        <v>21</v>
      </c>
      <c r="B1829" s="26" t="s">
        <v>1489</v>
      </c>
      <c r="C1829" s="39" t="s">
        <v>1487</v>
      </c>
      <c r="D1829" s="40">
        <v>85343</v>
      </c>
      <c r="E1829" s="42">
        <v>85343</v>
      </c>
      <c r="F1829" s="30">
        <f t="shared" si="33"/>
        <v>85.343000000000004</v>
      </c>
    </row>
    <row r="1830" spans="1:9" ht="11.25" customHeight="1">
      <c r="A1830" t="s">
        <v>21</v>
      </c>
      <c r="B1830" s="26" t="s">
        <v>1158</v>
      </c>
      <c r="C1830" s="39" t="s">
        <v>1487</v>
      </c>
      <c r="D1830" s="40">
        <v>90000</v>
      </c>
      <c r="E1830" s="42">
        <v>90000</v>
      </c>
      <c r="F1830" s="30">
        <f t="shared" si="33"/>
        <v>90</v>
      </c>
    </row>
    <row r="1831" spans="1:9" ht="11.25" customHeight="1">
      <c r="A1831" t="s">
        <v>21</v>
      </c>
      <c r="B1831" s="26" t="s">
        <v>1158</v>
      </c>
      <c r="C1831" s="39" t="s">
        <v>1487</v>
      </c>
      <c r="D1831" s="40">
        <v>202500</v>
      </c>
      <c r="E1831" s="42">
        <v>202500</v>
      </c>
      <c r="F1831" s="30">
        <f t="shared" si="33"/>
        <v>202.5</v>
      </c>
    </row>
    <row r="1832" spans="1:9" ht="11.25" customHeight="1">
      <c r="A1832" t="s">
        <v>21</v>
      </c>
      <c r="B1832" s="26" t="s">
        <v>1490</v>
      </c>
      <c r="C1832" s="39" t="s">
        <v>1487</v>
      </c>
      <c r="D1832" s="40">
        <v>45000</v>
      </c>
      <c r="E1832" s="42">
        <v>45000</v>
      </c>
      <c r="F1832" s="30">
        <f t="shared" si="33"/>
        <v>45</v>
      </c>
    </row>
    <row r="1833" spans="1:9" ht="11.25" customHeight="1">
      <c r="A1833" t="s">
        <v>21</v>
      </c>
      <c r="B1833" s="26" t="s">
        <v>1131</v>
      </c>
      <c r="C1833" s="39" t="s">
        <v>1487</v>
      </c>
      <c r="D1833" s="40">
        <v>45000</v>
      </c>
      <c r="E1833" s="42">
        <v>45000</v>
      </c>
      <c r="F1833" s="30">
        <f t="shared" si="33"/>
        <v>45</v>
      </c>
    </row>
    <row r="1834" spans="1:9" ht="11.25" customHeight="1">
      <c r="A1834" t="s">
        <v>21</v>
      </c>
      <c r="B1834" s="26" t="s">
        <v>1491</v>
      </c>
      <c r="C1834" s="39" t="s">
        <v>1487</v>
      </c>
      <c r="D1834" s="40">
        <v>43632</v>
      </c>
      <c r="E1834" s="42">
        <v>43632</v>
      </c>
      <c r="F1834" s="30">
        <f t="shared" si="33"/>
        <v>43.631999999999998</v>
      </c>
    </row>
    <row r="1835" spans="1:9" ht="11.25" customHeight="1">
      <c r="A1835" t="s">
        <v>21</v>
      </c>
      <c r="B1835" s="26" t="s">
        <v>26</v>
      </c>
      <c r="C1835" s="39" t="s">
        <v>1487</v>
      </c>
      <c r="D1835" s="40">
        <v>45000</v>
      </c>
      <c r="E1835" s="42">
        <v>45000</v>
      </c>
      <c r="F1835" s="30">
        <f t="shared" si="33"/>
        <v>45</v>
      </c>
    </row>
    <row r="1836" spans="1:9" ht="11.25" customHeight="1">
      <c r="A1836" t="s">
        <v>21</v>
      </c>
      <c r="B1836" s="26" t="s">
        <v>1492</v>
      </c>
      <c r="C1836" s="39" t="s">
        <v>1487</v>
      </c>
      <c r="D1836" s="40">
        <v>15909</v>
      </c>
      <c r="E1836" s="42">
        <v>15909</v>
      </c>
      <c r="F1836" s="30">
        <f t="shared" si="33"/>
        <v>15.909000000000001</v>
      </c>
    </row>
    <row r="1837" spans="1:9" ht="11.25" customHeight="1">
      <c r="A1837" t="s">
        <v>21</v>
      </c>
      <c r="B1837" s="26" t="s">
        <v>1493</v>
      </c>
      <c r="C1837" s="39" t="s">
        <v>1487</v>
      </c>
      <c r="D1837" s="40">
        <v>36552</v>
      </c>
      <c r="E1837" s="42">
        <v>36552</v>
      </c>
      <c r="F1837" s="30">
        <f t="shared" si="33"/>
        <v>36.552</v>
      </c>
    </row>
    <row r="1838" spans="1:9" ht="11.25" customHeight="1">
      <c r="A1838" t="s">
        <v>21</v>
      </c>
      <c r="B1838" s="26" t="s">
        <v>1494</v>
      </c>
      <c r="C1838" s="39" t="s">
        <v>1487</v>
      </c>
      <c r="D1838" s="40">
        <v>46500</v>
      </c>
      <c r="E1838" s="42">
        <v>46500</v>
      </c>
      <c r="F1838" s="30">
        <f t="shared" si="33"/>
        <v>46.5</v>
      </c>
    </row>
    <row r="1839" spans="1:9" ht="11.25" customHeight="1">
      <c r="A1839" t="s">
        <v>21</v>
      </c>
      <c r="B1839" s="26" t="s">
        <v>1495</v>
      </c>
      <c r="C1839" s="39" t="s">
        <v>1487</v>
      </c>
      <c r="D1839" s="40">
        <v>14700</v>
      </c>
      <c r="E1839" s="42">
        <v>14700</v>
      </c>
      <c r="F1839" s="30">
        <f t="shared" si="33"/>
        <v>14.7</v>
      </c>
    </row>
    <row r="1840" spans="1:9" ht="11.25" customHeight="1">
      <c r="A1840" t="s">
        <v>21</v>
      </c>
      <c r="B1840" s="26" t="s">
        <v>1496</v>
      </c>
      <c r="C1840" s="39" t="s">
        <v>1487</v>
      </c>
      <c r="D1840" s="40">
        <v>26698</v>
      </c>
      <c r="E1840" s="42">
        <v>26698</v>
      </c>
      <c r="F1840" s="30">
        <f t="shared" si="33"/>
        <v>26.698</v>
      </c>
    </row>
    <row r="1841" spans="1:9" ht="11.25" customHeight="1">
      <c r="A1841" t="s">
        <v>21</v>
      </c>
      <c r="B1841" s="26" t="s">
        <v>1497</v>
      </c>
      <c r="C1841" s="39" t="s">
        <v>1487</v>
      </c>
      <c r="D1841" s="40">
        <v>49750</v>
      </c>
      <c r="E1841" s="42">
        <v>49750</v>
      </c>
      <c r="F1841" s="30">
        <f t="shared" si="33"/>
        <v>49.75</v>
      </c>
    </row>
    <row r="1842" spans="1:9" ht="11.25" customHeight="1">
      <c r="A1842" t="s">
        <v>21</v>
      </c>
      <c r="B1842" s="26" t="s">
        <v>1498</v>
      </c>
      <c r="C1842" s="39" t="s">
        <v>1487</v>
      </c>
      <c r="D1842" s="40">
        <v>32220</v>
      </c>
      <c r="E1842" s="42">
        <v>32220</v>
      </c>
      <c r="F1842" s="30">
        <f t="shared" si="33"/>
        <v>32.22</v>
      </c>
    </row>
    <row r="1843" spans="1:9" ht="11.25" customHeight="1">
      <c r="A1843" t="s">
        <v>21</v>
      </c>
      <c r="B1843" s="26" t="s">
        <v>1499</v>
      </c>
      <c r="C1843" s="39" t="s">
        <v>1487</v>
      </c>
      <c r="D1843" s="40">
        <v>45000</v>
      </c>
      <c r="E1843" s="42">
        <v>45000</v>
      </c>
      <c r="F1843" s="30">
        <f t="shared" si="33"/>
        <v>45</v>
      </c>
    </row>
    <row r="1844" spans="1:9" ht="11.25" customHeight="1">
      <c r="A1844" t="s">
        <v>21</v>
      </c>
      <c r="B1844" s="26" t="s">
        <v>1257</v>
      </c>
      <c r="C1844" s="39" t="s">
        <v>1487</v>
      </c>
      <c r="D1844" s="40">
        <v>35078</v>
      </c>
      <c r="E1844" s="42">
        <v>35078</v>
      </c>
      <c r="F1844" s="30">
        <f t="shared" si="33"/>
        <v>35.078000000000003</v>
      </c>
    </row>
    <row r="1845" spans="1:9" ht="11.25" customHeight="1">
      <c r="A1845" t="s">
        <v>21</v>
      </c>
      <c r="B1845" s="26" t="s">
        <v>1500</v>
      </c>
      <c r="C1845" s="39" t="s">
        <v>1487</v>
      </c>
      <c r="D1845" s="40">
        <v>24777</v>
      </c>
      <c r="E1845" s="42">
        <v>24777</v>
      </c>
      <c r="F1845" s="30">
        <f t="shared" si="33"/>
        <v>24.777000000000001</v>
      </c>
    </row>
    <row r="1846" spans="1:9" ht="11.25" customHeight="1">
      <c r="A1846" t="s">
        <v>21</v>
      </c>
      <c r="B1846" s="26" t="s">
        <v>1501</v>
      </c>
      <c r="C1846" s="39" t="s">
        <v>1487</v>
      </c>
      <c r="D1846" s="40">
        <v>45000</v>
      </c>
      <c r="E1846" s="42">
        <v>45000</v>
      </c>
      <c r="F1846" s="30">
        <f t="shared" si="33"/>
        <v>45</v>
      </c>
    </row>
    <row r="1847" spans="1:9" ht="11.25" customHeight="1">
      <c r="A1847" t="s">
        <v>21</v>
      </c>
      <c r="B1847" s="26" t="s">
        <v>1502</v>
      </c>
      <c r="C1847" s="39" t="s">
        <v>1487</v>
      </c>
      <c r="D1847" s="40">
        <v>14940</v>
      </c>
      <c r="E1847" s="42">
        <v>14940</v>
      </c>
      <c r="F1847" s="30">
        <f t="shared" si="33"/>
        <v>14.94</v>
      </c>
    </row>
    <row r="1848" spans="1:9" ht="11.25" customHeight="1">
      <c r="A1848" t="s">
        <v>21</v>
      </c>
      <c r="B1848" s="26" t="s">
        <v>1503</v>
      </c>
      <c r="C1848" s="39" t="s">
        <v>1487</v>
      </c>
      <c r="D1848" s="40">
        <v>30996</v>
      </c>
      <c r="E1848" s="42">
        <v>30996</v>
      </c>
      <c r="F1848" s="30">
        <f t="shared" si="33"/>
        <v>30.995999999999999</v>
      </c>
    </row>
    <row r="1849" spans="1:9" ht="11.25" customHeight="1">
      <c r="A1849" t="s">
        <v>21</v>
      </c>
      <c r="B1849" s="26" t="s">
        <v>1504</v>
      </c>
      <c r="C1849" s="39" t="s">
        <v>1487</v>
      </c>
      <c r="D1849" s="40">
        <v>39661</v>
      </c>
      <c r="E1849" s="42">
        <v>39661</v>
      </c>
      <c r="F1849" s="30">
        <f t="shared" si="33"/>
        <v>39.661000000000001</v>
      </c>
    </row>
    <row r="1850" spans="1:9" ht="11.25" customHeight="1">
      <c r="A1850" t="s">
        <v>21</v>
      </c>
      <c r="B1850" s="26" t="s">
        <v>1505</v>
      </c>
      <c r="C1850" s="39" t="s">
        <v>1487</v>
      </c>
      <c r="D1850" s="40">
        <v>39159</v>
      </c>
      <c r="E1850" s="42">
        <v>39159</v>
      </c>
      <c r="F1850" s="30">
        <f t="shared" si="33"/>
        <v>39.158999999999999</v>
      </c>
    </row>
    <row r="1851" spans="1:9" ht="11.25" customHeight="1">
      <c r="A1851" t="s">
        <v>21</v>
      </c>
      <c r="B1851" s="26" t="s">
        <v>1506</v>
      </c>
      <c r="C1851" s="39" t="s">
        <v>1487</v>
      </c>
      <c r="D1851" s="40">
        <v>18313</v>
      </c>
      <c r="E1851" s="42">
        <v>18313</v>
      </c>
      <c r="F1851" s="30">
        <f t="shared" si="33"/>
        <v>18.312999999999999</v>
      </c>
    </row>
    <row r="1852" spans="1:9" ht="11.25" customHeight="1">
      <c r="A1852" t="s">
        <v>21</v>
      </c>
      <c r="B1852" s="26" t="s">
        <v>1507</v>
      </c>
      <c r="C1852" s="39" t="s">
        <v>1487</v>
      </c>
      <c r="D1852" s="40">
        <v>21640</v>
      </c>
      <c r="E1852" s="42">
        <v>21640</v>
      </c>
      <c r="F1852" s="30">
        <f t="shared" si="33"/>
        <v>21.64</v>
      </c>
    </row>
    <row r="1853" spans="1:9" ht="11.25" customHeight="1">
      <c r="A1853" t="s">
        <v>21</v>
      </c>
      <c r="B1853" s="26" t="s">
        <v>1508</v>
      </c>
      <c r="C1853" s="39" t="s">
        <v>1487</v>
      </c>
      <c r="D1853" s="40">
        <v>39886</v>
      </c>
      <c r="E1853" s="42">
        <v>39886</v>
      </c>
      <c r="F1853" s="30">
        <f t="shared" si="33"/>
        <v>39.886000000000003</v>
      </c>
    </row>
    <row r="1854" spans="1:9" ht="11.25" customHeight="1">
      <c r="A1854" t="s">
        <v>21</v>
      </c>
      <c r="B1854" s="26" t="s">
        <v>1158</v>
      </c>
      <c r="C1854" s="39" t="s">
        <v>1487</v>
      </c>
      <c r="D1854" s="40">
        <v>90000</v>
      </c>
      <c r="E1854" s="42">
        <v>90000</v>
      </c>
      <c r="F1854" s="30">
        <f t="shared" si="33"/>
        <v>90</v>
      </c>
      <c r="H1854" s="9"/>
      <c r="I1854" s="9"/>
    </row>
    <row r="1855" spans="1:9" ht="11.25" customHeight="1">
      <c r="A1855" t="s">
        <v>21</v>
      </c>
      <c r="B1855" s="26" t="s">
        <v>1158</v>
      </c>
      <c r="C1855" s="39" t="s">
        <v>1487</v>
      </c>
      <c r="D1855" s="40">
        <v>67500</v>
      </c>
      <c r="E1855" s="42">
        <v>67500</v>
      </c>
      <c r="F1855" s="30">
        <f t="shared" si="33"/>
        <v>67.5</v>
      </c>
      <c r="H1855" s="9"/>
      <c r="I1855" s="9"/>
    </row>
    <row r="1856" spans="1:9" ht="11.25" customHeight="1">
      <c r="A1856" t="s">
        <v>21</v>
      </c>
      <c r="B1856" s="26" t="s">
        <v>1509</v>
      </c>
      <c r="C1856" s="39" t="s">
        <v>1487</v>
      </c>
      <c r="D1856" s="40">
        <v>45000</v>
      </c>
      <c r="E1856" s="42">
        <v>45000</v>
      </c>
      <c r="F1856" s="30">
        <f t="shared" si="33"/>
        <v>45</v>
      </c>
      <c r="H1856" s="9"/>
      <c r="I1856" s="9"/>
    </row>
    <row r="1857" spans="1:9" ht="11.25" customHeight="1">
      <c r="A1857" t="s">
        <v>21</v>
      </c>
      <c r="B1857" s="26" t="s">
        <v>1510</v>
      </c>
      <c r="C1857" s="39" t="s">
        <v>1487</v>
      </c>
      <c r="D1857" s="40">
        <v>45000</v>
      </c>
      <c r="E1857" s="42">
        <v>45000</v>
      </c>
      <c r="F1857" s="30">
        <f t="shared" si="33"/>
        <v>45</v>
      </c>
      <c r="H1857" s="9"/>
      <c r="I1857" s="9"/>
    </row>
    <row r="1858" spans="1:9" ht="11.25" customHeight="1">
      <c r="A1858" t="s">
        <v>21</v>
      </c>
      <c r="B1858" s="26" t="s">
        <v>1511</v>
      </c>
      <c r="C1858" s="39" t="s">
        <v>1487</v>
      </c>
      <c r="D1858" s="40">
        <v>45000</v>
      </c>
      <c r="E1858" s="42">
        <v>45000</v>
      </c>
      <c r="F1858" s="30">
        <f t="shared" si="33"/>
        <v>45</v>
      </c>
      <c r="H1858" s="9"/>
      <c r="I1858" s="9"/>
    </row>
    <row r="1859" spans="1:9" ht="11.25" customHeight="1">
      <c r="A1859" t="s">
        <v>21</v>
      </c>
      <c r="B1859" s="26" t="s">
        <v>1512</v>
      </c>
      <c r="C1859" s="39" t="s">
        <v>1487</v>
      </c>
      <c r="D1859" s="40">
        <v>13350</v>
      </c>
      <c r="E1859" s="42">
        <v>13350</v>
      </c>
      <c r="F1859" s="30">
        <f t="shared" si="33"/>
        <v>13.35</v>
      </c>
      <c r="H1859" s="9"/>
      <c r="I1859" s="9"/>
    </row>
    <row r="1860" spans="1:9" ht="11.25" customHeight="1">
      <c r="A1860" t="s">
        <v>21</v>
      </c>
      <c r="B1860" s="26" t="s">
        <v>1513</v>
      </c>
      <c r="C1860" s="39" t="s">
        <v>1487</v>
      </c>
      <c r="D1860" s="40">
        <v>30940</v>
      </c>
      <c r="E1860" s="42">
        <v>30940</v>
      </c>
      <c r="F1860" s="30">
        <f t="shared" si="33"/>
        <v>30.94</v>
      </c>
      <c r="H1860" s="9"/>
      <c r="I1860" s="9"/>
    </row>
    <row r="1861" spans="1:9" ht="11.25" customHeight="1">
      <c r="A1861" t="s">
        <v>21</v>
      </c>
      <c r="B1861" s="26" t="s">
        <v>1514</v>
      </c>
      <c r="C1861" s="39" t="s">
        <v>1487</v>
      </c>
      <c r="D1861" s="40">
        <v>11217</v>
      </c>
      <c r="E1861" s="42">
        <v>11217</v>
      </c>
      <c r="F1861" s="30">
        <f t="shared" si="33"/>
        <v>11.217000000000001</v>
      </c>
      <c r="H1861" s="9"/>
      <c r="I1861" s="9"/>
    </row>
    <row r="1862" spans="1:9" ht="11.25" customHeight="1">
      <c r="A1862" t="s">
        <v>21</v>
      </c>
      <c r="B1862" s="26" t="s">
        <v>1515</v>
      </c>
      <c r="C1862" s="39" t="s">
        <v>1487</v>
      </c>
      <c r="D1862" s="40">
        <v>46012</v>
      </c>
      <c r="E1862" s="42">
        <v>46012</v>
      </c>
      <c r="F1862" s="30">
        <f t="shared" si="33"/>
        <v>46.012</v>
      </c>
      <c r="H1862" s="9"/>
      <c r="I1862" s="9"/>
    </row>
    <row r="1863" spans="1:9" ht="11.25" customHeight="1">
      <c r="A1863" t="s">
        <v>21</v>
      </c>
      <c r="B1863" s="26" t="s">
        <v>1516</v>
      </c>
      <c r="C1863" s="39" t="s">
        <v>1487</v>
      </c>
      <c r="D1863" s="40">
        <v>75239</v>
      </c>
      <c r="E1863" s="42">
        <v>75239</v>
      </c>
      <c r="F1863" s="30">
        <f t="shared" si="33"/>
        <v>75.239000000000004</v>
      </c>
      <c r="H1863" s="9"/>
      <c r="I1863" s="9"/>
    </row>
    <row r="1864" spans="1:9" ht="11.25" customHeight="1">
      <c r="A1864" t="s">
        <v>21</v>
      </c>
      <c r="B1864" s="35" t="s">
        <v>160</v>
      </c>
      <c r="C1864" s="39" t="s">
        <v>1487</v>
      </c>
      <c r="D1864" s="40">
        <v>44908</v>
      </c>
      <c r="E1864" s="42">
        <v>44908</v>
      </c>
      <c r="F1864" s="30">
        <f t="shared" si="33"/>
        <v>44.908000000000001</v>
      </c>
      <c r="G1864" s="26"/>
      <c r="H1864" s="9"/>
      <c r="I1864" s="9"/>
    </row>
    <row r="1865" spans="1:9" ht="11.25" customHeight="1">
      <c r="A1865" t="s">
        <v>21</v>
      </c>
      <c r="B1865" s="26" t="s">
        <v>195</v>
      </c>
      <c r="C1865" s="39" t="s">
        <v>1487</v>
      </c>
      <c r="D1865" s="40">
        <v>38547</v>
      </c>
      <c r="E1865" s="42">
        <v>38547</v>
      </c>
      <c r="F1865" s="30">
        <f t="shared" si="33"/>
        <v>38.546999999999997</v>
      </c>
      <c r="H1865" s="9"/>
      <c r="I1865" s="9"/>
    </row>
    <row r="1866" spans="1:9" ht="11.25" customHeight="1">
      <c r="A1866" t="s">
        <v>21</v>
      </c>
      <c r="B1866" s="26" t="s">
        <v>1517</v>
      </c>
      <c r="C1866" s="39" t="s">
        <v>1487</v>
      </c>
      <c r="D1866" s="40">
        <v>45000</v>
      </c>
      <c r="E1866" s="42">
        <v>45000</v>
      </c>
      <c r="F1866" s="30">
        <f t="shared" si="33"/>
        <v>45</v>
      </c>
      <c r="H1866" s="9"/>
      <c r="I1866" s="9"/>
    </row>
    <row r="1867" spans="1:9" ht="11.25" customHeight="1">
      <c r="A1867" t="s">
        <v>21</v>
      </c>
      <c r="B1867" s="26" t="s">
        <v>1518</v>
      </c>
      <c r="C1867" s="39" t="s">
        <v>1487</v>
      </c>
      <c r="D1867" s="40">
        <v>3520</v>
      </c>
      <c r="E1867" s="42">
        <v>3520</v>
      </c>
      <c r="F1867" s="30">
        <f t="shared" si="33"/>
        <v>3.52</v>
      </c>
      <c r="H1867" s="9"/>
      <c r="I1867" s="9"/>
    </row>
    <row r="1868" spans="1:9" ht="11.25" customHeight="1">
      <c r="A1868" t="s">
        <v>21</v>
      </c>
      <c r="B1868" s="26" t="s">
        <v>1519</v>
      </c>
      <c r="C1868" s="39" t="s">
        <v>1487</v>
      </c>
      <c r="D1868" s="40">
        <v>26964</v>
      </c>
      <c r="E1868" s="42">
        <v>26964</v>
      </c>
      <c r="F1868" s="30">
        <f t="shared" si="33"/>
        <v>26.963999999999999</v>
      </c>
      <c r="H1868" s="9"/>
      <c r="I1868" s="9"/>
    </row>
    <row r="1869" spans="1:9" ht="11.25" customHeight="1">
      <c r="A1869" t="s">
        <v>21</v>
      </c>
      <c r="B1869" s="26" t="s">
        <v>1520</v>
      </c>
      <c r="C1869" s="39" t="s">
        <v>1487</v>
      </c>
      <c r="D1869" s="40">
        <v>42300</v>
      </c>
      <c r="E1869" s="42">
        <v>42300</v>
      </c>
      <c r="F1869" s="30">
        <f t="shared" si="33"/>
        <v>42.3</v>
      </c>
      <c r="H1869" s="9"/>
      <c r="I1869" s="9"/>
    </row>
    <row r="1870" spans="1:9" ht="11.25" customHeight="1">
      <c r="A1870" t="s">
        <v>21</v>
      </c>
      <c r="B1870" s="26" t="s">
        <v>1096</v>
      </c>
      <c r="C1870" s="39" t="s">
        <v>1487</v>
      </c>
      <c r="D1870" s="40">
        <v>33750</v>
      </c>
      <c r="E1870" s="42">
        <v>33750</v>
      </c>
      <c r="F1870" s="30">
        <f t="shared" si="33"/>
        <v>33.75</v>
      </c>
      <c r="H1870" s="9"/>
      <c r="I1870" s="9"/>
    </row>
    <row r="1871" spans="1:9" ht="11.25" customHeight="1">
      <c r="A1871" t="s">
        <v>21</v>
      </c>
      <c r="B1871" s="26" t="s">
        <v>1521</v>
      </c>
      <c r="C1871" s="39" t="s">
        <v>1487</v>
      </c>
      <c r="D1871" s="40">
        <v>45000</v>
      </c>
      <c r="E1871" s="42">
        <v>45000</v>
      </c>
      <c r="F1871" s="30">
        <f t="shared" si="33"/>
        <v>45</v>
      </c>
      <c r="H1871" s="9"/>
      <c r="I1871" s="9"/>
    </row>
    <row r="1872" spans="1:9" ht="11.25" customHeight="1">
      <c r="A1872" t="s">
        <v>21</v>
      </c>
      <c r="B1872" s="26" t="s">
        <v>1522</v>
      </c>
      <c r="C1872" s="39" t="s">
        <v>1487</v>
      </c>
      <c r="D1872" s="40">
        <v>108778</v>
      </c>
      <c r="E1872" s="42">
        <v>108778</v>
      </c>
      <c r="F1872" s="30">
        <f t="shared" si="33"/>
        <v>108.77800000000001</v>
      </c>
      <c r="H1872" s="9"/>
      <c r="I1872" s="9"/>
    </row>
    <row r="1873" spans="1:9" ht="11.25" customHeight="1">
      <c r="A1873" t="s">
        <v>21</v>
      </c>
      <c r="B1873" s="26" t="s">
        <v>1523</v>
      </c>
      <c r="C1873" s="39" t="s">
        <v>1487</v>
      </c>
      <c r="D1873" s="40">
        <v>33784</v>
      </c>
      <c r="E1873" s="42">
        <v>33784</v>
      </c>
      <c r="F1873" s="30">
        <f t="shared" si="33"/>
        <v>33.783999999999999</v>
      </c>
      <c r="H1873" s="9"/>
      <c r="I1873" s="9"/>
    </row>
    <row r="1874" spans="1:9" ht="11.25" customHeight="1">
      <c r="A1874" t="s">
        <v>21</v>
      </c>
      <c r="B1874" s="26" t="s">
        <v>1524</v>
      </c>
      <c r="C1874" s="39" t="s">
        <v>1487</v>
      </c>
      <c r="D1874" s="40">
        <v>43193</v>
      </c>
      <c r="E1874" s="42">
        <v>43193</v>
      </c>
      <c r="F1874" s="30">
        <f t="shared" si="33"/>
        <v>43.192999999999998</v>
      </c>
      <c r="H1874" s="9"/>
      <c r="I1874" s="9"/>
    </row>
    <row r="1875" spans="1:9" ht="11.25" customHeight="1">
      <c r="A1875" t="s">
        <v>21</v>
      </c>
      <c r="B1875" s="26" t="s">
        <v>1525</v>
      </c>
      <c r="C1875" s="39" t="s">
        <v>1487</v>
      </c>
      <c r="D1875" s="40">
        <v>6386</v>
      </c>
      <c r="E1875" s="42">
        <v>6386</v>
      </c>
      <c r="F1875" s="30">
        <f t="shared" si="33"/>
        <v>6.3860000000000001</v>
      </c>
      <c r="H1875" s="9"/>
      <c r="I1875" s="9"/>
    </row>
    <row r="1876" spans="1:9" ht="11.25" customHeight="1">
      <c r="A1876" t="s">
        <v>21</v>
      </c>
      <c r="B1876" s="26" t="s">
        <v>1526</v>
      </c>
      <c r="C1876" s="39" t="s">
        <v>1487</v>
      </c>
      <c r="D1876" s="40">
        <v>50306</v>
      </c>
      <c r="E1876" s="42">
        <v>50306</v>
      </c>
      <c r="F1876" s="30">
        <f t="shared" si="33"/>
        <v>50.305999999999997</v>
      </c>
      <c r="H1876" s="9"/>
      <c r="I1876" s="9"/>
    </row>
    <row r="1877" spans="1:9" ht="11.25" customHeight="1">
      <c r="A1877" t="s">
        <v>21</v>
      </c>
      <c r="B1877" s="26" t="s">
        <v>1527</v>
      </c>
      <c r="C1877" s="39" t="s">
        <v>1487</v>
      </c>
      <c r="D1877" s="40">
        <v>76212</v>
      </c>
      <c r="E1877" s="42">
        <v>76212</v>
      </c>
      <c r="F1877" s="30">
        <f t="shared" si="33"/>
        <v>76.212000000000003</v>
      </c>
      <c r="H1877" s="9"/>
      <c r="I1877" s="9"/>
    </row>
    <row r="1878" spans="1:9" ht="11.25" customHeight="1">
      <c r="A1878" t="s">
        <v>21</v>
      </c>
      <c r="B1878" s="26" t="s">
        <v>1528</v>
      </c>
      <c r="C1878" s="39" t="s">
        <v>1487</v>
      </c>
      <c r="D1878" s="40">
        <v>95155</v>
      </c>
      <c r="E1878" s="42">
        <v>95155</v>
      </c>
      <c r="F1878" s="30">
        <f t="shared" si="33"/>
        <v>95.155000000000001</v>
      </c>
      <c r="H1878" s="9"/>
      <c r="I1878" s="9"/>
    </row>
    <row r="1879" spans="1:9" ht="11.25" customHeight="1">
      <c r="A1879" t="s">
        <v>21</v>
      </c>
      <c r="B1879" s="26" t="s">
        <v>1529</v>
      </c>
      <c r="C1879" s="39" t="s">
        <v>1487</v>
      </c>
      <c r="D1879" s="40">
        <v>121606</v>
      </c>
      <c r="E1879" s="42">
        <v>121606</v>
      </c>
      <c r="F1879" s="30">
        <f t="shared" si="33"/>
        <v>121.60599999999999</v>
      </c>
      <c r="H1879" s="9"/>
      <c r="I1879" s="9"/>
    </row>
    <row r="1880" spans="1:9" ht="11.25" customHeight="1">
      <c r="A1880" t="s">
        <v>21</v>
      </c>
      <c r="B1880" s="26" t="s">
        <v>1530</v>
      </c>
      <c r="C1880" s="39" t="s">
        <v>1487</v>
      </c>
      <c r="D1880" s="40">
        <v>3750</v>
      </c>
      <c r="E1880" s="42">
        <v>3750</v>
      </c>
      <c r="F1880" s="30">
        <f t="shared" si="33"/>
        <v>3.75</v>
      </c>
      <c r="H1880" s="9"/>
      <c r="I1880" s="9"/>
    </row>
    <row r="1881" spans="1:9" ht="11.25" customHeight="1">
      <c r="A1881" t="s">
        <v>21</v>
      </c>
      <c r="B1881" s="26" t="s">
        <v>1531</v>
      </c>
      <c r="C1881" s="39" t="s">
        <v>1487</v>
      </c>
      <c r="D1881" s="40">
        <v>3750</v>
      </c>
      <c r="E1881" s="42">
        <v>3750</v>
      </c>
      <c r="F1881" s="30">
        <f t="shared" si="33"/>
        <v>3.75</v>
      </c>
      <c r="H1881" s="9"/>
      <c r="I1881" s="9"/>
    </row>
    <row r="1882" spans="1:9" ht="11.25" customHeight="1">
      <c r="A1882" t="s">
        <v>21</v>
      </c>
      <c r="B1882" s="26" t="s">
        <v>1532</v>
      </c>
      <c r="C1882" s="39" t="s">
        <v>1487</v>
      </c>
      <c r="D1882" s="40">
        <v>47337</v>
      </c>
      <c r="E1882" s="42">
        <v>47337</v>
      </c>
      <c r="F1882" s="30">
        <f t="shared" si="33"/>
        <v>47.337000000000003</v>
      </c>
      <c r="H1882" s="9"/>
      <c r="I1882" s="9"/>
    </row>
    <row r="1883" spans="1:9" ht="11.25" customHeight="1">
      <c r="A1883" t="s">
        <v>21</v>
      </c>
      <c r="B1883" s="26" t="s">
        <v>1533</v>
      </c>
      <c r="C1883" s="39" t="s">
        <v>1487</v>
      </c>
      <c r="D1883" s="40">
        <v>90000</v>
      </c>
      <c r="E1883" s="42">
        <v>90000</v>
      </c>
      <c r="F1883" s="30">
        <f t="shared" si="33"/>
        <v>90</v>
      </c>
      <c r="H1883" s="9"/>
      <c r="I1883" s="9"/>
    </row>
    <row r="1884" spans="1:9" ht="11.25" customHeight="1">
      <c r="A1884" t="s">
        <v>21</v>
      </c>
      <c r="B1884" s="26" t="s">
        <v>1534</v>
      </c>
      <c r="C1884" s="39" t="s">
        <v>1487</v>
      </c>
      <c r="D1884" s="40">
        <v>113098</v>
      </c>
      <c r="E1884" s="42">
        <v>113098</v>
      </c>
      <c r="F1884" s="30">
        <f t="shared" si="33"/>
        <v>113.098</v>
      </c>
      <c r="H1884" s="9"/>
      <c r="I1884" s="9"/>
    </row>
    <row r="1885" spans="1:9" ht="11.25" customHeight="1">
      <c r="A1885" t="s">
        <v>21</v>
      </c>
      <c r="B1885" s="26" t="s">
        <v>1535</v>
      </c>
      <c r="C1885" s="39" t="s">
        <v>1487</v>
      </c>
      <c r="D1885" s="40">
        <v>6959</v>
      </c>
      <c r="E1885" s="42">
        <v>6959</v>
      </c>
      <c r="F1885" s="30">
        <f t="shared" si="33"/>
        <v>6.9589999999999996</v>
      </c>
      <c r="H1885" s="9"/>
      <c r="I1885" s="9"/>
    </row>
    <row r="1886" spans="1:9" ht="11.25" customHeight="1">
      <c r="A1886" t="s">
        <v>21</v>
      </c>
      <c r="B1886" s="26" t="s">
        <v>1536</v>
      </c>
      <c r="C1886" s="39" t="s">
        <v>1487</v>
      </c>
      <c r="D1886" s="40">
        <v>31673</v>
      </c>
      <c r="E1886" s="42">
        <v>31673</v>
      </c>
      <c r="F1886" s="30">
        <f t="shared" si="33"/>
        <v>31.672999999999998</v>
      </c>
      <c r="H1886" s="9"/>
      <c r="I1886" s="9"/>
    </row>
    <row r="1887" spans="1:9" ht="11.25" customHeight="1">
      <c r="A1887" t="s">
        <v>21</v>
      </c>
      <c r="B1887" s="26" t="s">
        <v>1537</v>
      </c>
      <c r="C1887" s="39" t="s">
        <v>1487</v>
      </c>
      <c r="D1887" s="40">
        <v>53403</v>
      </c>
      <c r="E1887" s="42">
        <v>53403</v>
      </c>
      <c r="F1887" s="30">
        <f t="shared" si="33"/>
        <v>53.402999999999999</v>
      </c>
      <c r="H1887" s="9"/>
      <c r="I1887" s="9"/>
    </row>
    <row r="1888" spans="1:9" ht="11.25" customHeight="1">
      <c r="A1888" t="s">
        <v>21</v>
      </c>
      <c r="B1888" s="26" t="s">
        <v>1538</v>
      </c>
      <c r="C1888" s="39" t="s">
        <v>1487</v>
      </c>
      <c r="D1888" s="40">
        <v>46884</v>
      </c>
      <c r="E1888" s="42">
        <v>46884</v>
      </c>
      <c r="F1888" s="30">
        <f t="shared" si="33"/>
        <v>46.884</v>
      </c>
      <c r="H1888" s="9"/>
      <c r="I1888" s="9"/>
    </row>
    <row r="1889" spans="1:9" ht="11.25" customHeight="1">
      <c r="A1889" t="s">
        <v>21</v>
      </c>
      <c r="B1889" s="35" t="s">
        <v>160</v>
      </c>
      <c r="C1889" s="39" t="s">
        <v>1487</v>
      </c>
      <c r="D1889" s="40">
        <v>42975</v>
      </c>
      <c r="E1889" s="42">
        <v>42975</v>
      </c>
      <c r="F1889" s="30">
        <f t="shared" si="33"/>
        <v>42.975000000000001</v>
      </c>
      <c r="G1889" s="26"/>
      <c r="H1889" s="9"/>
      <c r="I1889" s="9"/>
    </row>
    <row r="1890" spans="1:9" ht="11.25" customHeight="1">
      <c r="A1890" t="s">
        <v>21</v>
      </c>
      <c r="B1890" s="26" t="s">
        <v>1539</v>
      </c>
      <c r="C1890" s="39" t="s">
        <v>1487</v>
      </c>
      <c r="D1890" s="40">
        <v>43848</v>
      </c>
      <c r="E1890" s="42">
        <v>43848</v>
      </c>
      <c r="F1890" s="30">
        <f t="shared" ref="F1890:F1953" si="34">E1890/1000</f>
        <v>43.847999999999999</v>
      </c>
      <c r="H1890" s="9"/>
      <c r="I1890" s="9"/>
    </row>
    <row r="1891" spans="1:9" ht="11.25" customHeight="1">
      <c r="A1891" t="s">
        <v>21</v>
      </c>
      <c r="B1891" s="26" t="s">
        <v>1540</v>
      </c>
      <c r="C1891" s="39" t="s">
        <v>1487</v>
      </c>
      <c r="D1891" s="40">
        <v>45000</v>
      </c>
      <c r="E1891" s="42">
        <v>45000</v>
      </c>
      <c r="F1891" s="30">
        <f t="shared" si="34"/>
        <v>45</v>
      </c>
      <c r="H1891" s="9"/>
      <c r="I1891" s="9"/>
    </row>
    <row r="1892" spans="1:9" ht="11.25" customHeight="1">
      <c r="A1892" t="s">
        <v>21</v>
      </c>
      <c r="B1892" s="26" t="s">
        <v>1541</v>
      </c>
      <c r="C1892" s="39" t="s">
        <v>1487</v>
      </c>
      <c r="D1892" s="40">
        <v>46932</v>
      </c>
      <c r="E1892" s="42">
        <v>46932</v>
      </c>
      <c r="F1892" s="30">
        <f t="shared" si="34"/>
        <v>46.932000000000002</v>
      </c>
    </row>
    <row r="1893" spans="1:9" ht="11.25" customHeight="1">
      <c r="A1893" t="s">
        <v>21</v>
      </c>
      <c r="B1893" s="26" t="s">
        <v>1542</v>
      </c>
      <c r="C1893" s="39" t="s">
        <v>1487</v>
      </c>
      <c r="D1893" s="40">
        <v>51061</v>
      </c>
      <c r="E1893" s="42">
        <v>51061</v>
      </c>
      <c r="F1893" s="30">
        <f t="shared" si="34"/>
        <v>51.061</v>
      </c>
    </row>
    <row r="1894" spans="1:9" ht="11.25" customHeight="1">
      <c r="A1894" t="s">
        <v>21</v>
      </c>
      <c r="B1894" s="26" t="s">
        <v>400</v>
      </c>
      <c r="C1894" s="39" t="s">
        <v>1487</v>
      </c>
      <c r="D1894" s="40">
        <v>32572</v>
      </c>
      <c r="E1894" s="42">
        <v>32572</v>
      </c>
      <c r="F1894" s="30">
        <f t="shared" si="34"/>
        <v>32.572000000000003</v>
      </c>
    </row>
    <row r="1895" spans="1:9" ht="11.25" customHeight="1">
      <c r="A1895" t="s">
        <v>21</v>
      </c>
      <c r="B1895" s="26" t="s">
        <v>1543</v>
      </c>
      <c r="C1895" s="39" t="s">
        <v>1487</v>
      </c>
      <c r="D1895" s="40">
        <v>16377</v>
      </c>
      <c r="E1895" s="42">
        <v>16377</v>
      </c>
      <c r="F1895" s="30">
        <f t="shared" si="34"/>
        <v>16.376999999999999</v>
      </c>
    </row>
    <row r="1896" spans="1:9" ht="11.25" customHeight="1">
      <c r="A1896" t="s">
        <v>21</v>
      </c>
      <c r="B1896" s="26" t="s">
        <v>1544</v>
      </c>
      <c r="C1896" s="39" t="s">
        <v>1487</v>
      </c>
      <c r="D1896" s="40">
        <v>44280</v>
      </c>
      <c r="E1896" s="42">
        <v>44280</v>
      </c>
      <c r="F1896" s="30">
        <f t="shared" si="34"/>
        <v>44.28</v>
      </c>
    </row>
    <row r="1897" spans="1:9" ht="11.25" customHeight="1">
      <c r="A1897" t="s">
        <v>21</v>
      </c>
      <c r="B1897" s="26" t="s">
        <v>1545</v>
      </c>
      <c r="C1897" s="39" t="s">
        <v>1487</v>
      </c>
      <c r="D1897" s="40">
        <v>27198</v>
      </c>
      <c r="E1897" s="42">
        <v>27198</v>
      </c>
      <c r="F1897" s="30">
        <f t="shared" si="34"/>
        <v>27.198</v>
      </c>
    </row>
    <row r="1898" spans="1:9" ht="11.25" customHeight="1">
      <c r="A1898" t="s">
        <v>21</v>
      </c>
      <c r="B1898" s="26" t="s">
        <v>1546</v>
      </c>
      <c r="C1898" s="39" t="s">
        <v>1487</v>
      </c>
      <c r="D1898" s="40">
        <v>45000</v>
      </c>
      <c r="E1898" s="42">
        <v>45000</v>
      </c>
      <c r="F1898" s="30">
        <f t="shared" si="34"/>
        <v>45</v>
      </c>
    </row>
    <row r="1899" spans="1:9" ht="11.25" customHeight="1">
      <c r="A1899" t="s">
        <v>21</v>
      </c>
      <c r="B1899" s="26" t="s">
        <v>1547</v>
      </c>
      <c r="C1899" s="39" t="s">
        <v>1487</v>
      </c>
      <c r="D1899" s="40">
        <v>126630</v>
      </c>
      <c r="E1899" s="42">
        <v>126630</v>
      </c>
      <c r="F1899" s="30">
        <f t="shared" si="34"/>
        <v>126.63</v>
      </c>
    </row>
    <row r="1900" spans="1:9" ht="11.25" customHeight="1">
      <c r="A1900" t="s">
        <v>21</v>
      </c>
      <c r="B1900" s="26" t="s">
        <v>1548</v>
      </c>
      <c r="C1900" s="39" t="s">
        <v>1487</v>
      </c>
      <c r="D1900" s="40">
        <v>44865</v>
      </c>
      <c r="E1900" s="42">
        <v>44865</v>
      </c>
      <c r="F1900" s="30">
        <f t="shared" si="34"/>
        <v>44.865000000000002</v>
      </c>
    </row>
    <row r="1901" spans="1:9" ht="11.25" customHeight="1">
      <c r="A1901" t="s">
        <v>21</v>
      </c>
      <c r="B1901" s="26" t="s">
        <v>1549</v>
      </c>
      <c r="C1901" s="39" t="s">
        <v>1487</v>
      </c>
      <c r="D1901" s="40">
        <v>45806</v>
      </c>
      <c r="E1901" s="42">
        <v>45806</v>
      </c>
      <c r="F1901" s="30">
        <f t="shared" si="34"/>
        <v>45.805999999999997</v>
      </c>
    </row>
    <row r="1902" spans="1:9" ht="11.25" customHeight="1">
      <c r="A1902" t="s">
        <v>21</v>
      </c>
      <c r="B1902" s="26" t="s">
        <v>1550</v>
      </c>
      <c r="C1902" s="39" t="s">
        <v>1487</v>
      </c>
      <c r="D1902" s="40">
        <v>44998</v>
      </c>
      <c r="E1902" s="42">
        <v>44998</v>
      </c>
      <c r="F1902" s="30">
        <f t="shared" si="34"/>
        <v>44.997999999999998</v>
      </c>
    </row>
    <row r="1903" spans="1:9" ht="11.25" customHeight="1">
      <c r="A1903" t="s">
        <v>21</v>
      </c>
      <c r="B1903" s="26" t="s">
        <v>1551</v>
      </c>
      <c r="C1903" s="39" t="s">
        <v>1487</v>
      </c>
      <c r="D1903" s="40">
        <v>45000</v>
      </c>
      <c r="E1903" s="42">
        <v>45000</v>
      </c>
      <c r="F1903" s="30">
        <f t="shared" si="34"/>
        <v>45</v>
      </c>
    </row>
    <row r="1904" spans="1:9" ht="11.25" customHeight="1">
      <c r="A1904" t="s">
        <v>21</v>
      </c>
      <c r="B1904" s="26" t="s">
        <v>1552</v>
      </c>
      <c r="C1904" s="39" t="s">
        <v>1487</v>
      </c>
      <c r="D1904" s="40">
        <v>21264</v>
      </c>
      <c r="E1904" s="42">
        <v>21264</v>
      </c>
      <c r="F1904" s="30">
        <f t="shared" si="34"/>
        <v>21.263999999999999</v>
      </c>
    </row>
    <row r="1905" spans="1:6" customFormat="1" ht="11.25" customHeight="1">
      <c r="A1905" t="s">
        <v>21</v>
      </c>
      <c r="B1905" s="26" t="s">
        <v>138</v>
      </c>
      <c r="C1905" s="39" t="s">
        <v>1487</v>
      </c>
      <c r="D1905" s="40">
        <v>26086</v>
      </c>
      <c r="E1905" s="42">
        <v>26086</v>
      </c>
      <c r="F1905" s="30">
        <f t="shared" si="34"/>
        <v>26.085999999999999</v>
      </c>
    </row>
    <row r="1906" spans="1:6" customFormat="1" ht="11.25" customHeight="1">
      <c r="A1906" t="s">
        <v>21</v>
      </c>
      <c r="B1906" s="26" t="s">
        <v>1160</v>
      </c>
      <c r="C1906" s="39" t="s">
        <v>1487</v>
      </c>
      <c r="D1906" s="40">
        <v>20000</v>
      </c>
      <c r="E1906" s="42">
        <v>20000</v>
      </c>
      <c r="F1906" s="30">
        <f t="shared" si="34"/>
        <v>20</v>
      </c>
    </row>
    <row r="1907" spans="1:6" customFormat="1" ht="11.25" customHeight="1">
      <c r="A1907" t="s">
        <v>21</v>
      </c>
      <c r="B1907" s="26" t="s">
        <v>1160</v>
      </c>
      <c r="C1907" s="39" t="s">
        <v>1487</v>
      </c>
      <c r="D1907" s="40">
        <v>90000</v>
      </c>
      <c r="E1907" s="42">
        <v>90000</v>
      </c>
      <c r="F1907" s="30">
        <f t="shared" si="34"/>
        <v>90</v>
      </c>
    </row>
    <row r="1908" spans="1:6" customFormat="1" ht="11.25" customHeight="1">
      <c r="A1908" t="s">
        <v>21</v>
      </c>
      <c r="B1908" s="26" t="s">
        <v>1553</v>
      </c>
      <c r="C1908" s="39" t="s">
        <v>1487</v>
      </c>
      <c r="D1908" s="40">
        <v>20000</v>
      </c>
      <c r="E1908" s="42">
        <v>20000</v>
      </c>
      <c r="F1908" s="30">
        <f t="shared" si="34"/>
        <v>20</v>
      </c>
    </row>
    <row r="1909" spans="1:6" customFormat="1" ht="11.25" customHeight="1">
      <c r="A1909" t="s">
        <v>21</v>
      </c>
      <c r="B1909" s="26" t="s">
        <v>1161</v>
      </c>
      <c r="C1909" s="39" t="s">
        <v>1487</v>
      </c>
      <c r="D1909" s="40">
        <v>20000</v>
      </c>
      <c r="E1909" s="42">
        <v>20000</v>
      </c>
      <c r="F1909" s="30">
        <f t="shared" si="34"/>
        <v>20</v>
      </c>
    </row>
    <row r="1910" spans="1:6" customFormat="1" ht="11.25" customHeight="1">
      <c r="A1910" t="s">
        <v>21</v>
      </c>
      <c r="B1910" s="26" t="s">
        <v>1161</v>
      </c>
      <c r="C1910" s="39" t="s">
        <v>1487</v>
      </c>
      <c r="D1910" s="40">
        <v>90000</v>
      </c>
      <c r="E1910" s="42">
        <v>90000</v>
      </c>
      <c r="F1910" s="30">
        <f t="shared" si="34"/>
        <v>90</v>
      </c>
    </row>
    <row r="1911" spans="1:6" customFormat="1" ht="11.25" customHeight="1">
      <c r="A1911" t="s">
        <v>21</v>
      </c>
      <c r="B1911" s="26" t="s">
        <v>1554</v>
      </c>
      <c r="C1911" s="39" t="s">
        <v>1487</v>
      </c>
      <c r="D1911" s="40">
        <v>20000</v>
      </c>
      <c r="E1911" s="42">
        <v>20000</v>
      </c>
      <c r="F1911" s="30">
        <f t="shared" si="34"/>
        <v>20</v>
      </c>
    </row>
    <row r="1912" spans="1:6" customFormat="1" ht="11.25" customHeight="1">
      <c r="A1912" t="s">
        <v>21</v>
      </c>
      <c r="B1912" s="26" t="s">
        <v>1555</v>
      </c>
      <c r="C1912" s="39" t="s">
        <v>1487</v>
      </c>
      <c r="D1912" s="40">
        <v>3750</v>
      </c>
      <c r="E1912" s="42">
        <v>3750</v>
      </c>
      <c r="F1912" s="30">
        <f t="shared" si="34"/>
        <v>3.75</v>
      </c>
    </row>
    <row r="1913" spans="1:6" customFormat="1" ht="11.25" customHeight="1">
      <c r="A1913" t="s">
        <v>21</v>
      </c>
      <c r="B1913" s="26" t="s">
        <v>1556</v>
      </c>
      <c r="C1913" s="39" t="s">
        <v>1487</v>
      </c>
      <c r="D1913" s="40">
        <v>69503</v>
      </c>
      <c r="E1913" s="42">
        <v>69503</v>
      </c>
      <c r="F1913" s="30">
        <f t="shared" si="34"/>
        <v>69.503</v>
      </c>
    </row>
    <row r="1914" spans="1:6" customFormat="1" ht="11.25" customHeight="1">
      <c r="A1914" t="s">
        <v>21</v>
      </c>
      <c r="B1914" s="26" t="s">
        <v>1557</v>
      </c>
      <c r="C1914" s="39" t="s">
        <v>1487</v>
      </c>
      <c r="D1914" s="40">
        <v>17760</v>
      </c>
      <c r="E1914" s="42">
        <v>17760</v>
      </c>
      <c r="F1914" s="30">
        <f t="shared" si="34"/>
        <v>17.760000000000002</v>
      </c>
    </row>
    <row r="1915" spans="1:6" customFormat="1" ht="11.25" customHeight="1">
      <c r="A1915" t="s">
        <v>21</v>
      </c>
      <c r="B1915" s="26" t="s">
        <v>824</v>
      </c>
      <c r="C1915" s="39" t="s">
        <v>1487</v>
      </c>
      <c r="D1915" s="40">
        <v>25674</v>
      </c>
      <c r="E1915" s="42">
        <v>25674</v>
      </c>
      <c r="F1915" s="30">
        <f t="shared" si="34"/>
        <v>25.673999999999999</v>
      </c>
    </row>
    <row r="1916" spans="1:6" customFormat="1" ht="11.25" customHeight="1">
      <c r="A1916" t="s">
        <v>21</v>
      </c>
      <c r="B1916" s="26" t="s">
        <v>1558</v>
      </c>
      <c r="C1916" s="39" t="s">
        <v>1487</v>
      </c>
      <c r="D1916" s="40">
        <v>42194</v>
      </c>
      <c r="E1916" s="42">
        <v>42194</v>
      </c>
      <c r="F1916" s="30">
        <f t="shared" si="34"/>
        <v>42.194000000000003</v>
      </c>
    </row>
    <row r="1917" spans="1:6" customFormat="1" ht="11.25" customHeight="1">
      <c r="A1917" t="s">
        <v>21</v>
      </c>
      <c r="B1917" s="26" t="s">
        <v>1559</v>
      </c>
      <c r="C1917" s="39" t="s">
        <v>1487</v>
      </c>
      <c r="D1917" s="40">
        <v>32546</v>
      </c>
      <c r="E1917" s="42">
        <v>32546</v>
      </c>
      <c r="F1917" s="30">
        <f t="shared" si="34"/>
        <v>32.545999999999999</v>
      </c>
    </row>
    <row r="1918" spans="1:6" customFormat="1" ht="11.25" customHeight="1">
      <c r="A1918" t="s">
        <v>21</v>
      </c>
      <c r="B1918" s="26" t="s">
        <v>1560</v>
      </c>
      <c r="C1918" s="39" t="s">
        <v>1487</v>
      </c>
      <c r="D1918" s="40">
        <v>135000</v>
      </c>
      <c r="E1918" s="42">
        <v>135000</v>
      </c>
      <c r="F1918" s="30">
        <f t="shared" si="34"/>
        <v>135</v>
      </c>
    </row>
    <row r="1919" spans="1:6" customFormat="1" ht="11.25" customHeight="1">
      <c r="A1919" t="s">
        <v>21</v>
      </c>
      <c r="B1919" s="26" t="s">
        <v>1337</v>
      </c>
      <c r="C1919" s="39" t="s">
        <v>1487</v>
      </c>
      <c r="D1919" s="40">
        <v>135000</v>
      </c>
      <c r="E1919" s="42">
        <v>135000</v>
      </c>
      <c r="F1919" s="30">
        <f t="shared" si="34"/>
        <v>135</v>
      </c>
    </row>
    <row r="1920" spans="1:6" customFormat="1" ht="11.25" customHeight="1">
      <c r="A1920" t="s">
        <v>21</v>
      </c>
      <c r="B1920" s="26" t="s">
        <v>1561</v>
      </c>
      <c r="C1920" s="39" t="s">
        <v>1487</v>
      </c>
      <c r="D1920" s="40">
        <v>36763</v>
      </c>
      <c r="E1920" s="42">
        <v>36763</v>
      </c>
      <c r="F1920" s="30">
        <f t="shared" si="34"/>
        <v>36.762999999999998</v>
      </c>
    </row>
    <row r="1921" spans="1:6" customFormat="1" ht="11.25" customHeight="1">
      <c r="A1921" t="s">
        <v>21</v>
      </c>
      <c r="B1921" s="26" t="s">
        <v>175</v>
      </c>
      <c r="C1921" s="39" t="s">
        <v>1487</v>
      </c>
      <c r="D1921" s="40">
        <v>45041</v>
      </c>
      <c r="E1921" s="42">
        <v>45041</v>
      </c>
      <c r="F1921" s="30">
        <f t="shared" si="34"/>
        <v>45.040999999999997</v>
      </c>
    </row>
    <row r="1922" spans="1:6" customFormat="1" ht="11.25" customHeight="1">
      <c r="A1922" t="s">
        <v>21</v>
      </c>
      <c r="B1922" s="26" t="s">
        <v>1562</v>
      </c>
      <c r="C1922" s="39" t="s">
        <v>1487</v>
      </c>
      <c r="D1922" s="40">
        <v>23116</v>
      </c>
      <c r="E1922" s="42">
        <v>23116</v>
      </c>
      <c r="F1922" s="30">
        <f t="shared" si="34"/>
        <v>23.116</v>
      </c>
    </row>
    <row r="1923" spans="1:6" customFormat="1" ht="11.25" customHeight="1">
      <c r="A1923" t="s">
        <v>21</v>
      </c>
      <c r="B1923" s="26" t="s">
        <v>1077</v>
      </c>
      <c r="C1923" s="39" t="s">
        <v>1487</v>
      </c>
      <c r="D1923" s="40">
        <v>33224</v>
      </c>
      <c r="E1923" s="42">
        <v>33224</v>
      </c>
      <c r="F1923" s="30">
        <f t="shared" si="34"/>
        <v>33.223999999999997</v>
      </c>
    </row>
    <row r="1924" spans="1:6" customFormat="1" ht="11.25" customHeight="1">
      <c r="A1924" t="s">
        <v>21</v>
      </c>
      <c r="B1924" s="26" t="s">
        <v>1563</v>
      </c>
      <c r="C1924" s="39" t="s">
        <v>1487</v>
      </c>
      <c r="D1924" s="40">
        <v>26065</v>
      </c>
      <c r="E1924" s="42">
        <v>26065</v>
      </c>
      <c r="F1924" s="30">
        <f t="shared" si="34"/>
        <v>26.065000000000001</v>
      </c>
    </row>
    <row r="1925" spans="1:6" customFormat="1" ht="11.25" customHeight="1">
      <c r="A1925" t="s">
        <v>21</v>
      </c>
      <c r="B1925" s="26" t="s">
        <v>562</v>
      </c>
      <c r="C1925" s="39" t="s">
        <v>1487</v>
      </c>
      <c r="D1925" s="40">
        <v>135475</v>
      </c>
      <c r="E1925" s="42">
        <v>135475</v>
      </c>
      <c r="F1925" s="30">
        <f t="shared" si="34"/>
        <v>135.47499999999999</v>
      </c>
    </row>
    <row r="1926" spans="1:6" customFormat="1" ht="11.25" customHeight="1">
      <c r="A1926" t="s">
        <v>21</v>
      </c>
      <c r="B1926" s="26" t="s">
        <v>1564</v>
      </c>
      <c r="C1926" s="39" t="s">
        <v>1487</v>
      </c>
      <c r="D1926" s="40">
        <v>55333</v>
      </c>
      <c r="E1926" s="42">
        <v>55333</v>
      </c>
      <c r="F1926" s="30">
        <f t="shared" si="34"/>
        <v>55.332999999999998</v>
      </c>
    </row>
    <row r="1927" spans="1:6" customFormat="1" ht="11.25" customHeight="1">
      <c r="A1927" t="s">
        <v>21</v>
      </c>
      <c r="B1927" s="26" t="s">
        <v>1565</v>
      </c>
      <c r="C1927" s="39" t="s">
        <v>1487</v>
      </c>
      <c r="D1927" s="40">
        <v>66960</v>
      </c>
      <c r="E1927" s="42">
        <v>66960</v>
      </c>
      <c r="F1927" s="30">
        <f t="shared" si="34"/>
        <v>66.959999999999994</v>
      </c>
    </row>
    <row r="1928" spans="1:6" customFormat="1" ht="11.25" customHeight="1">
      <c r="A1928" t="s">
        <v>21</v>
      </c>
      <c r="B1928" s="26" t="s">
        <v>1203</v>
      </c>
      <c r="C1928" s="39" t="s">
        <v>1487</v>
      </c>
      <c r="D1928" s="40">
        <v>28773</v>
      </c>
      <c r="E1928" s="42">
        <v>28773</v>
      </c>
      <c r="F1928" s="30">
        <f t="shared" si="34"/>
        <v>28.773</v>
      </c>
    </row>
    <row r="1929" spans="1:6" customFormat="1" ht="11.25" customHeight="1">
      <c r="A1929" t="s">
        <v>21</v>
      </c>
      <c r="B1929" s="26" t="s">
        <v>1566</v>
      </c>
      <c r="C1929" s="39" t="s">
        <v>1487</v>
      </c>
      <c r="D1929" s="40">
        <v>3750</v>
      </c>
      <c r="E1929" s="42">
        <v>3750</v>
      </c>
      <c r="F1929" s="30">
        <f t="shared" si="34"/>
        <v>3.75</v>
      </c>
    </row>
    <row r="1930" spans="1:6" customFormat="1" ht="11.25" customHeight="1">
      <c r="A1930" t="s">
        <v>21</v>
      </c>
      <c r="B1930" s="26" t="s">
        <v>1567</v>
      </c>
      <c r="C1930" s="39" t="s">
        <v>1487</v>
      </c>
      <c r="D1930" s="40">
        <v>3750</v>
      </c>
      <c r="E1930" s="42">
        <v>3750</v>
      </c>
      <c r="F1930" s="30">
        <f t="shared" si="34"/>
        <v>3.75</v>
      </c>
    </row>
    <row r="1931" spans="1:6" customFormat="1" ht="11.25" customHeight="1">
      <c r="A1931" t="s">
        <v>21</v>
      </c>
      <c r="B1931" s="26" t="s">
        <v>1163</v>
      </c>
      <c r="C1931" s="39" t="s">
        <v>1487</v>
      </c>
      <c r="D1931" s="40">
        <v>100000</v>
      </c>
      <c r="E1931" s="42">
        <v>100000</v>
      </c>
      <c r="F1931" s="30">
        <f t="shared" si="34"/>
        <v>100</v>
      </c>
    </row>
    <row r="1932" spans="1:6" customFormat="1" ht="11.25" customHeight="1">
      <c r="A1932" t="s">
        <v>21</v>
      </c>
      <c r="B1932" s="26" t="s">
        <v>1163</v>
      </c>
      <c r="C1932" s="39" t="s">
        <v>1487</v>
      </c>
      <c r="D1932" s="40">
        <v>100000</v>
      </c>
      <c r="E1932" s="42">
        <v>100000</v>
      </c>
      <c r="F1932" s="30">
        <f t="shared" si="34"/>
        <v>100</v>
      </c>
    </row>
    <row r="1933" spans="1:6" customFormat="1" ht="11.25" customHeight="1">
      <c r="A1933" t="s">
        <v>21</v>
      </c>
      <c r="B1933" s="26" t="s">
        <v>1568</v>
      </c>
      <c r="C1933" s="39" t="s">
        <v>1487</v>
      </c>
      <c r="D1933" s="40">
        <v>9389</v>
      </c>
      <c r="E1933" s="42">
        <v>9389</v>
      </c>
      <c r="F1933" s="30">
        <f t="shared" si="34"/>
        <v>9.3889999999999993</v>
      </c>
    </row>
    <row r="1934" spans="1:6" customFormat="1" ht="11.25" customHeight="1">
      <c r="A1934" t="s">
        <v>21</v>
      </c>
      <c r="B1934" s="26" t="s">
        <v>1569</v>
      </c>
      <c r="C1934" s="39" t="s">
        <v>1487</v>
      </c>
      <c r="D1934" s="40">
        <v>17620</v>
      </c>
      <c r="E1934" s="42">
        <v>17620</v>
      </c>
      <c r="F1934" s="30">
        <f t="shared" si="34"/>
        <v>17.62</v>
      </c>
    </row>
    <row r="1935" spans="1:6" customFormat="1" ht="11.25" customHeight="1">
      <c r="A1935" t="s">
        <v>21</v>
      </c>
      <c r="B1935" s="26" t="s">
        <v>1570</v>
      </c>
      <c r="C1935" s="39" t="s">
        <v>1487</v>
      </c>
      <c r="D1935" s="40">
        <v>18526</v>
      </c>
      <c r="E1935" s="42">
        <v>18526</v>
      </c>
      <c r="F1935" s="30">
        <f t="shared" si="34"/>
        <v>18.526</v>
      </c>
    </row>
    <row r="1936" spans="1:6" customFormat="1" ht="11.25" customHeight="1">
      <c r="A1936" t="s">
        <v>21</v>
      </c>
      <c r="B1936" s="26" t="s">
        <v>1571</v>
      </c>
      <c r="C1936" s="39" t="s">
        <v>1487</v>
      </c>
      <c r="D1936" s="40">
        <v>11250</v>
      </c>
      <c r="E1936" s="42">
        <v>11250</v>
      </c>
      <c r="F1936" s="30">
        <f t="shared" si="34"/>
        <v>11.25</v>
      </c>
    </row>
    <row r="1937" spans="1:9" ht="11.25" customHeight="1">
      <c r="A1937" t="s">
        <v>21</v>
      </c>
      <c r="B1937" s="26" t="s">
        <v>1572</v>
      </c>
      <c r="C1937" s="39" t="s">
        <v>1487</v>
      </c>
      <c r="D1937" s="40">
        <v>27291</v>
      </c>
      <c r="E1937" s="42">
        <v>27291</v>
      </c>
      <c r="F1937" s="30">
        <f t="shared" si="34"/>
        <v>27.291</v>
      </c>
    </row>
    <row r="1938" spans="1:9" ht="11.25" customHeight="1">
      <c r="A1938" t="s">
        <v>21</v>
      </c>
      <c r="B1938" s="26" t="s">
        <v>1573</v>
      </c>
      <c r="C1938" s="39" t="s">
        <v>1487</v>
      </c>
      <c r="D1938" s="40">
        <v>86505</v>
      </c>
      <c r="E1938" s="42">
        <v>86505</v>
      </c>
      <c r="F1938" s="30">
        <f t="shared" si="34"/>
        <v>86.504999999999995</v>
      </c>
    </row>
    <row r="1939" spans="1:9" ht="11.25" customHeight="1">
      <c r="A1939" t="s">
        <v>21</v>
      </c>
      <c r="B1939" s="26" t="s">
        <v>1574</v>
      </c>
      <c r="C1939" s="39" t="s">
        <v>1487</v>
      </c>
      <c r="D1939" s="40">
        <v>14946</v>
      </c>
      <c r="E1939" s="42">
        <v>14946</v>
      </c>
      <c r="F1939" s="30">
        <f t="shared" si="34"/>
        <v>14.946</v>
      </c>
      <c r="H1939" s="9"/>
      <c r="I1939" s="9"/>
    </row>
    <row r="1940" spans="1:9" ht="11.25" customHeight="1">
      <c r="A1940" t="s">
        <v>21</v>
      </c>
      <c r="B1940" s="26" t="s">
        <v>1575</v>
      </c>
      <c r="C1940" s="39" t="s">
        <v>1487</v>
      </c>
      <c r="D1940" s="40">
        <v>94932</v>
      </c>
      <c r="E1940" s="42">
        <v>94932</v>
      </c>
      <c r="F1940" s="30">
        <f t="shared" si="34"/>
        <v>94.932000000000002</v>
      </c>
      <c r="H1940" s="9"/>
      <c r="I1940" s="9"/>
    </row>
    <row r="1941" spans="1:9" ht="11.25" customHeight="1">
      <c r="A1941" t="s">
        <v>21</v>
      </c>
      <c r="B1941" s="26" t="s">
        <v>1576</v>
      </c>
      <c r="C1941" s="39" t="s">
        <v>1487</v>
      </c>
      <c r="D1941" s="40">
        <v>36400</v>
      </c>
      <c r="E1941" s="42">
        <v>36400</v>
      </c>
      <c r="F1941" s="30">
        <f t="shared" si="34"/>
        <v>36.4</v>
      </c>
      <c r="H1941" s="9"/>
      <c r="I1941" s="9"/>
    </row>
    <row r="1942" spans="1:9" ht="11.25" customHeight="1">
      <c r="A1942" t="s">
        <v>21</v>
      </c>
      <c r="B1942" s="26" t="s">
        <v>1165</v>
      </c>
      <c r="C1942" s="39" t="s">
        <v>1487</v>
      </c>
      <c r="D1942" s="40">
        <v>100000</v>
      </c>
      <c r="E1942" s="42">
        <v>100000</v>
      </c>
      <c r="F1942" s="30">
        <f t="shared" si="34"/>
        <v>100</v>
      </c>
      <c r="H1942" s="9"/>
      <c r="I1942" s="9"/>
    </row>
    <row r="1943" spans="1:9" ht="11.25" customHeight="1">
      <c r="A1943" t="s">
        <v>21</v>
      </c>
      <c r="B1943" s="26" t="s">
        <v>1165</v>
      </c>
      <c r="C1943" s="39" t="s">
        <v>1487</v>
      </c>
      <c r="D1943" s="40">
        <v>50000</v>
      </c>
      <c r="E1943" s="42">
        <v>50000</v>
      </c>
      <c r="F1943" s="30">
        <f t="shared" si="34"/>
        <v>50</v>
      </c>
      <c r="H1943" s="9"/>
      <c r="I1943" s="9"/>
    </row>
    <row r="1944" spans="1:9" ht="11.25" customHeight="1">
      <c r="A1944" t="s">
        <v>21</v>
      </c>
      <c r="B1944" s="26" t="s">
        <v>1577</v>
      </c>
      <c r="C1944" s="39" t="s">
        <v>1487</v>
      </c>
      <c r="D1944" s="40">
        <v>91610</v>
      </c>
      <c r="E1944" s="42">
        <v>91610</v>
      </c>
      <c r="F1944" s="30">
        <f t="shared" si="34"/>
        <v>91.61</v>
      </c>
      <c r="H1944" s="9"/>
      <c r="I1944" s="9"/>
    </row>
    <row r="1945" spans="1:9" ht="11.25" customHeight="1">
      <c r="A1945" t="s">
        <v>21</v>
      </c>
      <c r="B1945" s="26" t="s">
        <v>1578</v>
      </c>
      <c r="C1945" s="39" t="s">
        <v>1487</v>
      </c>
      <c r="D1945" s="40">
        <v>33136</v>
      </c>
      <c r="E1945" s="42">
        <v>33136</v>
      </c>
      <c r="F1945" s="30">
        <f t="shared" si="34"/>
        <v>33.136000000000003</v>
      </c>
      <c r="H1945" s="9"/>
      <c r="I1945" s="9"/>
    </row>
    <row r="1946" spans="1:9" ht="11.25" customHeight="1">
      <c r="A1946" t="s">
        <v>21</v>
      </c>
      <c r="B1946" s="35" t="s">
        <v>160</v>
      </c>
      <c r="C1946" s="39" t="s">
        <v>1487</v>
      </c>
      <c r="D1946" s="40">
        <v>22140</v>
      </c>
      <c r="E1946" s="42">
        <v>22140</v>
      </c>
      <c r="F1946" s="30">
        <f t="shared" si="34"/>
        <v>22.14</v>
      </c>
      <c r="G1946" s="26"/>
      <c r="H1946" s="9"/>
      <c r="I1946" s="9"/>
    </row>
    <row r="1947" spans="1:9" ht="11.25" customHeight="1">
      <c r="A1947" t="s">
        <v>21</v>
      </c>
      <c r="B1947" s="26" t="s">
        <v>1579</v>
      </c>
      <c r="C1947" s="39" t="s">
        <v>1487</v>
      </c>
      <c r="D1947" s="40">
        <v>23340</v>
      </c>
      <c r="E1947" s="42">
        <v>23340</v>
      </c>
      <c r="F1947" s="30">
        <f t="shared" si="34"/>
        <v>23.34</v>
      </c>
      <c r="H1947" s="9"/>
      <c r="I1947" s="9"/>
    </row>
    <row r="1948" spans="1:9" ht="11.25" customHeight="1">
      <c r="A1948" t="s">
        <v>21</v>
      </c>
      <c r="B1948" s="26" t="s">
        <v>1580</v>
      </c>
      <c r="C1948" s="39" t="s">
        <v>1487</v>
      </c>
      <c r="D1948" s="40">
        <v>65700</v>
      </c>
      <c r="E1948" s="42">
        <v>65700</v>
      </c>
      <c r="F1948" s="30">
        <f t="shared" si="34"/>
        <v>65.7</v>
      </c>
      <c r="H1948" s="9"/>
      <c r="I1948" s="9"/>
    </row>
    <row r="1949" spans="1:9" ht="11.25" customHeight="1">
      <c r="A1949" t="s">
        <v>21</v>
      </c>
      <c r="B1949" s="26" t="s">
        <v>1581</v>
      </c>
      <c r="C1949" s="39" t="s">
        <v>1487</v>
      </c>
      <c r="D1949" s="40">
        <v>36360</v>
      </c>
      <c r="E1949" s="42">
        <v>36360</v>
      </c>
      <c r="F1949" s="30">
        <f t="shared" si="34"/>
        <v>36.36</v>
      </c>
      <c r="H1949" s="9"/>
      <c r="I1949" s="9"/>
    </row>
    <row r="1950" spans="1:9" ht="11.25" customHeight="1">
      <c r="A1950" t="s">
        <v>21</v>
      </c>
      <c r="B1950" s="26" t="s">
        <v>1582</v>
      </c>
      <c r="C1950" s="39" t="s">
        <v>1487</v>
      </c>
      <c r="D1950" s="40">
        <v>46611</v>
      </c>
      <c r="E1950" s="42">
        <v>46611</v>
      </c>
      <c r="F1950" s="30">
        <f t="shared" si="34"/>
        <v>46.610999999999997</v>
      </c>
      <c r="H1950" s="9"/>
      <c r="I1950" s="9"/>
    </row>
    <row r="1951" spans="1:9" ht="11.25" customHeight="1">
      <c r="A1951" t="s">
        <v>21</v>
      </c>
      <c r="B1951" s="26" t="s">
        <v>1583</v>
      </c>
      <c r="C1951" s="39" t="s">
        <v>1487</v>
      </c>
      <c r="D1951" s="40">
        <v>43950</v>
      </c>
      <c r="E1951" s="42">
        <v>43950</v>
      </c>
      <c r="F1951" s="30">
        <f t="shared" si="34"/>
        <v>43.95</v>
      </c>
      <c r="H1951" s="9"/>
      <c r="I1951" s="9"/>
    </row>
    <row r="1952" spans="1:9" ht="11.25" customHeight="1">
      <c r="A1952" t="s">
        <v>21</v>
      </c>
      <c r="B1952" s="26" t="s">
        <v>505</v>
      </c>
      <c r="C1952" s="39" t="s">
        <v>1487</v>
      </c>
      <c r="D1952" s="40">
        <v>47454</v>
      </c>
      <c r="E1952" s="42">
        <v>47454</v>
      </c>
      <c r="F1952" s="30">
        <f t="shared" si="34"/>
        <v>47.454000000000001</v>
      </c>
      <c r="H1952" s="9"/>
      <c r="I1952" s="9"/>
    </row>
    <row r="1953" spans="1:9" ht="11.25" customHeight="1">
      <c r="A1953" t="s">
        <v>21</v>
      </c>
      <c r="B1953" s="26" t="s">
        <v>1584</v>
      </c>
      <c r="C1953" s="39" t="s">
        <v>1487</v>
      </c>
      <c r="D1953" s="40">
        <v>9846</v>
      </c>
      <c r="E1953" s="42">
        <v>9846</v>
      </c>
      <c r="F1953" s="30">
        <f t="shared" si="34"/>
        <v>9.8460000000000001</v>
      </c>
      <c r="H1953" s="9"/>
      <c r="I1953" s="9"/>
    </row>
    <row r="1954" spans="1:9" ht="11.25" customHeight="1">
      <c r="A1954" t="s">
        <v>21</v>
      </c>
      <c r="B1954" s="26" t="s">
        <v>1585</v>
      </c>
      <c r="C1954" s="39" t="s">
        <v>1487</v>
      </c>
      <c r="D1954" s="40">
        <v>50000</v>
      </c>
      <c r="E1954" s="42">
        <v>50000</v>
      </c>
      <c r="F1954" s="30">
        <f t="shared" ref="F1954:F2017" si="35">E1954/1000</f>
        <v>50</v>
      </c>
      <c r="H1954" s="9"/>
      <c r="I1954" s="9"/>
    </row>
    <row r="1955" spans="1:9" ht="11.25" customHeight="1">
      <c r="A1955" t="s">
        <v>21</v>
      </c>
      <c r="B1955" s="26" t="s">
        <v>1586</v>
      </c>
      <c r="C1955" s="39" t="s">
        <v>1487</v>
      </c>
      <c r="D1955" s="40">
        <v>12000</v>
      </c>
      <c r="E1955" s="42">
        <v>12000</v>
      </c>
      <c r="F1955" s="30">
        <f t="shared" si="35"/>
        <v>12</v>
      </c>
      <c r="H1955" s="9"/>
      <c r="I1955" s="9"/>
    </row>
    <row r="1956" spans="1:9" ht="11.25" customHeight="1">
      <c r="A1956" t="s">
        <v>21</v>
      </c>
      <c r="B1956" s="26" t="s">
        <v>1587</v>
      </c>
      <c r="C1956" s="39" t="s">
        <v>1487</v>
      </c>
      <c r="D1956" s="40">
        <v>31307</v>
      </c>
      <c r="E1956" s="42">
        <v>31307</v>
      </c>
      <c r="F1956" s="30">
        <f t="shared" si="35"/>
        <v>31.306999999999999</v>
      </c>
      <c r="H1956" s="9"/>
      <c r="I1956" s="9"/>
    </row>
    <row r="1957" spans="1:9" ht="11.25" customHeight="1">
      <c r="A1957" t="s">
        <v>21</v>
      </c>
      <c r="B1957" s="26" t="s">
        <v>1588</v>
      </c>
      <c r="C1957" s="39" t="s">
        <v>1487</v>
      </c>
      <c r="D1957" s="40">
        <v>37260</v>
      </c>
      <c r="E1957" s="42">
        <v>37260</v>
      </c>
      <c r="F1957" s="30">
        <f t="shared" si="35"/>
        <v>37.26</v>
      </c>
      <c r="H1957" s="9"/>
      <c r="I1957" s="9"/>
    </row>
    <row r="1958" spans="1:9" ht="11.25" customHeight="1">
      <c r="A1958" t="s">
        <v>21</v>
      </c>
      <c r="B1958" s="26" t="s">
        <v>1589</v>
      </c>
      <c r="C1958" s="39" t="s">
        <v>1487</v>
      </c>
      <c r="D1958" s="40">
        <v>41726</v>
      </c>
      <c r="E1958" s="42">
        <v>41726</v>
      </c>
      <c r="F1958" s="30">
        <f t="shared" si="35"/>
        <v>41.725999999999999</v>
      </c>
      <c r="H1958" s="9"/>
      <c r="I1958" s="9"/>
    </row>
    <row r="1959" spans="1:9" ht="11.25" customHeight="1">
      <c r="A1959" t="s">
        <v>21</v>
      </c>
      <c r="B1959" s="26" t="s">
        <v>1590</v>
      </c>
      <c r="C1959" s="39" t="s">
        <v>1487</v>
      </c>
      <c r="D1959" s="40">
        <v>22822</v>
      </c>
      <c r="E1959" s="42">
        <v>22822</v>
      </c>
      <c r="F1959" s="30">
        <f t="shared" si="35"/>
        <v>22.821999999999999</v>
      </c>
      <c r="H1959" s="9"/>
      <c r="I1959" s="9"/>
    </row>
    <row r="1960" spans="1:9" ht="11.25" customHeight="1">
      <c r="A1960" t="s">
        <v>21</v>
      </c>
      <c r="B1960" s="26" t="s">
        <v>1114</v>
      </c>
      <c r="C1960" s="39" t="s">
        <v>1487</v>
      </c>
      <c r="D1960" s="40">
        <v>39112</v>
      </c>
      <c r="E1960" s="42">
        <v>39112</v>
      </c>
      <c r="F1960" s="30">
        <f t="shared" si="35"/>
        <v>39.112000000000002</v>
      </c>
      <c r="H1960" s="9"/>
      <c r="I1960" s="9"/>
    </row>
    <row r="1961" spans="1:9" ht="11.25" customHeight="1">
      <c r="A1961" t="s">
        <v>21</v>
      </c>
      <c r="B1961" s="26" t="s">
        <v>857</v>
      </c>
      <c r="C1961" s="39" t="s">
        <v>1487</v>
      </c>
      <c r="D1961" s="40">
        <v>85673</v>
      </c>
      <c r="E1961" s="42">
        <v>85673</v>
      </c>
      <c r="F1961" s="30">
        <f t="shared" si="35"/>
        <v>85.673000000000002</v>
      </c>
      <c r="H1961" s="9"/>
      <c r="I1961" s="9"/>
    </row>
    <row r="1962" spans="1:9" ht="11.25" customHeight="1">
      <c r="A1962" t="s">
        <v>21</v>
      </c>
      <c r="B1962" s="26" t="s">
        <v>1591</v>
      </c>
      <c r="C1962" s="39" t="s">
        <v>1487</v>
      </c>
      <c r="D1962" s="40">
        <v>49144</v>
      </c>
      <c r="E1962" s="42">
        <v>49144</v>
      </c>
      <c r="F1962" s="30">
        <f t="shared" si="35"/>
        <v>49.143999999999998</v>
      </c>
      <c r="H1962" s="9"/>
      <c r="I1962" s="9"/>
    </row>
    <row r="1963" spans="1:9" ht="11.25" customHeight="1">
      <c r="A1963" t="s">
        <v>21</v>
      </c>
      <c r="B1963" s="26" t="s">
        <v>1592</v>
      </c>
      <c r="C1963" s="39" t="s">
        <v>1487</v>
      </c>
      <c r="D1963" s="40">
        <v>34244</v>
      </c>
      <c r="E1963" s="42">
        <v>34244</v>
      </c>
      <c r="F1963" s="30">
        <f t="shared" si="35"/>
        <v>34.244</v>
      </c>
      <c r="H1963" s="9"/>
      <c r="I1963" s="9"/>
    </row>
    <row r="1964" spans="1:9" ht="11.25" customHeight="1">
      <c r="A1964" t="s">
        <v>21</v>
      </c>
      <c r="B1964" s="26" t="s">
        <v>1593</v>
      </c>
      <c r="C1964" s="39" t="s">
        <v>1487</v>
      </c>
      <c r="D1964" s="40">
        <v>28305</v>
      </c>
      <c r="E1964" s="42">
        <v>28305</v>
      </c>
      <c r="F1964" s="30">
        <f t="shared" si="35"/>
        <v>28.305</v>
      </c>
    </row>
    <row r="1965" spans="1:9" ht="11.25" customHeight="1">
      <c r="A1965" t="s">
        <v>21</v>
      </c>
      <c r="B1965" s="26" t="s">
        <v>1594</v>
      </c>
      <c r="C1965" s="39" t="s">
        <v>1487</v>
      </c>
      <c r="D1965" s="40">
        <v>45000</v>
      </c>
      <c r="E1965" s="42">
        <v>45000</v>
      </c>
      <c r="F1965" s="30">
        <f t="shared" si="35"/>
        <v>45</v>
      </c>
    </row>
    <row r="1966" spans="1:9" ht="11.25" customHeight="1">
      <c r="A1966" t="s">
        <v>21</v>
      </c>
      <c r="B1966" s="26" t="s">
        <v>1595</v>
      </c>
      <c r="C1966" s="39" t="s">
        <v>1487</v>
      </c>
      <c r="D1966" s="40">
        <v>30150</v>
      </c>
      <c r="E1966" s="42">
        <v>30150</v>
      </c>
      <c r="F1966" s="30">
        <f t="shared" si="35"/>
        <v>30.15</v>
      </c>
    </row>
    <row r="1967" spans="1:9" ht="11.25" customHeight="1">
      <c r="A1967" t="s">
        <v>21</v>
      </c>
      <c r="B1967" s="26" t="s">
        <v>1596</v>
      </c>
      <c r="C1967" s="39" t="s">
        <v>1487</v>
      </c>
      <c r="D1967" s="40">
        <v>44100</v>
      </c>
      <c r="E1967" s="42">
        <v>44100</v>
      </c>
      <c r="F1967" s="30">
        <f t="shared" si="35"/>
        <v>44.1</v>
      </c>
    </row>
    <row r="1968" spans="1:9" ht="11.25" customHeight="1">
      <c r="A1968" t="s">
        <v>21</v>
      </c>
      <c r="B1968" s="26" t="s">
        <v>1597</v>
      </c>
      <c r="C1968" s="39" t="s">
        <v>1487</v>
      </c>
      <c r="D1968" s="40">
        <v>27498</v>
      </c>
      <c r="E1968" s="42">
        <v>27498</v>
      </c>
      <c r="F1968" s="30">
        <f t="shared" si="35"/>
        <v>27.498000000000001</v>
      </c>
    </row>
    <row r="1969" spans="1:6" customFormat="1" ht="11.25" customHeight="1">
      <c r="A1969" t="s">
        <v>21</v>
      </c>
      <c r="B1969" s="26" t="s">
        <v>1598</v>
      </c>
      <c r="C1969" s="39" t="s">
        <v>1487</v>
      </c>
      <c r="D1969" s="40">
        <v>45000</v>
      </c>
      <c r="E1969" s="42">
        <v>45000</v>
      </c>
      <c r="F1969" s="30">
        <f t="shared" si="35"/>
        <v>45</v>
      </c>
    </row>
    <row r="1970" spans="1:6" customFormat="1" ht="11.25" customHeight="1">
      <c r="A1970" t="s">
        <v>21</v>
      </c>
      <c r="B1970" s="26" t="s">
        <v>1293</v>
      </c>
      <c r="C1970" s="39" t="s">
        <v>1487</v>
      </c>
      <c r="D1970" s="40">
        <v>26718</v>
      </c>
      <c r="E1970" s="42">
        <v>26718</v>
      </c>
      <c r="F1970" s="30">
        <f t="shared" si="35"/>
        <v>26.718</v>
      </c>
    </row>
    <row r="1971" spans="1:6" customFormat="1" ht="11.25" customHeight="1">
      <c r="A1971" t="s">
        <v>21</v>
      </c>
      <c r="B1971" s="26" t="s">
        <v>1599</v>
      </c>
      <c r="C1971" s="39" t="s">
        <v>1487</v>
      </c>
      <c r="D1971" s="40">
        <v>27495</v>
      </c>
      <c r="E1971" s="42">
        <v>27495</v>
      </c>
      <c r="F1971" s="30">
        <f t="shared" si="35"/>
        <v>27.495000000000001</v>
      </c>
    </row>
    <row r="1972" spans="1:6" customFormat="1" ht="11.25" customHeight="1">
      <c r="A1972" t="s">
        <v>21</v>
      </c>
      <c r="B1972" s="26" t="s">
        <v>1600</v>
      </c>
      <c r="C1972" s="39" t="s">
        <v>1487</v>
      </c>
      <c r="D1972" s="40">
        <v>25086</v>
      </c>
      <c r="E1972" s="42">
        <v>25086</v>
      </c>
      <c r="F1972" s="30">
        <f t="shared" si="35"/>
        <v>25.085999999999999</v>
      </c>
    </row>
    <row r="1973" spans="1:6" customFormat="1" ht="11.25" customHeight="1">
      <c r="A1973" t="s">
        <v>21</v>
      </c>
      <c r="B1973" s="26" t="s">
        <v>1601</v>
      </c>
      <c r="C1973" s="39" t="s">
        <v>1487</v>
      </c>
      <c r="D1973" s="40">
        <v>54072</v>
      </c>
      <c r="E1973" s="42">
        <v>54072</v>
      </c>
      <c r="F1973" s="30">
        <f t="shared" si="35"/>
        <v>54.072000000000003</v>
      </c>
    </row>
    <row r="1974" spans="1:6" customFormat="1" ht="11.25" customHeight="1">
      <c r="A1974" t="s">
        <v>21</v>
      </c>
      <c r="B1974" s="26" t="s">
        <v>237</v>
      </c>
      <c r="C1974" s="39" t="s">
        <v>1487</v>
      </c>
      <c r="D1974" s="40">
        <v>67473</v>
      </c>
      <c r="E1974" s="42">
        <v>67473</v>
      </c>
      <c r="F1974" s="30">
        <f t="shared" si="35"/>
        <v>67.472999999999999</v>
      </c>
    </row>
    <row r="1975" spans="1:6" customFormat="1" ht="11.25" customHeight="1">
      <c r="A1975" t="s">
        <v>21</v>
      </c>
      <c r="B1975" s="26" t="s">
        <v>1602</v>
      </c>
      <c r="C1975" s="39" t="s">
        <v>1487</v>
      </c>
      <c r="D1975" s="40">
        <v>38700</v>
      </c>
      <c r="E1975" s="42">
        <v>38700</v>
      </c>
      <c r="F1975" s="30">
        <f t="shared" si="35"/>
        <v>38.700000000000003</v>
      </c>
    </row>
    <row r="1976" spans="1:6" customFormat="1" ht="11.25" customHeight="1">
      <c r="A1976" t="s">
        <v>21</v>
      </c>
      <c r="B1976" s="26" t="s">
        <v>1603</v>
      </c>
      <c r="C1976" s="39" t="s">
        <v>1487</v>
      </c>
      <c r="D1976" s="40">
        <v>25866</v>
      </c>
      <c r="E1976" s="42">
        <v>25866</v>
      </c>
      <c r="F1976" s="30">
        <f t="shared" si="35"/>
        <v>25.866</v>
      </c>
    </row>
    <row r="1977" spans="1:6" customFormat="1" ht="11.25" customHeight="1">
      <c r="A1977" t="s">
        <v>21</v>
      </c>
      <c r="B1977" s="26" t="s">
        <v>1604</v>
      </c>
      <c r="C1977" s="39" t="s">
        <v>1487</v>
      </c>
      <c r="D1977" s="40">
        <v>43488</v>
      </c>
      <c r="E1977" s="42">
        <v>43488</v>
      </c>
      <c r="F1977" s="30">
        <f t="shared" si="35"/>
        <v>43.488</v>
      </c>
    </row>
    <row r="1978" spans="1:6" customFormat="1" ht="11.25" customHeight="1">
      <c r="A1978" t="s">
        <v>21</v>
      </c>
      <c r="B1978" s="26" t="s">
        <v>1164</v>
      </c>
      <c r="C1978" s="39" t="s">
        <v>1487</v>
      </c>
      <c r="D1978" s="40">
        <v>66316</v>
      </c>
      <c r="E1978" s="42">
        <v>66316</v>
      </c>
      <c r="F1978" s="30">
        <f t="shared" si="35"/>
        <v>66.316000000000003</v>
      </c>
    </row>
    <row r="1979" spans="1:6" customFormat="1" ht="11.25" customHeight="1">
      <c r="A1979" t="s">
        <v>21</v>
      </c>
      <c r="B1979" s="26" t="s">
        <v>1164</v>
      </c>
      <c r="C1979" s="39" t="s">
        <v>1487</v>
      </c>
      <c r="D1979" s="40">
        <v>90000</v>
      </c>
      <c r="E1979" s="42">
        <v>90000</v>
      </c>
      <c r="F1979" s="30">
        <f t="shared" si="35"/>
        <v>90</v>
      </c>
    </row>
    <row r="1980" spans="1:6" customFormat="1" ht="11.25" customHeight="1">
      <c r="A1980" t="s">
        <v>21</v>
      </c>
      <c r="B1980" s="26" t="s">
        <v>1605</v>
      </c>
      <c r="C1980" s="39" t="s">
        <v>1487</v>
      </c>
      <c r="D1980" s="40">
        <v>10410</v>
      </c>
      <c r="E1980" s="42">
        <v>10410</v>
      </c>
      <c r="F1980" s="30">
        <f t="shared" si="35"/>
        <v>10.41</v>
      </c>
    </row>
    <row r="1981" spans="1:6" customFormat="1" ht="11.25" customHeight="1">
      <c r="A1981" t="s">
        <v>21</v>
      </c>
      <c r="B1981" s="26" t="s">
        <v>1606</v>
      </c>
      <c r="C1981" s="39" t="s">
        <v>1487</v>
      </c>
      <c r="D1981" s="40">
        <v>25200</v>
      </c>
      <c r="E1981" s="42">
        <v>25200</v>
      </c>
      <c r="F1981" s="30">
        <f t="shared" si="35"/>
        <v>25.2</v>
      </c>
    </row>
    <row r="1982" spans="1:6" customFormat="1" ht="11.25" customHeight="1">
      <c r="A1982" t="s">
        <v>21</v>
      </c>
      <c r="B1982" s="26" t="s">
        <v>1607</v>
      </c>
      <c r="C1982" s="39" t="s">
        <v>1487</v>
      </c>
      <c r="D1982" s="40">
        <v>21640</v>
      </c>
      <c r="E1982" s="42">
        <v>21640</v>
      </c>
      <c r="F1982" s="30">
        <f t="shared" si="35"/>
        <v>21.64</v>
      </c>
    </row>
    <row r="1983" spans="1:6" customFormat="1" ht="11.25" customHeight="1">
      <c r="A1983" t="s">
        <v>21</v>
      </c>
      <c r="B1983" s="26" t="s">
        <v>1608</v>
      </c>
      <c r="C1983" s="39" t="s">
        <v>1487</v>
      </c>
      <c r="D1983" s="40">
        <v>81232</v>
      </c>
      <c r="E1983" s="42">
        <v>81232</v>
      </c>
      <c r="F1983" s="30">
        <f t="shared" si="35"/>
        <v>81.231999999999999</v>
      </c>
    </row>
    <row r="1984" spans="1:6" customFormat="1" ht="11.25" customHeight="1">
      <c r="A1984" t="s">
        <v>21</v>
      </c>
      <c r="B1984" s="26" t="s">
        <v>1365</v>
      </c>
      <c r="C1984" s="39" t="s">
        <v>1487</v>
      </c>
      <c r="D1984" s="40">
        <v>19473</v>
      </c>
      <c r="E1984" s="42">
        <v>19473</v>
      </c>
      <c r="F1984" s="30">
        <f t="shared" si="35"/>
        <v>19.472999999999999</v>
      </c>
    </row>
    <row r="1985" spans="1:6" customFormat="1" ht="11.25" customHeight="1">
      <c r="A1985" t="s">
        <v>21</v>
      </c>
      <c r="B1985" s="26" t="s">
        <v>1609</v>
      </c>
      <c r="C1985" s="39" t="s">
        <v>1487</v>
      </c>
      <c r="D1985" s="40">
        <v>19580</v>
      </c>
      <c r="E1985" s="42">
        <v>19580</v>
      </c>
      <c r="F1985" s="30">
        <f t="shared" si="35"/>
        <v>19.579999999999998</v>
      </c>
    </row>
    <row r="1986" spans="1:6" customFormat="1" ht="11.25" customHeight="1">
      <c r="A1986" t="s">
        <v>21</v>
      </c>
      <c r="B1986" s="26" t="s">
        <v>1229</v>
      </c>
      <c r="C1986" s="39" t="s">
        <v>1487</v>
      </c>
      <c r="D1986" s="40">
        <v>21798</v>
      </c>
      <c r="E1986" s="42">
        <v>21798</v>
      </c>
      <c r="F1986" s="30">
        <f t="shared" si="35"/>
        <v>21.797999999999998</v>
      </c>
    </row>
    <row r="1987" spans="1:6" customFormat="1" ht="11.25" customHeight="1">
      <c r="A1987" t="s">
        <v>21</v>
      </c>
      <c r="B1987" s="26" t="s">
        <v>1610</v>
      </c>
      <c r="C1987" s="39" t="s">
        <v>1487</v>
      </c>
      <c r="D1987" s="40">
        <v>14510</v>
      </c>
      <c r="E1987" s="42">
        <v>14510</v>
      </c>
      <c r="F1987" s="30">
        <f t="shared" si="35"/>
        <v>14.51</v>
      </c>
    </row>
    <row r="1988" spans="1:6" customFormat="1" ht="11.25" customHeight="1">
      <c r="A1988" t="s">
        <v>21</v>
      </c>
      <c r="B1988" s="26" t="s">
        <v>1611</v>
      </c>
      <c r="C1988" s="39" t="s">
        <v>1487</v>
      </c>
      <c r="D1988" s="40">
        <v>68175</v>
      </c>
      <c r="E1988" s="42">
        <v>68175</v>
      </c>
      <c r="F1988" s="30">
        <f t="shared" si="35"/>
        <v>68.174999999999997</v>
      </c>
    </row>
    <row r="1989" spans="1:6" customFormat="1" ht="11.25" customHeight="1">
      <c r="A1989" t="s">
        <v>21</v>
      </c>
      <c r="B1989" s="26" t="s">
        <v>1612</v>
      </c>
      <c r="C1989" s="39" t="s">
        <v>1487</v>
      </c>
      <c r="D1989" s="40">
        <v>33770</v>
      </c>
      <c r="E1989" s="42">
        <v>33770</v>
      </c>
      <c r="F1989" s="30">
        <f t="shared" si="35"/>
        <v>33.770000000000003</v>
      </c>
    </row>
    <row r="1990" spans="1:6" customFormat="1" ht="11.25" customHeight="1">
      <c r="A1990" t="s">
        <v>21</v>
      </c>
      <c r="B1990" s="26" t="s">
        <v>1260</v>
      </c>
      <c r="C1990" s="39" t="s">
        <v>1487</v>
      </c>
      <c r="D1990" s="40">
        <v>18276</v>
      </c>
      <c r="E1990" s="42">
        <v>18276</v>
      </c>
      <c r="F1990" s="30">
        <f t="shared" si="35"/>
        <v>18.276</v>
      </c>
    </row>
    <row r="1991" spans="1:6" customFormat="1" ht="11.25" customHeight="1">
      <c r="A1991" t="s">
        <v>21</v>
      </c>
      <c r="B1991" s="26" t="s">
        <v>1613</v>
      </c>
      <c r="C1991" s="39" t="s">
        <v>1487</v>
      </c>
      <c r="D1991" s="40">
        <v>73584</v>
      </c>
      <c r="E1991" s="42">
        <v>73584</v>
      </c>
      <c r="F1991" s="30">
        <f t="shared" si="35"/>
        <v>73.584000000000003</v>
      </c>
    </row>
    <row r="1992" spans="1:6" customFormat="1" ht="11.25" customHeight="1">
      <c r="A1992" t="s">
        <v>21</v>
      </c>
      <c r="B1992" s="26" t="s">
        <v>1202</v>
      </c>
      <c r="C1992" s="39" t="s">
        <v>1487</v>
      </c>
      <c r="D1992" s="40">
        <v>25000</v>
      </c>
      <c r="E1992" s="42">
        <v>25000</v>
      </c>
      <c r="F1992" s="30">
        <f t="shared" si="35"/>
        <v>25</v>
      </c>
    </row>
    <row r="1993" spans="1:6" customFormat="1" ht="11.25" customHeight="1">
      <c r="A1993" t="s">
        <v>21</v>
      </c>
      <c r="B1993" s="26" t="s">
        <v>1202</v>
      </c>
      <c r="C1993" s="39" t="s">
        <v>1487</v>
      </c>
      <c r="D1993" s="40">
        <v>45000</v>
      </c>
      <c r="E1993" s="42">
        <v>45000</v>
      </c>
      <c r="F1993" s="30">
        <f t="shared" si="35"/>
        <v>45</v>
      </c>
    </row>
    <row r="1994" spans="1:6" customFormat="1" ht="11.25" customHeight="1">
      <c r="A1994" t="s">
        <v>21</v>
      </c>
      <c r="B1994" s="26" t="s">
        <v>1167</v>
      </c>
      <c r="C1994" s="39" t="s">
        <v>1487</v>
      </c>
      <c r="D1994" s="40">
        <v>45000</v>
      </c>
      <c r="E1994" s="42">
        <v>45000</v>
      </c>
      <c r="F1994" s="30">
        <f t="shared" si="35"/>
        <v>45</v>
      </c>
    </row>
    <row r="1995" spans="1:6" customFormat="1" ht="11.25" customHeight="1">
      <c r="A1995" t="s">
        <v>21</v>
      </c>
      <c r="B1995" s="26" t="s">
        <v>1167</v>
      </c>
      <c r="C1995" s="39" t="s">
        <v>1487</v>
      </c>
      <c r="D1995" s="40">
        <v>67500</v>
      </c>
      <c r="E1995" s="42">
        <v>67500</v>
      </c>
      <c r="F1995" s="30">
        <f t="shared" si="35"/>
        <v>67.5</v>
      </c>
    </row>
    <row r="1996" spans="1:6" customFormat="1" ht="11.25" customHeight="1">
      <c r="A1996" t="s">
        <v>21</v>
      </c>
      <c r="B1996" s="26" t="s">
        <v>1614</v>
      </c>
      <c r="C1996" s="39" t="s">
        <v>1487</v>
      </c>
      <c r="D1996" s="40">
        <v>43344</v>
      </c>
      <c r="E1996" s="42">
        <v>43344</v>
      </c>
      <c r="F1996" s="30">
        <f t="shared" si="35"/>
        <v>43.344000000000001</v>
      </c>
    </row>
    <row r="1997" spans="1:6" customFormat="1" ht="11.25" customHeight="1">
      <c r="A1997" t="s">
        <v>21</v>
      </c>
      <c r="B1997" s="26" t="s">
        <v>1615</v>
      </c>
      <c r="C1997" s="39" t="s">
        <v>1487</v>
      </c>
      <c r="D1997" s="40">
        <v>24800</v>
      </c>
      <c r="E1997" s="42">
        <v>24800</v>
      </c>
      <c r="F1997" s="30">
        <f t="shared" si="35"/>
        <v>24.8</v>
      </c>
    </row>
    <row r="1998" spans="1:6" customFormat="1" ht="11.25" customHeight="1">
      <c r="A1998" t="s">
        <v>21</v>
      </c>
      <c r="B1998" s="26" t="s">
        <v>1616</v>
      </c>
      <c r="C1998" s="39" t="s">
        <v>1487</v>
      </c>
      <c r="D1998" s="40">
        <v>134040</v>
      </c>
      <c r="E1998" s="42">
        <v>134040</v>
      </c>
      <c r="F1998" s="30">
        <f t="shared" si="35"/>
        <v>134.04</v>
      </c>
    </row>
    <row r="1999" spans="1:6" customFormat="1" ht="11.25" customHeight="1">
      <c r="A1999" t="s">
        <v>21</v>
      </c>
      <c r="B1999" s="26" t="s">
        <v>1617</v>
      </c>
      <c r="C1999" s="39" t="s">
        <v>1487</v>
      </c>
      <c r="D1999" s="40">
        <v>48981</v>
      </c>
      <c r="E1999" s="42">
        <v>48981</v>
      </c>
      <c r="F1999" s="30">
        <f t="shared" si="35"/>
        <v>48.981000000000002</v>
      </c>
    </row>
    <row r="2000" spans="1:6" customFormat="1" ht="11.25" customHeight="1">
      <c r="A2000" t="s">
        <v>21</v>
      </c>
      <c r="B2000" s="26" t="s">
        <v>1618</v>
      </c>
      <c r="C2000" s="39" t="s">
        <v>1487</v>
      </c>
      <c r="D2000" s="40">
        <v>44996</v>
      </c>
      <c r="E2000" s="42">
        <v>44996</v>
      </c>
      <c r="F2000" s="30">
        <f t="shared" si="35"/>
        <v>44.996000000000002</v>
      </c>
    </row>
    <row r="2001" spans="1:6" customFormat="1" ht="11.25" customHeight="1">
      <c r="A2001" t="s">
        <v>21</v>
      </c>
      <c r="B2001" s="26" t="s">
        <v>1619</v>
      </c>
      <c r="C2001" s="39" t="s">
        <v>1487</v>
      </c>
      <c r="D2001" s="40">
        <v>50424</v>
      </c>
      <c r="E2001" s="42">
        <v>50424</v>
      </c>
      <c r="F2001" s="30">
        <f t="shared" si="35"/>
        <v>50.423999999999999</v>
      </c>
    </row>
    <row r="2002" spans="1:6" customFormat="1" ht="11.25" customHeight="1">
      <c r="A2002" t="s">
        <v>21</v>
      </c>
      <c r="B2002" s="26" t="s">
        <v>1620</v>
      </c>
      <c r="C2002" s="39" t="s">
        <v>1487</v>
      </c>
      <c r="D2002" s="40">
        <v>30540</v>
      </c>
      <c r="E2002" s="42">
        <v>30540</v>
      </c>
      <c r="F2002" s="30">
        <f t="shared" si="35"/>
        <v>30.54</v>
      </c>
    </row>
    <row r="2003" spans="1:6" customFormat="1" ht="11.25" customHeight="1">
      <c r="A2003" t="s">
        <v>21</v>
      </c>
      <c r="B2003" s="26" t="s">
        <v>1621</v>
      </c>
      <c r="C2003" s="39" t="s">
        <v>1487</v>
      </c>
      <c r="D2003" s="40">
        <v>68791</v>
      </c>
      <c r="E2003" s="42">
        <v>68791</v>
      </c>
      <c r="F2003" s="30">
        <f t="shared" si="35"/>
        <v>68.790999999999997</v>
      </c>
    </row>
    <row r="2004" spans="1:6" customFormat="1" ht="11.25" customHeight="1">
      <c r="A2004" t="s">
        <v>21</v>
      </c>
      <c r="B2004" s="26" t="s">
        <v>1622</v>
      </c>
      <c r="C2004" s="39" t="s">
        <v>1487</v>
      </c>
      <c r="D2004" s="40">
        <v>11868</v>
      </c>
      <c r="E2004" s="42">
        <v>11868</v>
      </c>
      <c r="F2004" s="30">
        <f t="shared" si="35"/>
        <v>11.868</v>
      </c>
    </row>
    <row r="2005" spans="1:6" customFormat="1" ht="11.25" customHeight="1">
      <c r="A2005" t="s">
        <v>21</v>
      </c>
      <c r="B2005" s="26" t="s">
        <v>1623</v>
      </c>
      <c r="C2005" s="39" t="s">
        <v>1487</v>
      </c>
      <c r="D2005" s="40">
        <v>43574</v>
      </c>
      <c r="E2005" s="42">
        <v>43574</v>
      </c>
      <c r="F2005" s="30">
        <f t="shared" si="35"/>
        <v>43.573999999999998</v>
      </c>
    </row>
    <row r="2006" spans="1:6" customFormat="1" ht="11.25" customHeight="1">
      <c r="A2006" t="s">
        <v>21</v>
      </c>
      <c r="B2006" s="26" t="s">
        <v>1624</v>
      </c>
      <c r="C2006" s="39" t="s">
        <v>1487</v>
      </c>
      <c r="D2006" s="40">
        <v>35229</v>
      </c>
      <c r="E2006" s="42">
        <v>35229</v>
      </c>
      <c r="F2006" s="30">
        <f t="shared" si="35"/>
        <v>35.228999999999999</v>
      </c>
    </row>
    <row r="2007" spans="1:6" customFormat="1" ht="11.25" customHeight="1">
      <c r="A2007" t="s">
        <v>21</v>
      </c>
      <c r="B2007" s="26" t="s">
        <v>1625</v>
      </c>
      <c r="C2007" s="39" t="s">
        <v>1487</v>
      </c>
      <c r="D2007" s="40">
        <v>86784</v>
      </c>
      <c r="E2007" s="42">
        <v>86784</v>
      </c>
      <c r="F2007" s="30">
        <f t="shared" si="35"/>
        <v>86.784000000000006</v>
      </c>
    </row>
    <row r="2008" spans="1:6" customFormat="1" ht="11.25" customHeight="1">
      <c r="A2008" t="s">
        <v>21</v>
      </c>
      <c r="B2008" s="26" t="s">
        <v>1626</v>
      </c>
      <c r="C2008" s="39" t="s">
        <v>1487</v>
      </c>
      <c r="D2008" s="40">
        <v>38700</v>
      </c>
      <c r="E2008" s="42">
        <v>38700</v>
      </c>
      <c r="F2008" s="30">
        <f t="shared" si="35"/>
        <v>38.700000000000003</v>
      </c>
    </row>
    <row r="2009" spans="1:6" customFormat="1" ht="11.25" customHeight="1">
      <c r="A2009" t="s">
        <v>21</v>
      </c>
      <c r="B2009" s="26" t="s">
        <v>1627</v>
      </c>
      <c r="C2009" s="39" t="s">
        <v>1487</v>
      </c>
      <c r="D2009" s="40">
        <v>21491</v>
      </c>
      <c r="E2009" s="42">
        <v>21491</v>
      </c>
      <c r="F2009" s="30">
        <f t="shared" si="35"/>
        <v>21.491</v>
      </c>
    </row>
    <row r="2010" spans="1:6" customFormat="1" ht="11.25" customHeight="1">
      <c r="A2010" t="s">
        <v>21</v>
      </c>
      <c r="B2010" s="26" t="s">
        <v>1628</v>
      </c>
      <c r="C2010" s="39" t="s">
        <v>1487</v>
      </c>
      <c r="D2010" s="40">
        <v>118987</v>
      </c>
      <c r="E2010" s="42">
        <v>118987</v>
      </c>
      <c r="F2010" s="30">
        <f t="shared" si="35"/>
        <v>118.98699999999999</v>
      </c>
    </row>
    <row r="2011" spans="1:6" customFormat="1" ht="11.25" customHeight="1">
      <c r="A2011" t="s">
        <v>21</v>
      </c>
      <c r="B2011" s="26" t="s">
        <v>611</v>
      </c>
      <c r="C2011" s="39" t="s">
        <v>1487</v>
      </c>
      <c r="D2011" s="40">
        <v>25038</v>
      </c>
      <c r="E2011" s="42">
        <v>25038</v>
      </c>
      <c r="F2011" s="30">
        <f t="shared" si="35"/>
        <v>25.038</v>
      </c>
    </row>
    <row r="2012" spans="1:6" customFormat="1" ht="11.25" customHeight="1">
      <c r="A2012" t="s">
        <v>21</v>
      </c>
      <c r="B2012" s="26" t="s">
        <v>1629</v>
      </c>
      <c r="C2012" s="39" t="s">
        <v>1487</v>
      </c>
      <c r="D2012" s="40">
        <v>88935</v>
      </c>
      <c r="E2012" s="42">
        <v>88935</v>
      </c>
      <c r="F2012" s="30">
        <f t="shared" si="35"/>
        <v>88.935000000000002</v>
      </c>
    </row>
    <row r="2013" spans="1:6" customFormat="1" ht="11.25" customHeight="1">
      <c r="A2013" t="s">
        <v>21</v>
      </c>
      <c r="B2013" s="26" t="s">
        <v>1254</v>
      </c>
      <c r="C2013" s="39" t="s">
        <v>1487</v>
      </c>
      <c r="D2013" s="40">
        <v>9613</v>
      </c>
      <c r="E2013" s="42">
        <v>9613</v>
      </c>
      <c r="F2013" s="30">
        <f t="shared" si="35"/>
        <v>9.6129999999999995</v>
      </c>
    </row>
    <row r="2014" spans="1:6" customFormat="1" ht="11.25" customHeight="1">
      <c r="A2014" t="s">
        <v>21</v>
      </c>
      <c r="B2014" s="26" t="s">
        <v>1630</v>
      </c>
      <c r="C2014" s="39" t="s">
        <v>1487</v>
      </c>
      <c r="D2014" s="40">
        <v>50000</v>
      </c>
      <c r="E2014" s="42">
        <v>50000</v>
      </c>
      <c r="F2014" s="30">
        <f t="shared" si="35"/>
        <v>50</v>
      </c>
    </row>
    <row r="2015" spans="1:6" customFormat="1" ht="11.25" customHeight="1">
      <c r="A2015" t="s">
        <v>21</v>
      </c>
      <c r="B2015" s="26" t="s">
        <v>1631</v>
      </c>
      <c r="C2015" s="39" t="s">
        <v>1487</v>
      </c>
      <c r="D2015" s="40">
        <v>43907</v>
      </c>
      <c r="E2015" s="42">
        <v>43907</v>
      </c>
      <c r="F2015" s="30">
        <f t="shared" si="35"/>
        <v>43.906999999999996</v>
      </c>
    </row>
    <row r="2016" spans="1:6" customFormat="1" ht="11.25" customHeight="1">
      <c r="A2016" t="s">
        <v>21</v>
      </c>
      <c r="B2016" s="26" t="s">
        <v>1632</v>
      </c>
      <c r="C2016" s="39" t="s">
        <v>1487</v>
      </c>
      <c r="D2016" s="40">
        <v>36087</v>
      </c>
      <c r="E2016" s="42">
        <v>36087</v>
      </c>
      <c r="F2016" s="30">
        <f t="shared" si="35"/>
        <v>36.087000000000003</v>
      </c>
    </row>
    <row r="2017" spans="1:6" customFormat="1" ht="11.25" customHeight="1">
      <c r="A2017" t="s">
        <v>21</v>
      </c>
      <c r="B2017" s="26" t="s">
        <v>210</v>
      </c>
      <c r="C2017" s="39" t="s">
        <v>1487</v>
      </c>
      <c r="D2017" s="40">
        <v>45469</v>
      </c>
      <c r="E2017" s="42">
        <v>45469</v>
      </c>
      <c r="F2017" s="30">
        <f t="shared" si="35"/>
        <v>45.469000000000001</v>
      </c>
    </row>
    <row r="2018" spans="1:6" customFormat="1" ht="11.25" customHeight="1">
      <c r="A2018" t="s">
        <v>21</v>
      </c>
      <c r="B2018" s="26" t="s">
        <v>1633</v>
      </c>
      <c r="C2018" s="39" t="s">
        <v>1487</v>
      </c>
      <c r="D2018" s="40">
        <v>14821</v>
      </c>
      <c r="E2018" s="42">
        <v>14821</v>
      </c>
      <c r="F2018" s="30">
        <f t="shared" ref="F2018:F2054" si="36">E2018/1000</f>
        <v>14.821</v>
      </c>
    </row>
    <row r="2019" spans="1:6" customFormat="1" ht="11.25" customHeight="1">
      <c r="A2019" t="s">
        <v>21</v>
      </c>
      <c r="B2019" s="26" t="s">
        <v>1634</v>
      </c>
      <c r="C2019" s="39" t="s">
        <v>1487</v>
      </c>
      <c r="D2019" s="40">
        <v>50000</v>
      </c>
      <c r="E2019" s="42">
        <v>50000</v>
      </c>
      <c r="F2019" s="30">
        <f t="shared" si="36"/>
        <v>50</v>
      </c>
    </row>
    <row r="2020" spans="1:6" customFormat="1" ht="11.25" customHeight="1">
      <c r="A2020" t="s">
        <v>21</v>
      </c>
      <c r="B2020" s="26" t="s">
        <v>1635</v>
      </c>
      <c r="C2020" s="39" t="s">
        <v>1487</v>
      </c>
      <c r="D2020" s="40">
        <v>45000</v>
      </c>
      <c r="E2020" s="42">
        <v>45000</v>
      </c>
      <c r="F2020" s="30">
        <f t="shared" si="36"/>
        <v>45</v>
      </c>
    </row>
    <row r="2021" spans="1:6" customFormat="1" ht="11.25" customHeight="1">
      <c r="A2021" t="s">
        <v>21</v>
      </c>
      <c r="B2021" s="26" t="s">
        <v>1636</v>
      </c>
      <c r="C2021" s="39" t="s">
        <v>1487</v>
      </c>
      <c r="D2021" s="40">
        <v>34830</v>
      </c>
      <c r="E2021" s="42">
        <v>34830</v>
      </c>
      <c r="F2021" s="30">
        <f t="shared" si="36"/>
        <v>34.83</v>
      </c>
    </row>
    <row r="2022" spans="1:6" customFormat="1" ht="11.25" customHeight="1">
      <c r="A2022" t="s">
        <v>21</v>
      </c>
      <c r="B2022" s="26" t="s">
        <v>1637</v>
      </c>
      <c r="C2022" s="39" t="s">
        <v>1487</v>
      </c>
      <c r="D2022" s="40">
        <v>30800</v>
      </c>
      <c r="E2022" s="42">
        <v>30800</v>
      </c>
      <c r="F2022" s="30">
        <f t="shared" si="36"/>
        <v>30.8</v>
      </c>
    </row>
    <row r="2023" spans="1:6" customFormat="1" ht="11.25" customHeight="1">
      <c r="A2023" t="s">
        <v>21</v>
      </c>
      <c r="B2023" s="26" t="s">
        <v>1638</v>
      </c>
      <c r="C2023" s="39" t="s">
        <v>1487</v>
      </c>
      <c r="D2023" s="40">
        <v>29750</v>
      </c>
      <c r="E2023" s="42">
        <v>29750</v>
      </c>
      <c r="F2023" s="30">
        <f t="shared" si="36"/>
        <v>29.75</v>
      </c>
    </row>
    <row r="2024" spans="1:6" customFormat="1" ht="11.25" customHeight="1">
      <c r="A2024" t="s">
        <v>21</v>
      </c>
      <c r="B2024" s="26" t="s">
        <v>1639</v>
      </c>
      <c r="C2024" s="39" t="s">
        <v>1487</v>
      </c>
      <c r="D2024" s="40">
        <v>50000</v>
      </c>
      <c r="E2024" s="42">
        <v>50000</v>
      </c>
      <c r="F2024" s="30">
        <f t="shared" si="36"/>
        <v>50</v>
      </c>
    </row>
    <row r="2025" spans="1:6" customFormat="1" ht="11.25" customHeight="1">
      <c r="A2025" t="s">
        <v>21</v>
      </c>
      <c r="B2025" s="26" t="s">
        <v>1640</v>
      </c>
      <c r="C2025" s="39" t="s">
        <v>1487</v>
      </c>
      <c r="D2025" s="40">
        <v>39825</v>
      </c>
      <c r="E2025" s="42">
        <v>39825</v>
      </c>
      <c r="F2025" s="30">
        <f t="shared" si="36"/>
        <v>39.825000000000003</v>
      </c>
    </row>
    <row r="2026" spans="1:6" customFormat="1" ht="11.25" customHeight="1">
      <c r="A2026" t="s">
        <v>21</v>
      </c>
      <c r="B2026" s="26" t="s">
        <v>1259</v>
      </c>
      <c r="C2026" s="39" t="s">
        <v>1487</v>
      </c>
      <c r="D2026" s="40">
        <v>20890</v>
      </c>
      <c r="E2026" s="42">
        <v>20890</v>
      </c>
      <c r="F2026" s="30">
        <f t="shared" si="36"/>
        <v>20.89</v>
      </c>
    </row>
    <row r="2027" spans="1:6" customFormat="1" ht="11.25" customHeight="1">
      <c r="A2027" t="s">
        <v>21</v>
      </c>
      <c r="B2027" s="26" t="s">
        <v>1641</v>
      </c>
      <c r="C2027" s="39" t="s">
        <v>1487</v>
      </c>
      <c r="D2027" s="40">
        <v>27920</v>
      </c>
      <c r="E2027" s="42">
        <v>27920</v>
      </c>
      <c r="F2027" s="30">
        <f t="shared" si="36"/>
        <v>27.92</v>
      </c>
    </row>
    <row r="2028" spans="1:6" customFormat="1" ht="11.25" customHeight="1">
      <c r="A2028" t="s">
        <v>21</v>
      </c>
      <c r="B2028" s="26" t="s">
        <v>1642</v>
      </c>
      <c r="C2028" s="39" t="s">
        <v>1487</v>
      </c>
      <c r="D2028" s="40">
        <v>46062</v>
      </c>
      <c r="E2028" s="42">
        <v>46062</v>
      </c>
      <c r="F2028" s="30">
        <f t="shared" si="36"/>
        <v>46.061999999999998</v>
      </c>
    </row>
    <row r="2029" spans="1:6" customFormat="1" ht="11.25" customHeight="1">
      <c r="A2029" t="s">
        <v>21</v>
      </c>
      <c r="B2029" s="26" t="s">
        <v>1643</v>
      </c>
      <c r="C2029" s="39" t="s">
        <v>1487</v>
      </c>
      <c r="D2029" s="40">
        <v>45000</v>
      </c>
      <c r="E2029" s="42">
        <v>45000</v>
      </c>
      <c r="F2029" s="30">
        <f t="shared" si="36"/>
        <v>45</v>
      </c>
    </row>
    <row r="2030" spans="1:6" customFormat="1" ht="11.25" customHeight="1">
      <c r="A2030" t="s">
        <v>21</v>
      </c>
      <c r="B2030" s="26" t="s">
        <v>1644</v>
      </c>
      <c r="C2030" s="39" t="s">
        <v>1487</v>
      </c>
      <c r="D2030" s="40">
        <v>45000</v>
      </c>
      <c r="E2030" s="42">
        <v>45000</v>
      </c>
      <c r="F2030" s="30">
        <f t="shared" si="36"/>
        <v>45</v>
      </c>
    </row>
    <row r="2031" spans="1:6" customFormat="1" ht="11.25" customHeight="1">
      <c r="A2031" t="s">
        <v>21</v>
      </c>
      <c r="B2031" s="26" t="s">
        <v>1645</v>
      </c>
      <c r="C2031" s="39" t="s">
        <v>1487</v>
      </c>
      <c r="D2031" s="40">
        <v>26382</v>
      </c>
      <c r="E2031" s="42">
        <v>26382</v>
      </c>
      <c r="F2031" s="30">
        <f t="shared" si="36"/>
        <v>26.382000000000001</v>
      </c>
    </row>
    <row r="2032" spans="1:6" customFormat="1" ht="11.25" customHeight="1">
      <c r="A2032" t="s">
        <v>21</v>
      </c>
      <c r="B2032" s="26" t="s">
        <v>1168</v>
      </c>
      <c r="C2032" s="39" t="s">
        <v>1487</v>
      </c>
      <c r="D2032" s="40">
        <v>50000</v>
      </c>
      <c r="E2032" s="42">
        <v>50000</v>
      </c>
      <c r="F2032" s="30">
        <f t="shared" si="36"/>
        <v>50</v>
      </c>
    </row>
    <row r="2033" spans="1:6" customFormat="1" ht="11.25" customHeight="1">
      <c r="A2033" t="s">
        <v>21</v>
      </c>
      <c r="B2033" s="26" t="s">
        <v>1646</v>
      </c>
      <c r="C2033" s="39" t="s">
        <v>1487</v>
      </c>
      <c r="D2033" s="40">
        <v>43380</v>
      </c>
      <c r="E2033" s="42">
        <v>43380</v>
      </c>
      <c r="F2033" s="30">
        <f t="shared" si="36"/>
        <v>43.38</v>
      </c>
    </row>
    <row r="2034" spans="1:6" customFormat="1" ht="11.25" customHeight="1">
      <c r="A2034" t="s">
        <v>21</v>
      </c>
      <c r="B2034" s="26" t="s">
        <v>1647</v>
      </c>
      <c r="C2034" s="39" t="s">
        <v>1487</v>
      </c>
      <c r="D2034" s="40">
        <v>23850</v>
      </c>
      <c r="E2034" s="42">
        <v>23850</v>
      </c>
      <c r="F2034" s="30">
        <f t="shared" si="36"/>
        <v>23.85</v>
      </c>
    </row>
    <row r="2035" spans="1:6" customFormat="1" ht="11.25" customHeight="1">
      <c r="A2035" t="s">
        <v>21</v>
      </c>
      <c r="B2035" s="26" t="s">
        <v>1648</v>
      </c>
      <c r="C2035" s="39" t="s">
        <v>1487</v>
      </c>
      <c r="D2035" s="40">
        <v>36720</v>
      </c>
      <c r="E2035" s="42">
        <v>36720</v>
      </c>
      <c r="F2035" s="30">
        <f t="shared" si="36"/>
        <v>36.72</v>
      </c>
    </row>
    <row r="2036" spans="1:6" customFormat="1" ht="11.25" customHeight="1">
      <c r="A2036" t="s">
        <v>21</v>
      </c>
      <c r="B2036" s="26" t="s">
        <v>1649</v>
      </c>
      <c r="C2036" s="39" t="s">
        <v>1487</v>
      </c>
      <c r="D2036" s="40">
        <v>45000</v>
      </c>
      <c r="E2036" s="42">
        <v>45000</v>
      </c>
      <c r="F2036" s="30">
        <f t="shared" si="36"/>
        <v>45</v>
      </c>
    </row>
    <row r="2037" spans="1:6" customFormat="1" ht="11.25" customHeight="1">
      <c r="A2037" t="s">
        <v>21</v>
      </c>
      <c r="B2037" s="26" t="s">
        <v>1650</v>
      </c>
      <c r="C2037" s="39" t="s">
        <v>1487</v>
      </c>
      <c r="D2037" s="40">
        <v>50000</v>
      </c>
      <c r="E2037" s="42">
        <v>50000</v>
      </c>
      <c r="F2037" s="30">
        <f t="shared" si="36"/>
        <v>50</v>
      </c>
    </row>
    <row r="2038" spans="1:6" customFormat="1" ht="11.25" customHeight="1">
      <c r="A2038" t="s">
        <v>21</v>
      </c>
      <c r="B2038" s="26" t="s">
        <v>1651</v>
      </c>
      <c r="C2038" s="39" t="s">
        <v>1487</v>
      </c>
      <c r="D2038" s="40">
        <v>29025</v>
      </c>
      <c r="E2038" s="42">
        <v>29025</v>
      </c>
      <c r="F2038" s="30">
        <f t="shared" si="36"/>
        <v>29.024999999999999</v>
      </c>
    </row>
    <row r="2039" spans="1:6" customFormat="1" ht="11.25" customHeight="1">
      <c r="A2039" t="s">
        <v>21</v>
      </c>
      <c r="B2039" s="26" t="s">
        <v>1652</v>
      </c>
      <c r="C2039" s="39" t="s">
        <v>1487</v>
      </c>
      <c r="D2039" s="40">
        <v>22250</v>
      </c>
      <c r="E2039" s="42">
        <v>22250</v>
      </c>
      <c r="F2039" s="30">
        <f t="shared" si="36"/>
        <v>22.25</v>
      </c>
    </row>
    <row r="2040" spans="1:6" customFormat="1" ht="11.25" customHeight="1">
      <c r="A2040" t="s">
        <v>21</v>
      </c>
      <c r="B2040" s="26" t="s">
        <v>1653</v>
      </c>
      <c r="C2040" s="39" t="s">
        <v>1487</v>
      </c>
      <c r="D2040" s="40">
        <v>17800</v>
      </c>
      <c r="E2040" s="42">
        <v>17800</v>
      </c>
      <c r="F2040" s="30">
        <f t="shared" si="36"/>
        <v>17.8</v>
      </c>
    </row>
    <row r="2041" spans="1:6" customFormat="1" ht="11.25" customHeight="1">
      <c r="A2041" t="s">
        <v>21</v>
      </c>
      <c r="B2041" s="26" t="s">
        <v>1654</v>
      </c>
      <c r="C2041" s="39" t="s">
        <v>1487</v>
      </c>
      <c r="D2041" s="40">
        <v>45000</v>
      </c>
      <c r="E2041" s="42">
        <v>45000</v>
      </c>
      <c r="F2041" s="30">
        <f t="shared" si="36"/>
        <v>45</v>
      </c>
    </row>
    <row r="2042" spans="1:6" customFormat="1" ht="11.25" customHeight="1">
      <c r="A2042" t="s">
        <v>21</v>
      </c>
      <c r="B2042" s="26" t="s">
        <v>1655</v>
      </c>
      <c r="C2042" s="39" t="s">
        <v>1487</v>
      </c>
      <c r="D2042" s="40">
        <v>17140</v>
      </c>
      <c r="E2042" s="42">
        <v>17140</v>
      </c>
      <c r="F2042" s="30">
        <f t="shared" si="36"/>
        <v>17.14</v>
      </c>
    </row>
    <row r="2043" spans="1:6" customFormat="1" ht="11.25" customHeight="1">
      <c r="A2043" t="s">
        <v>21</v>
      </c>
      <c r="B2043" s="26" t="s">
        <v>1656</v>
      </c>
      <c r="C2043" s="39" t="s">
        <v>1487</v>
      </c>
      <c r="D2043" s="40">
        <v>39510</v>
      </c>
      <c r="E2043" s="42">
        <v>39510</v>
      </c>
      <c r="F2043" s="30">
        <f t="shared" si="36"/>
        <v>39.51</v>
      </c>
    </row>
    <row r="2044" spans="1:6" customFormat="1" ht="11.25" customHeight="1">
      <c r="A2044" t="s">
        <v>21</v>
      </c>
      <c r="B2044" s="26" t="s">
        <v>1657</v>
      </c>
      <c r="C2044" s="39" t="s">
        <v>1487</v>
      </c>
      <c r="D2044" s="40">
        <v>32940</v>
      </c>
      <c r="E2044" s="42">
        <v>32940</v>
      </c>
      <c r="F2044" s="30">
        <f t="shared" si="36"/>
        <v>32.94</v>
      </c>
    </row>
    <row r="2045" spans="1:6" customFormat="1" ht="11.25" customHeight="1">
      <c r="A2045" t="s">
        <v>21</v>
      </c>
      <c r="B2045" s="26" t="s">
        <v>549</v>
      </c>
      <c r="C2045" s="39" t="s">
        <v>1487</v>
      </c>
      <c r="D2045" s="40">
        <v>24924</v>
      </c>
      <c r="E2045" s="42">
        <v>24924</v>
      </c>
      <c r="F2045" s="30">
        <f t="shared" si="36"/>
        <v>24.923999999999999</v>
      </c>
    </row>
    <row r="2046" spans="1:6" customFormat="1" ht="11.25" customHeight="1">
      <c r="A2046" t="s">
        <v>21</v>
      </c>
      <c r="B2046" s="26" t="s">
        <v>1658</v>
      </c>
      <c r="C2046" s="39" t="s">
        <v>1487</v>
      </c>
      <c r="D2046" s="40">
        <v>45000</v>
      </c>
      <c r="E2046" s="42">
        <v>45000</v>
      </c>
      <c r="F2046" s="30">
        <f t="shared" si="36"/>
        <v>45</v>
      </c>
    </row>
    <row r="2047" spans="1:6" customFormat="1" ht="11.25" customHeight="1">
      <c r="A2047" t="s">
        <v>21</v>
      </c>
      <c r="B2047" s="26" t="s">
        <v>1170</v>
      </c>
      <c r="C2047" s="39" t="s">
        <v>1487</v>
      </c>
      <c r="D2047" s="40">
        <v>25000</v>
      </c>
      <c r="E2047" s="42">
        <v>25000</v>
      </c>
      <c r="F2047" s="30">
        <f t="shared" si="36"/>
        <v>25</v>
      </c>
    </row>
    <row r="2048" spans="1:6" customFormat="1" ht="11.25" customHeight="1">
      <c r="A2048" t="s">
        <v>21</v>
      </c>
      <c r="B2048" s="26" t="s">
        <v>1170</v>
      </c>
      <c r="C2048" s="39" t="s">
        <v>1487</v>
      </c>
      <c r="D2048" s="40">
        <v>12500</v>
      </c>
      <c r="E2048" s="42">
        <v>12500</v>
      </c>
      <c r="F2048" s="30">
        <f t="shared" si="36"/>
        <v>12.5</v>
      </c>
    </row>
    <row r="2049" spans="1:13" ht="11.25" customHeight="1">
      <c r="A2049" t="s">
        <v>21</v>
      </c>
      <c r="B2049" s="26" t="s">
        <v>1169</v>
      </c>
      <c r="C2049" s="39" t="s">
        <v>1487</v>
      </c>
      <c r="D2049" s="40">
        <v>25000</v>
      </c>
      <c r="E2049" s="42">
        <v>25000</v>
      </c>
      <c r="F2049" s="30">
        <f t="shared" si="36"/>
        <v>25</v>
      </c>
    </row>
    <row r="2050" spans="1:13" ht="11.25" customHeight="1">
      <c r="F2050" s="30"/>
    </row>
    <row r="2051" spans="1:13" ht="11.25" customHeight="1">
      <c r="F2051" s="30"/>
    </row>
    <row r="2052" spans="1:13" ht="11.25" customHeight="1">
      <c r="B2052" s="51" t="s">
        <v>1659</v>
      </c>
      <c r="C2052" s="1">
        <v>12</v>
      </c>
      <c r="D2052" s="22">
        <v>206329.13</v>
      </c>
      <c r="E2052" s="23">
        <v>206329.13</v>
      </c>
      <c r="F2052" s="24">
        <f t="shared" si="36"/>
        <v>206.32912999999999</v>
      </c>
      <c r="G2052" s="25">
        <f>+F2052</f>
        <v>206.32912999999999</v>
      </c>
    </row>
    <row r="2053" spans="1:13" ht="11.25" customHeight="1">
      <c r="A2053" t="s">
        <v>21</v>
      </c>
      <c r="B2053" s="26" t="s">
        <v>1660</v>
      </c>
      <c r="C2053" s="27" t="s">
        <v>1661</v>
      </c>
      <c r="D2053" s="28">
        <v>41640.129999999997</v>
      </c>
      <c r="E2053" s="29">
        <v>41640.129999999997</v>
      </c>
      <c r="F2053" s="30">
        <f t="shared" si="36"/>
        <v>41.640129999999999</v>
      </c>
    </row>
    <row r="2054" spans="1:13" ht="11.25" customHeight="1">
      <c r="A2054" t="s">
        <v>21</v>
      </c>
      <c r="B2054" s="26" t="s">
        <v>1093</v>
      </c>
      <c r="C2054" s="27" t="s">
        <v>1661</v>
      </c>
      <c r="D2054" s="28">
        <v>164689</v>
      </c>
      <c r="E2054" s="29">
        <v>164689</v>
      </c>
      <c r="F2054" s="30">
        <f t="shared" si="36"/>
        <v>164.68899999999999</v>
      </c>
    </row>
    <row r="2055" spans="1:13" ht="11.25" customHeight="1">
      <c r="B2055" s="43"/>
      <c r="C2055" s="43"/>
      <c r="D2055" s="43"/>
      <c r="E2055" s="45"/>
      <c r="F2055" s="30"/>
    </row>
    <row r="2056" spans="1:13" ht="11.25" customHeight="1">
      <c r="B2056" s="26"/>
      <c r="C2056" s="26"/>
      <c r="D2056" s="26"/>
      <c r="E2056" s="45"/>
      <c r="F2056" s="30"/>
    </row>
    <row r="2057" spans="1:13" ht="11.25" customHeight="1">
      <c r="A2057" s="9"/>
      <c r="B2057" s="51" t="s">
        <v>1662</v>
      </c>
      <c r="C2057" s="18">
        <v>12</v>
      </c>
      <c r="D2057" s="77"/>
      <c r="E2057" s="46">
        <v>2243000</v>
      </c>
      <c r="F2057" s="38">
        <v>393</v>
      </c>
      <c r="G2057" s="25">
        <f>+F2057</f>
        <v>393</v>
      </c>
    </row>
    <row r="2058" spans="1:13" ht="11.25" customHeight="1">
      <c r="A2058" s="9" t="s">
        <v>21</v>
      </c>
      <c r="B2058" s="26" t="s">
        <v>1533</v>
      </c>
      <c r="C2058" s="39" t="s">
        <v>1663</v>
      </c>
      <c r="D2058" s="40">
        <v>393000</v>
      </c>
      <c r="E2058" s="42">
        <v>393000</v>
      </c>
      <c r="F2058" s="25">
        <f t="shared" ref="F2058:F2070" si="37">E2058/1000</f>
        <v>393</v>
      </c>
    </row>
    <row r="2059" spans="1:13" ht="11.25" customHeight="1">
      <c r="A2059" s="9"/>
      <c r="B2059" s="26"/>
      <c r="C2059" s="39"/>
      <c r="D2059" s="40"/>
      <c r="E2059" s="42"/>
      <c r="F2059" s="25"/>
    </row>
    <row r="2060" spans="1:13" s="9" customFormat="1" ht="11.25" customHeight="1">
      <c r="B2060" s="51" t="s">
        <v>1664</v>
      </c>
      <c r="C2060" s="39"/>
      <c r="D2060" s="40"/>
      <c r="E2060" s="42"/>
      <c r="F2060" s="38">
        <v>1850</v>
      </c>
      <c r="G2060" s="25">
        <f>+F2060</f>
        <v>1850</v>
      </c>
      <c r="H2060"/>
      <c r="I2060"/>
      <c r="J2060"/>
      <c r="K2060"/>
      <c r="L2060"/>
      <c r="M2060"/>
    </row>
    <row r="2061" spans="1:13" ht="11.25" customHeight="1">
      <c r="A2061" s="9" t="s">
        <v>21</v>
      </c>
      <c r="B2061" s="26" t="s">
        <v>1184</v>
      </c>
      <c r="C2061" s="39" t="s">
        <v>1665</v>
      </c>
      <c r="D2061" s="40">
        <v>1850000</v>
      </c>
      <c r="E2061" s="42">
        <v>1850000</v>
      </c>
      <c r="F2061" s="25">
        <f t="shared" si="37"/>
        <v>1850</v>
      </c>
    </row>
    <row r="2062" spans="1:13" ht="11.25" customHeight="1">
      <c r="F2062" s="30"/>
    </row>
    <row r="2063" spans="1:13" ht="11.25" customHeight="1">
      <c r="B2063" s="51" t="s">
        <v>1666</v>
      </c>
      <c r="C2063" s="1">
        <v>12</v>
      </c>
      <c r="D2063" s="74">
        <v>42896458</v>
      </c>
      <c r="E2063" s="19">
        <v>42896458</v>
      </c>
      <c r="F2063" s="24">
        <f t="shared" si="37"/>
        <v>42896.457999999999</v>
      </c>
      <c r="G2063" s="25">
        <f>+F2063</f>
        <v>42896.457999999999</v>
      </c>
      <c r="I2063" t="s">
        <v>1667</v>
      </c>
    </row>
    <row r="2064" spans="1:13" ht="11.25" customHeight="1">
      <c r="A2064" t="s">
        <v>21</v>
      </c>
      <c r="B2064" s="26" t="s">
        <v>1404</v>
      </c>
      <c r="C2064" t="s">
        <v>1668</v>
      </c>
      <c r="D2064" s="28">
        <v>8484458</v>
      </c>
      <c r="E2064" s="29">
        <v>8484458</v>
      </c>
      <c r="F2064" s="30">
        <f t="shared" si="37"/>
        <v>8484.4580000000005</v>
      </c>
    </row>
    <row r="2065" spans="1:7" ht="11.25" customHeight="1">
      <c r="A2065" t="s">
        <v>21</v>
      </c>
      <c r="B2065" s="26" t="s">
        <v>1669</v>
      </c>
      <c r="C2065" t="s">
        <v>1670</v>
      </c>
      <c r="D2065" s="28">
        <v>22000000</v>
      </c>
      <c r="E2065" s="29">
        <v>22000000</v>
      </c>
      <c r="F2065" s="30">
        <f t="shared" si="37"/>
        <v>22000</v>
      </c>
    </row>
    <row r="2066" spans="1:7" ht="11.25" customHeight="1">
      <c r="A2066" t="s">
        <v>21</v>
      </c>
      <c r="B2066" s="26" t="s">
        <v>1671</v>
      </c>
      <c r="C2066" t="s">
        <v>1672</v>
      </c>
      <c r="D2066" s="28">
        <v>7412000</v>
      </c>
      <c r="E2066" s="29">
        <v>7412000</v>
      </c>
      <c r="F2066" s="30">
        <f t="shared" si="37"/>
        <v>7412</v>
      </c>
    </row>
    <row r="2067" spans="1:7" ht="11.25" customHeight="1">
      <c r="A2067" t="s">
        <v>21</v>
      </c>
      <c r="B2067" s="26" t="s">
        <v>1673</v>
      </c>
      <c r="C2067" t="s">
        <v>1674</v>
      </c>
      <c r="D2067" s="28">
        <v>5000000</v>
      </c>
      <c r="E2067" s="29">
        <v>5000000</v>
      </c>
      <c r="F2067" s="30">
        <f t="shared" si="37"/>
        <v>5000</v>
      </c>
    </row>
    <row r="2068" spans="1:7" ht="11.25" customHeight="1">
      <c r="F2068" s="30"/>
    </row>
    <row r="2069" spans="1:7" ht="11.25" customHeight="1">
      <c r="B2069" s="51" t="s">
        <v>1675</v>
      </c>
      <c r="C2069" s="1">
        <v>12</v>
      </c>
      <c r="D2069" s="22">
        <v>3282484</v>
      </c>
      <c r="E2069" s="23">
        <v>3282484</v>
      </c>
      <c r="F2069" s="24">
        <f t="shared" si="37"/>
        <v>3282.4839999999999</v>
      </c>
      <c r="G2069" s="25">
        <f>+F2069</f>
        <v>3282.4839999999999</v>
      </c>
    </row>
    <row r="2070" spans="1:7" ht="11.25" customHeight="1">
      <c r="A2070" t="s">
        <v>21</v>
      </c>
      <c r="B2070" s="26" t="s">
        <v>1181</v>
      </c>
      <c r="C2070" s="55" t="s">
        <v>1676</v>
      </c>
      <c r="D2070" s="28">
        <v>3282484</v>
      </c>
      <c r="E2070" s="29">
        <v>3282484</v>
      </c>
      <c r="F2070" s="30">
        <f t="shared" si="37"/>
        <v>3282.4839999999999</v>
      </c>
    </row>
    <row r="2072" spans="1:7" ht="11.25" customHeight="1">
      <c r="A2072" s="78" t="s">
        <v>13</v>
      </c>
      <c r="B2072" s="78" t="s">
        <v>1677</v>
      </c>
      <c r="C2072" s="66">
        <v>12</v>
      </c>
      <c r="F2072" s="79">
        <v>388</v>
      </c>
      <c r="G2072" s="80">
        <f>+F2072</f>
        <v>388</v>
      </c>
    </row>
    <row r="2073" spans="1:7" ht="11.25" customHeight="1">
      <c r="A2073" s="78"/>
      <c r="B2073" s="81" t="s">
        <v>1678</v>
      </c>
      <c r="E2073" s="81"/>
      <c r="F2073" s="82">
        <v>185</v>
      </c>
      <c r="G2073"/>
    </row>
    <row r="2074" spans="1:7" ht="11.25" customHeight="1">
      <c r="A2074" s="78"/>
      <c r="B2074" s="81" t="s">
        <v>1679</v>
      </c>
      <c r="E2074" s="81"/>
      <c r="F2074" s="82">
        <v>203</v>
      </c>
      <c r="G2074"/>
    </row>
    <row r="2075" spans="1:7" ht="11.25" customHeight="1">
      <c r="A2075" s="78"/>
      <c r="B2075" s="83"/>
      <c r="C2075" s="66"/>
      <c r="F2075" s="79"/>
      <c r="G2075"/>
    </row>
    <row r="2076" spans="1:7" ht="11.25" customHeight="1">
      <c r="A2076" s="78" t="s">
        <v>13</v>
      </c>
      <c r="B2076" s="78" t="s">
        <v>1680</v>
      </c>
      <c r="C2076" s="66">
        <v>12</v>
      </c>
      <c r="F2076" s="79">
        <v>169</v>
      </c>
      <c r="G2076" s="80">
        <f>+F2076</f>
        <v>169</v>
      </c>
    </row>
    <row r="2077" spans="1:7" ht="11.25" customHeight="1">
      <c r="A2077" s="78"/>
      <c r="B2077" s="81" t="s">
        <v>1087</v>
      </c>
      <c r="C2077" s="66"/>
      <c r="F2077" s="82">
        <v>40</v>
      </c>
      <c r="G2077"/>
    </row>
    <row r="2078" spans="1:7" ht="11.25" customHeight="1">
      <c r="A2078" s="78"/>
      <c r="B2078" s="81" t="s">
        <v>1087</v>
      </c>
      <c r="C2078" s="66"/>
      <c r="F2078" s="82">
        <v>10</v>
      </c>
      <c r="G2078"/>
    </row>
    <row r="2079" spans="1:7" ht="11.25" customHeight="1">
      <c r="A2079" s="78"/>
      <c r="B2079" s="81" t="s">
        <v>1681</v>
      </c>
      <c r="C2079" s="66"/>
      <c r="F2079" s="82">
        <v>25</v>
      </c>
      <c r="G2079"/>
    </row>
    <row r="2080" spans="1:7" ht="11.25" customHeight="1">
      <c r="A2080" s="78"/>
      <c r="B2080" s="81" t="s">
        <v>1682</v>
      </c>
      <c r="C2080" s="66"/>
      <c r="F2080" s="82">
        <v>1</v>
      </c>
      <c r="G2080"/>
    </row>
    <row r="2081" spans="1:15" ht="11.25" customHeight="1">
      <c r="A2081" s="78"/>
      <c r="B2081" s="81" t="s">
        <v>1683</v>
      </c>
      <c r="C2081" s="66"/>
      <c r="F2081" s="82">
        <v>75</v>
      </c>
      <c r="G2081"/>
    </row>
    <row r="2082" spans="1:15" ht="11.25" customHeight="1">
      <c r="A2082" s="78"/>
      <c r="B2082" s="81" t="s">
        <v>1684</v>
      </c>
      <c r="C2082" s="66"/>
      <c r="E2082" s="81"/>
      <c r="F2082" s="82">
        <v>18</v>
      </c>
      <c r="G2082"/>
    </row>
    <row r="2083" spans="1:15" ht="11.25" customHeight="1">
      <c r="A2083" s="78"/>
      <c r="B2083" s="81"/>
      <c r="C2083" s="66"/>
      <c r="E2083" s="81"/>
      <c r="F2083" s="79"/>
      <c r="G2083"/>
    </row>
    <row r="2084" spans="1:15" ht="11.25" customHeight="1">
      <c r="A2084" s="78" t="s">
        <v>13</v>
      </c>
      <c r="B2084" s="78" t="s">
        <v>1685</v>
      </c>
      <c r="C2084" s="66">
        <v>12</v>
      </c>
      <c r="F2084" s="79">
        <v>352</v>
      </c>
      <c r="G2084" s="80">
        <f>+F2084</f>
        <v>352</v>
      </c>
    </row>
    <row r="2085" spans="1:15" ht="11.25" customHeight="1">
      <c r="A2085" s="78"/>
      <c r="B2085" s="81" t="s">
        <v>1686</v>
      </c>
      <c r="C2085" s="84"/>
      <c r="E2085" s="81"/>
      <c r="F2085" s="82">
        <v>352</v>
      </c>
      <c r="G2085"/>
    </row>
    <row r="2087" spans="1:15" ht="11.25" customHeight="1">
      <c r="F2087" s="30"/>
      <c r="G2087" s="25"/>
      <c r="I2087" s="16"/>
      <c r="J2087" s="17"/>
      <c r="K2087" s="9"/>
      <c r="L2087" s="9"/>
      <c r="M2087" s="9"/>
      <c r="N2087" s="9"/>
      <c r="O2087" s="9"/>
    </row>
    <row r="2088" spans="1:15" ht="11.25" customHeight="1">
      <c r="B2088" s="18" t="s">
        <v>19</v>
      </c>
      <c r="G2088" s="85">
        <f>SUM(G4:G2085)</f>
        <v>643845.79137999995</v>
      </c>
      <c r="I2088" s="16"/>
      <c r="J2088" s="16"/>
      <c r="K2088" s="9"/>
      <c r="L2088" s="9"/>
      <c r="M2088" s="9"/>
      <c r="N2088" s="9"/>
      <c r="O2088" s="9"/>
    </row>
    <row r="2089" spans="1:15" ht="11.25" customHeight="1">
      <c r="I2089" s="9"/>
      <c r="J2089" s="9"/>
      <c r="K2089" s="9"/>
      <c r="L2089" s="9"/>
      <c r="M2089" s="9"/>
      <c r="N2089" s="9"/>
      <c r="O2089" s="9"/>
    </row>
    <row r="2091" spans="1:15" ht="11.25" customHeight="1">
      <c r="A2091" s="86"/>
      <c r="B2091" s="86"/>
      <c r="C2091" s="86"/>
      <c r="D2091" s="86"/>
      <c r="E2091" s="87"/>
      <c r="F2091" s="86"/>
      <c r="G2091" s="86"/>
      <c r="H2091" s="86"/>
    </row>
    <row r="2092" spans="1:15" ht="11.25" customHeight="1">
      <c r="A2092" s="86"/>
      <c r="B2092" s="86"/>
      <c r="C2092" s="86"/>
      <c r="D2092" s="86"/>
      <c r="E2092" s="87"/>
      <c r="F2092" s="86"/>
      <c r="G2092" s="86"/>
      <c r="H2092" s="86"/>
    </row>
    <row r="2093" spans="1:15" ht="11.25" customHeight="1">
      <c r="A2093" s="86"/>
      <c r="B2093" s="88"/>
      <c r="C2093" s="89"/>
      <c r="D2093" s="84"/>
      <c r="E2093" s="84"/>
      <c r="F2093" s="90"/>
      <c r="G2093" s="91"/>
      <c r="H2093" s="86"/>
    </row>
    <row r="2094" spans="1:15" ht="11.25" customHeight="1">
      <c r="A2094" s="86"/>
      <c r="B2094" s="88"/>
      <c r="C2094" s="89"/>
      <c r="D2094" s="84"/>
      <c r="E2094" s="84"/>
      <c r="F2094" s="90"/>
      <c r="G2094" s="91"/>
      <c r="H2094" s="86"/>
    </row>
    <row r="2095" spans="1:15" ht="11.25" customHeight="1">
      <c r="A2095" s="86"/>
      <c r="B2095" s="88"/>
      <c r="C2095" s="89"/>
      <c r="D2095" s="84"/>
      <c r="E2095" s="84"/>
      <c r="F2095" s="90"/>
      <c r="G2095" s="91"/>
      <c r="H2095" s="86"/>
    </row>
    <row r="2096" spans="1:15" ht="11.25" customHeight="1">
      <c r="A2096" s="86"/>
      <c r="B2096" s="88"/>
      <c r="C2096" s="89"/>
      <c r="D2096" s="84"/>
      <c r="E2096" s="84"/>
      <c r="F2096" s="90"/>
      <c r="G2096" s="91"/>
      <c r="H2096" s="86"/>
    </row>
    <row r="2097" spans="1:8" ht="11.25" customHeight="1">
      <c r="A2097" s="86"/>
      <c r="B2097" s="88"/>
      <c r="C2097" s="88"/>
      <c r="D2097" s="84"/>
      <c r="E2097" s="84"/>
      <c r="F2097" s="81"/>
      <c r="G2097" s="91"/>
      <c r="H2097" s="86"/>
    </row>
    <row r="2098" spans="1:8" ht="11.25" customHeight="1">
      <c r="A2098" s="86"/>
      <c r="B2098" s="86"/>
      <c r="C2098" s="86"/>
      <c r="D2098" s="86"/>
      <c r="E2098" s="87"/>
      <c r="F2098" s="86"/>
      <c r="G2098" s="86"/>
      <c r="H2098" s="86"/>
    </row>
    <row r="2099" spans="1:8" ht="11.25" customHeight="1">
      <c r="A2099" s="86"/>
      <c r="B2099" s="86"/>
      <c r="C2099" s="86"/>
      <c r="D2099" s="86"/>
      <c r="E2099" s="87"/>
      <c r="F2099" s="86"/>
      <c r="G2099" s="86"/>
      <c r="H2099" s="86"/>
    </row>
    <row r="2100" spans="1:8" ht="11.25" customHeight="1">
      <c r="A2100" s="86"/>
      <c r="B2100" s="86"/>
      <c r="C2100" s="86"/>
      <c r="D2100" s="86"/>
      <c r="E2100" s="87"/>
      <c r="F2100" s="86"/>
      <c r="G2100" s="86"/>
      <c r="H2100" s="86"/>
    </row>
  </sheetData>
  <hyperlinks>
    <hyperlink ref="B1754" r:id="rId1" display="https://zoek.officielebekendmakingen.nl/stcrt-2006-61-p11-SC74356.html?zoekcriteria=%3fzkt%3dUitgebreid%26pst%3dStaatsblad%257CStaatscourant%257CTractatenblad%257CParlementaireDocumenten%26vrt%3d6020348%26zkd%3dInDeGeheleText%26dpr%3dAlle%26sdt%3dDatumPublicatie%26ap%3d%26pnr%3d1%26rpp%3d10&amp;resultIndex=0&amp;sorttype=1&amp;sortorder=4"/>
    <hyperlink ref="B1751" r:id="rId2" display="https://zoek.officielebekendmakingen.nl/stcrt-2010-11991.html"/>
    <hyperlink ref="B1747" r:id="rId3" display="http://www.agentschapnl.nl/programmas-regelingen/technologische-topinstituten-tti"/>
    <hyperlink ref="B1741" r:id="rId4" display="http://www.agentschapnl.nl/programmas-regelingen/technologische-topinstituten-tti"/>
    <hyperlink ref="B1739" r:id="rId5" display="http://www.agentschapnl.nl/programmas-regelingen/technologische-topinstituten-tti"/>
    <hyperlink ref="B1735" r:id="rId6" display="http://www.agentschapnl.nl/programmas-regelingen/technologische-topinstituten-tti"/>
    <hyperlink ref="B1599" r:id="rId7" display="http://wetten.overheid.nl/BWBR0024881/Hoofdstuk3/geldigheidsdatum_02-04-2012"/>
    <hyperlink ref="B1583" r:id="rId8" display="https://zoek.officielebekendmakingen.nl/stcrt-2010-5257.html?zoekcriteria=%3fzkt%3dEenvoudig%26pst%3d%26vrt%3dwjz%2b10008165%26zkd%3dInDeGeheleText%26dpr%3dAfgelopenDag%26sdt%3dDatumBrief%26ap%3d%26pnr%3d1%26rpp%3d10&amp;resultIndex=0&amp;sorttype=1&amp;sortorder=4"/>
    <hyperlink ref="B1556" r:id="rId9" display="http://wetten.overheid.nl/BWBR0024855/Hoofdstuk6/geldigheidsdatum_02-04-2012"/>
    <hyperlink ref="B1531" r:id="rId10" location="Opschrift" display="http://wetten.overheid.nl/BWBR0003906/geldigheidsdatum_02-01-2012 - Opschrift"/>
    <hyperlink ref="B1244" r:id="rId11" display="http://wetten.overheid.nl/BWBR0024881/Hoofdstuk10c/geldigheidsdatum_02-04-2012"/>
    <hyperlink ref="B1191" r:id="rId12" display="http://wetten.overheid.nl/BWBR0024881/Hoofdstuk10f/geldigheidsdatum_02-04-2012"/>
    <hyperlink ref="B1099" r:id="rId13" display="http://wetten.overheid.nl/BWBR0024855/Hoofdstuk2/geldigheidsdatum_02-04-2012"/>
    <hyperlink ref="B1070" r:id="rId14" display="http://wetten.overheid.nl/BWBR0024881/Hoofdstuk2/Artikel21/geldigheidsdatum_24-05-2012 en https:/zoek.officielebekendmakingen.nl/stcrt-2008-1886.html"/>
    <hyperlink ref="B1036" r:id="rId15" display="http://wetten.overheid.nl/BWBR0024881/Hoofdstuk2/geldigheidsdatum_02-04-2012"/>
    <hyperlink ref="B111" r:id="rId16" display="http://wetten.overheid.nl/BWBR0024855/Hoofdstuk4/geldigheidsdatum_02-04-2012"/>
    <hyperlink ref="B76" r:id="rId17" display="http://wetten.overheid.nl/BWBR0024902/Hoofdstuk4/geldigheidsdatum_02-04-2012"/>
    <hyperlink ref="B4" r:id="rId18" display="http://wetten.overheid.nl/BWBR0024855/Hoofdstuk3/geldigheidsdatum_02-04-20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472"/>
  <sheetViews>
    <sheetView workbookViewId="0">
      <selection sqref="A1:XFD1048576"/>
    </sheetView>
  </sheetViews>
  <sheetFormatPr defaultRowHeight="15"/>
  <cols>
    <col min="2" max="2" width="43.7109375" style="9" customWidth="1"/>
    <col min="3" max="3" width="20.140625" customWidth="1"/>
    <col min="4" max="4" width="26" hidden="1" customWidth="1"/>
    <col min="8" max="8" width="26.85546875" customWidth="1"/>
    <col min="10" max="10" width="19.42578125" customWidth="1"/>
  </cols>
  <sheetData>
    <row r="1" spans="1:6" ht="11.25" customHeight="1">
      <c r="A1" s="1" t="s">
        <v>9</v>
      </c>
      <c r="B1" s="18" t="s">
        <v>10</v>
      </c>
      <c r="C1" s="1" t="s">
        <v>11</v>
      </c>
      <c r="D1" s="1" t="s">
        <v>20</v>
      </c>
    </row>
    <row r="3" spans="1:6" ht="11.25" customHeight="1">
      <c r="C3" s="1"/>
      <c r="D3" s="1" t="s">
        <v>12</v>
      </c>
      <c r="E3" s="1" t="s">
        <v>22</v>
      </c>
    </row>
    <row r="4" spans="1:6" ht="11.25" customHeight="1">
      <c r="A4" s="1" t="s">
        <v>21</v>
      </c>
      <c r="B4" s="18" t="s">
        <v>1687</v>
      </c>
      <c r="C4" s="1">
        <v>13</v>
      </c>
      <c r="D4" s="22">
        <v>13557352</v>
      </c>
      <c r="E4" s="24">
        <f>D4/1000</f>
        <v>13557.352000000001</v>
      </c>
      <c r="F4" s="30">
        <f>+E4</f>
        <v>13557.352000000001</v>
      </c>
    </row>
    <row r="5" spans="1:6" ht="11.25" customHeight="1">
      <c r="A5" s="32" t="s">
        <v>21</v>
      </c>
      <c r="B5" s="26" t="s">
        <v>1688</v>
      </c>
      <c r="C5" s="27" t="s">
        <v>1689</v>
      </c>
      <c r="D5" s="28">
        <v>1125000</v>
      </c>
      <c r="E5" s="30">
        <f t="shared" ref="E5:E68" si="0">D5/1000</f>
        <v>1125</v>
      </c>
    </row>
    <row r="6" spans="1:6" ht="11.25" customHeight="1">
      <c r="A6" s="32" t="s">
        <v>21</v>
      </c>
      <c r="B6" s="26" t="s">
        <v>1087</v>
      </c>
      <c r="C6" s="27" t="s">
        <v>1689</v>
      </c>
      <c r="D6" s="28">
        <v>1125000</v>
      </c>
      <c r="E6" s="30">
        <f t="shared" si="0"/>
        <v>1125</v>
      </c>
    </row>
    <row r="7" spans="1:6" ht="11.25" customHeight="1">
      <c r="A7" s="32" t="s">
        <v>21</v>
      </c>
      <c r="B7" s="26" t="s">
        <v>1690</v>
      </c>
      <c r="C7" s="27" t="s">
        <v>1689</v>
      </c>
      <c r="D7" s="28">
        <v>1125000</v>
      </c>
      <c r="E7" s="30">
        <f t="shared" si="0"/>
        <v>1125</v>
      </c>
    </row>
    <row r="8" spans="1:6" ht="11.25" customHeight="1">
      <c r="A8" s="32" t="s">
        <v>21</v>
      </c>
      <c r="B8" s="26" t="s">
        <v>1410</v>
      </c>
      <c r="C8" s="27" t="s">
        <v>1689</v>
      </c>
      <c r="D8" s="28">
        <v>1125000</v>
      </c>
      <c r="E8" s="30">
        <f t="shared" si="0"/>
        <v>1125</v>
      </c>
    </row>
    <row r="9" spans="1:6" ht="11.25" customHeight="1">
      <c r="A9" s="32" t="s">
        <v>21</v>
      </c>
      <c r="B9" s="26" t="s">
        <v>1691</v>
      </c>
      <c r="C9" s="27" t="s">
        <v>1689</v>
      </c>
      <c r="D9" s="28">
        <v>742500</v>
      </c>
      <c r="E9" s="30">
        <f t="shared" si="0"/>
        <v>742.5</v>
      </c>
    </row>
    <row r="10" spans="1:6" ht="11.25" customHeight="1">
      <c r="A10" s="32" t="s">
        <v>21</v>
      </c>
      <c r="B10" s="26" t="s">
        <v>1692</v>
      </c>
      <c r="C10" s="27" t="s">
        <v>1689</v>
      </c>
      <c r="D10" s="28">
        <v>843750</v>
      </c>
      <c r="E10" s="30">
        <f t="shared" si="0"/>
        <v>843.75</v>
      </c>
    </row>
    <row r="11" spans="1:6" ht="11.25" customHeight="1">
      <c r="A11" s="32" t="s">
        <v>21</v>
      </c>
      <c r="B11" s="26" t="s">
        <v>1693</v>
      </c>
      <c r="C11" s="27" t="s">
        <v>1689</v>
      </c>
      <c r="D11" s="28">
        <v>1125000</v>
      </c>
      <c r="E11" s="30">
        <f t="shared" si="0"/>
        <v>1125</v>
      </c>
    </row>
    <row r="12" spans="1:6" ht="11.25" customHeight="1">
      <c r="A12" s="32" t="s">
        <v>21</v>
      </c>
      <c r="B12" s="26" t="s">
        <v>1694</v>
      </c>
      <c r="C12" s="27" t="s">
        <v>1689</v>
      </c>
      <c r="D12" s="28">
        <v>1125000</v>
      </c>
      <c r="E12" s="30">
        <f t="shared" si="0"/>
        <v>1125</v>
      </c>
    </row>
    <row r="13" spans="1:6" ht="11.25" customHeight="1">
      <c r="A13" s="32" t="s">
        <v>21</v>
      </c>
      <c r="B13" s="26" t="s">
        <v>1423</v>
      </c>
      <c r="C13" s="27" t="s">
        <v>1689</v>
      </c>
      <c r="D13" s="28">
        <v>1125000</v>
      </c>
      <c r="E13" s="30">
        <f t="shared" si="0"/>
        <v>1125</v>
      </c>
    </row>
    <row r="14" spans="1:6" ht="11.25" customHeight="1">
      <c r="A14" s="32" t="s">
        <v>21</v>
      </c>
      <c r="B14" s="26" t="s">
        <v>1695</v>
      </c>
      <c r="C14" s="27" t="s">
        <v>1689</v>
      </c>
      <c r="D14" s="28">
        <v>1125000</v>
      </c>
      <c r="E14" s="30">
        <f t="shared" si="0"/>
        <v>1125</v>
      </c>
    </row>
    <row r="15" spans="1:6" ht="11.25" customHeight="1">
      <c r="A15" s="32" t="s">
        <v>21</v>
      </c>
      <c r="B15" s="26" t="s">
        <v>1692</v>
      </c>
      <c r="C15" s="27" t="s">
        <v>1689</v>
      </c>
      <c r="D15" s="28">
        <v>843750</v>
      </c>
      <c r="E15" s="30">
        <f t="shared" si="0"/>
        <v>843.75</v>
      </c>
    </row>
    <row r="16" spans="1:6" ht="11.25" customHeight="1">
      <c r="A16" s="32" t="s">
        <v>21</v>
      </c>
      <c r="B16" s="26" t="s">
        <v>1138</v>
      </c>
      <c r="C16" s="27" t="s">
        <v>1689</v>
      </c>
      <c r="D16" s="28">
        <v>1002352</v>
      </c>
      <c r="E16" s="30">
        <f t="shared" si="0"/>
        <v>1002.352</v>
      </c>
    </row>
    <row r="17" spans="1:6" ht="11.25" customHeight="1">
      <c r="A17" s="32" t="s">
        <v>21</v>
      </c>
      <c r="B17" s="26" t="s">
        <v>1696</v>
      </c>
      <c r="C17" s="27" t="s">
        <v>1689</v>
      </c>
      <c r="D17" s="28">
        <v>1125000</v>
      </c>
      <c r="E17" s="30">
        <f t="shared" si="0"/>
        <v>1125</v>
      </c>
    </row>
    <row r="18" spans="1:6" ht="11.25" customHeight="1">
      <c r="E18" s="30"/>
    </row>
    <row r="19" spans="1:6" ht="11.25" customHeight="1">
      <c r="A19" s="1" t="s">
        <v>21</v>
      </c>
      <c r="B19" s="60" t="s">
        <v>1697</v>
      </c>
      <c r="C19" s="18">
        <v>13</v>
      </c>
      <c r="D19" s="36"/>
      <c r="E19" s="38">
        <v>109</v>
      </c>
      <c r="F19" s="30">
        <f>+E19</f>
        <v>109</v>
      </c>
    </row>
    <row r="20" spans="1:6" ht="11.25" customHeight="1">
      <c r="A20" s="48" t="s">
        <v>21</v>
      </c>
      <c r="B20" s="26" t="s">
        <v>1698</v>
      </c>
      <c r="C20" s="27" t="s">
        <v>1699</v>
      </c>
      <c r="D20" s="28">
        <v>29992</v>
      </c>
      <c r="E20" s="30">
        <f t="shared" si="0"/>
        <v>29.992000000000001</v>
      </c>
    </row>
    <row r="21" spans="1:6" ht="11.25" customHeight="1">
      <c r="A21" s="48" t="s">
        <v>21</v>
      </c>
      <c r="B21" s="26" t="s">
        <v>1700</v>
      </c>
      <c r="C21" s="27" t="s">
        <v>1699</v>
      </c>
      <c r="D21" s="28">
        <v>10000</v>
      </c>
      <c r="E21" s="30">
        <f t="shared" si="0"/>
        <v>10</v>
      </c>
    </row>
    <row r="22" spans="1:6" ht="11.25" customHeight="1">
      <c r="A22" s="48" t="s">
        <v>21</v>
      </c>
      <c r="B22" s="26" t="s">
        <v>1701</v>
      </c>
      <c r="C22" s="27" t="s">
        <v>1699</v>
      </c>
      <c r="D22" s="28">
        <v>8395</v>
      </c>
      <c r="E22" s="30">
        <f t="shared" si="0"/>
        <v>8.3949999999999996</v>
      </c>
    </row>
    <row r="23" spans="1:6" ht="11.25" customHeight="1">
      <c r="A23" s="48" t="s">
        <v>21</v>
      </c>
      <c r="B23" s="26" t="s">
        <v>1702</v>
      </c>
      <c r="C23" s="27" t="s">
        <v>1699</v>
      </c>
      <c r="D23" s="28">
        <v>5000</v>
      </c>
      <c r="E23" s="30">
        <f t="shared" si="0"/>
        <v>5</v>
      </c>
    </row>
    <row r="24" spans="1:6" ht="11.25" customHeight="1">
      <c r="A24" s="48" t="s">
        <v>21</v>
      </c>
      <c r="B24" s="26" t="s">
        <v>1703</v>
      </c>
      <c r="C24" s="27" t="s">
        <v>1699</v>
      </c>
      <c r="D24" s="28">
        <v>9439</v>
      </c>
      <c r="E24" s="30">
        <f t="shared" si="0"/>
        <v>9.4390000000000001</v>
      </c>
    </row>
    <row r="25" spans="1:6" ht="11.25" customHeight="1">
      <c r="A25" s="48" t="s">
        <v>21</v>
      </c>
      <c r="B25" s="26" t="s">
        <v>1704</v>
      </c>
      <c r="C25" s="27" t="s">
        <v>1699</v>
      </c>
      <c r="D25" s="28">
        <v>10000</v>
      </c>
      <c r="E25" s="30">
        <f t="shared" si="0"/>
        <v>10</v>
      </c>
    </row>
    <row r="26" spans="1:6" ht="11.25" customHeight="1">
      <c r="A26" s="48" t="s">
        <v>21</v>
      </c>
      <c r="B26" s="26" t="s">
        <v>1705</v>
      </c>
      <c r="C26" s="27" t="s">
        <v>1699</v>
      </c>
      <c r="D26" s="28">
        <v>4000</v>
      </c>
      <c r="E26" s="30">
        <f t="shared" si="0"/>
        <v>4</v>
      </c>
    </row>
    <row r="27" spans="1:6" ht="11.25" customHeight="1">
      <c r="A27" s="48" t="s">
        <v>21</v>
      </c>
      <c r="B27" s="26" t="s">
        <v>1706</v>
      </c>
      <c r="C27" s="27" t="s">
        <v>1699</v>
      </c>
      <c r="D27" s="28">
        <v>3600</v>
      </c>
      <c r="E27" s="30">
        <f t="shared" si="0"/>
        <v>3.6</v>
      </c>
    </row>
    <row r="28" spans="1:6" ht="11.25" customHeight="1">
      <c r="A28" s="48" t="s">
        <v>21</v>
      </c>
      <c r="B28" s="26" t="s">
        <v>1701</v>
      </c>
      <c r="C28" s="27" t="s">
        <v>1699</v>
      </c>
      <c r="D28" s="28">
        <v>3600</v>
      </c>
      <c r="E28" s="30">
        <f t="shared" si="0"/>
        <v>3.6</v>
      </c>
    </row>
    <row r="29" spans="1:6" ht="11.25" customHeight="1">
      <c r="A29" s="48" t="s">
        <v>21</v>
      </c>
      <c r="B29" s="26" t="s">
        <v>1707</v>
      </c>
      <c r="C29" s="27" t="s">
        <v>1699</v>
      </c>
      <c r="D29" s="28">
        <v>3600</v>
      </c>
      <c r="E29" s="30">
        <f t="shared" si="0"/>
        <v>3.6</v>
      </c>
    </row>
    <row r="30" spans="1:6" ht="11.25" customHeight="1">
      <c r="A30" s="48" t="s">
        <v>21</v>
      </c>
      <c r="B30" s="26" t="s">
        <v>1708</v>
      </c>
      <c r="C30" s="27" t="s">
        <v>1699</v>
      </c>
      <c r="D30" s="28">
        <v>3600</v>
      </c>
      <c r="E30" s="30">
        <f t="shared" si="0"/>
        <v>3.6</v>
      </c>
    </row>
    <row r="31" spans="1:6" ht="11.25" customHeight="1">
      <c r="A31" s="48" t="s">
        <v>21</v>
      </c>
      <c r="B31" s="26" t="s">
        <v>1703</v>
      </c>
      <c r="C31" s="27" t="s">
        <v>1699</v>
      </c>
      <c r="D31" s="28">
        <v>3600</v>
      </c>
      <c r="E31" s="30">
        <f t="shared" si="0"/>
        <v>3.6</v>
      </c>
    </row>
    <row r="32" spans="1:6" ht="11.25" customHeight="1">
      <c r="A32" s="92"/>
      <c r="B32" s="43"/>
      <c r="C32" s="27"/>
      <c r="D32" s="28"/>
      <c r="E32" s="30"/>
    </row>
    <row r="33" spans="1:6" s="1" customFormat="1" ht="11.25" customHeight="1">
      <c r="A33" s="51" t="s">
        <v>21</v>
      </c>
      <c r="B33" s="18" t="s">
        <v>1709</v>
      </c>
      <c r="C33" s="52">
        <v>13</v>
      </c>
      <c r="D33" s="36"/>
      <c r="E33" s="38">
        <v>2167</v>
      </c>
      <c r="F33" s="24">
        <f>+E33</f>
        <v>2167</v>
      </c>
    </row>
    <row r="34" spans="1:6" s="1" customFormat="1" ht="11.25" customHeight="1">
      <c r="A34" s="32" t="s">
        <v>21</v>
      </c>
      <c r="B34" s="26" t="s">
        <v>1710</v>
      </c>
      <c r="C34" s="55" t="s">
        <v>1711</v>
      </c>
      <c r="D34" s="28">
        <v>423985</v>
      </c>
      <c r="E34" s="30">
        <f>D34/1000</f>
        <v>423.98500000000001</v>
      </c>
    </row>
    <row r="35" spans="1:6" ht="11.25" customHeight="1">
      <c r="A35" s="48" t="s">
        <v>21</v>
      </c>
      <c r="B35" s="26" t="s">
        <v>1712</v>
      </c>
      <c r="C35" s="27" t="s">
        <v>1711</v>
      </c>
      <c r="D35" s="28">
        <v>30000</v>
      </c>
      <c r="E35" s="30">
        <f t="shared" si="0"/>
        <v>30</v>
      </c>
    </row>
    <row r="36" spans="1:6" ht="11.25" customHeight="1">
      <c r="A36" s="48" t="s">
        <v>21</v>
      </c>
      <c r="B36" s="26" t="s">
        <v>1713</v>
      </c>
      <c r="C36" s="27" t="s">
        <v>1711</v>
      </c>
      <c r="D36" s="28">
        <v>30000</v>
      </c>
      <c r="E36" s="30">
        <f t="shared" si="0"/>
        <v>30</v>
      </c>
    </row>
    <row r="37" spans="1:6" ht="11.25" customHeight="1">
      <c r="A37" s="48" t="s">
        <v>21</v>
      </c>
      <c r="B37" s="26" t="s">
        <v>1714</v>
      </c>
      <c r="C37" s="27" t="s">
        <v>1711</v>
      </c>
      <c r="D37" s="28">
        <v>29329</v>
      </c>
      <c r="E37" s="30">
        <f t="shared" si="0"/>
        <v>29.329000000000001</v>
      </c>
    </row>
    <row r="38" spans="1:6" ht="11.25" customHeight="1">
      <c r="A38" s="48" t="s">
        <v>21</v>
      </c>
      <c r="B38" s="26" t="s">
        <v>1715</v>
      </c>
      <c r="C38" s="27" t="s">
        <v>1711</v>
      </c>
      <c r="D38" s="28">
        <v>30000</v>
      </c>
      <c r="E38" s="30">
        <f t="shared" si="0"/>
        <v>30</v>
      </c>
    </row>
    <row r="39" spans="1:6" ht="11.25" customHeight="1">
      <c r="A39" s="48" t="s">
        <v>21</v>
      </c>
      <c r="B39" s="26" t="s">
        <v>1716</v>
      </c>
      <c r="C39" s="27" t="s">
        <v>1711</v>
      </c>
      <c r="D39" s="28">
        <v>29000</v>
      </c>
      <c r="E39" s="30">
        <f t="shared" si="0"/>
        <v>29</v>
      </c>
    </row>
    <row r="40" spans="1:6" ht="11.25" customHeight="1">
      <c r="A40" s="48" t="s">
        <v>21</v>
      </c>
      <c r="B40" s="26" t="s">
        <v>1717</v>
      </c>
      <c r="C40" s="27" t="s">
        <v>1711</v>
      </c>
      <c r="D40" s="28">
        <v>30000</v>
      </c>
      <c r="E40" s="30">
        <f t="shared" si="0"/>
        <v>30</v>
      </c>
    </row>
    <row r="41" spans="1:6" ht="11.25" customHeight="1">
      <c r="A41" s="48" t="s">
        <v>21</v>
      </c>
      <c r="B41" s="26" t="s">
        <v>1718</v>
      </c>
      <c r="C41" s="27" t="s">
        <v>1711</v>
      </c>
      <c r="D41" s="28">
        <v>30000</v>
      </c>
      <c r="E41" s="30">
        <f t="shared" si="0"/>
        <v>30</v>
      </c>
    </row>
    <row r="42" spans="1:6" ht="11.25" customHeight="1">
      <c r="A42" s="48" t="s">
        <v>21</v>
      </c>
      <c r="B42" s="26" t="s">
        <v>1719</v>
      </c>
      <c r="C42" s="27" t="s">
        <v>1711</v>
      </c>
      <c r="D42" s="28">
        <v>17880</v>
      </c>
      <c r="E42" s="30">
        <f t="shared" si="0"/>
        <v>17.88</v>
      </c>
    </row>
    <row r="43" spans="1:6" ht="11.25" customHeight="1">
      <c r="A43" s="48" t="s">
        <v>21</v>
      </c>
      <c r="B43" s="26" t="s">
        <v>1720</v>
      </c>
      <c r="C43" s="27" t="s">
        <v>1711</v>
      </c>
      <c r="D43" s="28">
        <v>28800</v>
      </c>
      <c r="E43" s="30">
        <f t="shared" si="0"/>
        <v>28.8</v>
      </c>
    </row>
    <row r="44" spans="1:6" ht="11.25" customHeight="1">
      <c r="A44" s="48" t="s">
        <v>21</v>
      </c>
      <c r="B44" s="26" t="s">
        <v>1721</v>
      </c>
      <c r="C44" s="27" t="s">
        <v>1711</v>
      </c>
      <c r="D44" s="28">
        <v>28520</v>
      </c>
      <c r="E44" s="30">
        <f t="shared" si="0"/>
        <v>28.52</v>
      </c>
    </row>
    <row r="45" spans="1:6" ht="11.25" customHeight="1">
      <c r="A45" s="48" t="s">
        <v>21</v>
      </c>
      <c r="B45" s="26" t="s">
        <v>1722</v>
      </c>
      <c r="C45" s="27" t="s">
        <v>1711</v>
      </c>
      <c r="D45" s="28">
        <v>29960</v>
      </c>
      <c r="E45" s="30">
        <f t="shared" si="0"/>
        <v>29.96</v>
      </c>
    </row>
    <row r="46" spans="1:6" ht="11.25" customHeight="1">
      <c r="A46" s="48" t="s">
        <v>21</v>
      </c>
      <c r="B46" s="26" t="s">
        <v>1723</v>
      </c>
      <c r="C46" s="27" t="s">
        <v>1711</v>
      </c>
      <c r="D46" s="28">
        <v>21492</v>
      </c>
      <c r="E46" s="30">
        <f t="shared" si="0"/>
        <v>21.492000000000001</v>
      </c>
    </row>
    <row r="47" spans="1:6" ht="11.25" customHeight="1">
      <c r="A47" s="48" t="s">
        <v>21</v>
      </c>
      <c r="B47" s="26" t="s">
        <v>1724</v>
      </c>
      <c r="C47" s="27" t="s">
        <v>1711</v>
      </c>
      <c r="D47" s="28">
        <v>17500</v>
      </c>
      <c r="E47" s="30">
        <f t="shared" si="0"/>
        <v>17.5</v>
      </c>
    </row>
    <row r="48" spans="1:6" ht="11.25" customHeight="1">
      <c r="A48" s="48" t="s">
        <v>21</v>
      </c>
      <c r="B48" s="26" t="s">
        <v>1725</v>
      </c>
      <c r="C48" s="27" t="s">
        <v>1711</v>
      </c>
      <c r="D48" s="28">
        <v>30000</v>
      </c>
      <c r="E48" s="30">
        <f t="shared" si="0"/>
        <v>30</v>
      </c>
    </row>
    <row r="49" spans="1:5" ht="11.25" customHeight="1">
      <c r="A49" s="48" t="s">
        <v>21</v>
      </c>
      <c r="B49" s="26" t="s">
        <v>1726</v>
      </c>
      <c r="C49" s="27" t="s">
        <v>1711</v>
      </c>
      <c r="D49" s="28">
        <v>11085</v>
      </c>
      <c r="E49" s="30">
        <f t="shared" si="0"/>
        <v>11.085000000000001</v>
      </c>
    </row>
    <row r="50" spans="1:5" ht="11.25" customHeight="1">
      <c r="A50" s="48" t="s">
        <v>21</v>
      </c>
      <c r="B50" s="26" t="s">
        <v>1727</v>
      </c>
      <c r="C50" s="27" t="s">
        <v>1711</v>
      </c>
      <c r="D50" s="28">
        <v>29815</v>
      </c>
      <c r="E50" s="30">
        <f t="shared" si="0"/>
        <v>29.815000000000001</v>
      </c>
    </row>
    <row r="51" spans="1:5" ht="11.25" customHeight="1">
      <c r="A51" s="48" t="s">
        <v>21</v>
      </c>
      <c r="B51" s="26" t="s">
        <v>1728</v>
      </c>
      <c r="C51" s="27" t="s">
        <v>1711</v>
      </c>
      <c r="D51" s="28">
        <v>30000</v>
      </c>
      <c r="E51" s="30">
        <f t="shared" si="0"/>
        <v>30</v>
      </c>
    </row>
    <row r="52" spans="1:5" ht="11.25" customHeight="1">
      <c r="A52" s="48" t="s">
        <v>21</v>
      </c>
      <c r="B52" s="26" t="s">
        <v>1729</v>
      </c>
      <c r="C52" s="27" t="s">
        <v>1711</v>
      </c>
      <c r="D52" s="28">
        <v>29555</v>
      </c>
      <c r="E52" s="30">
        <f t="shared" si="0"/>
        <v>29.555</v>
      </c>
    </row>
    <row r="53" spans="1:5" ht="11.25" customHeight="1">
      <c r="A53" s="48" t="s">
        <v>21</v>
      </c>
      <c r="B53" s="26" t="s">
        <v>1730</v>
      </c>
      <c r="C53" s="27" t="s">
        <v>1711</v>
      </c>
      <c r="D53" s="28">
        <v>24600</v>
      </c>
      <c r="E53" s="30">
        <f t="shared" si="0"/>
        <v>24.6</v>
      </c>
    </row>
    <row r="54" spans="1:5" ht="11.25" customHeight="1">
      <c r="A54" s="48" t="s">
        <v>21</v>
      </c>
      <c r="B54" s="26" t="s">
        <v>1731</v>
      </c>
      <c r="C54" s="27" t="s">
        <v>1711</v>
      </c>
      <c r="D54" s="28">
        <v>29460</v>
      </c>
      <c r="E54" s="30">
        <f t="shared" si="0"/>
        <v>29.46</v>
      </c>
    </row>
    <row r="55" spans="1:5" ht="11.25" customHeight="1">
      <c r="A55" s="48" t="s">
        <v>21</v>
      </c>
      <c r="B55" s="26" t="s">
        <v>1732</v>
      </c>
      <c r="C55" s="27" t="s">
        <v>1711</v>
      </c>
      <c r="D55" s="28">
        <v>30000</v>
      </c>
      <c r="E55" s="30">
        <f t="shared" si="0"/>
        <v>30</v>
      </c>
    </row>
    <row r="56" spans="1:5" ht="11.25" customHeight="1">
      <c r="A56" s="48" t="s">
        <v>21</v>
      </c>
      <c r="B56" s="26" t="s">
        <v>1733</v>
      </c>
      <c r="C56" s="27" t="s">
        <v>1711</v>
      </c>
      <c r="D56" s="28">
        <v>30000</v>
      </c>
      <c r="E56" s="30">
        <f t="shared" si="0"/>
        <v>30</v>
      </c>
    </row>
    <row r="57" spans="1:5" ht="11.25" customHeight="1">
      <c r="A57" s="48" t="s">
        <v>21</v>
      </c>
      <c r="B57" s="26" t="s">
        <v>1734</v>
      </c>
      <c r="C57" s="27" t="s">
        <v>1711</v>
      </c>
      <c r="D57" s="28">
        <v>29790</v>
      </c>
      <c r="E57" s="30">
        <f t="shared" si="0"/>
        <v>29.79</v>
      </c>
    </row>
    <row r="58" spans="1:5" ht="11.25" customHeight="1">
      <c r="A58" s="48" t="s">
        <v>21</v>
      </c>
      <c r="B58" s="26" t="s">
        <v>1735</v>
      </c>
      <c r="C58" s="27" t="s">
        <v>1711</v>
      </c>
      <c r="D58" s="28">
        <v>30000</v>
      </c>
      <c r="E58" s="30">
        <f t="shared" si="0"/>
        <v>30</v>
      </c>
    </row>
    <row r="59" spans="1:5" ht="11.25" customHeight="1">
      <c r="A59" s="48" t="s">
        <v>21</v>
      </c>
      <c r="B59" s="26" t="s">
        <v>1694</v>
      </c>
      <c r="C59" s="27" t="s">
        <v>1711</v>
      </c>
      <c r="D59" s="28">
        <v>24546</v>
      </c>
      <c r="E59" s="30">
        <f t="shared" si="0"/>
        <v>24.545999999999999</v>
      </c>
    </row>
    <row r="60" spans="1:5" ht="11.25" customHeight="1">
      <c r="A60" s="48" t="s">
        <v>21</v>
      </c>
      <c r="B60" s="26" t="s">
        <v>1736</v>
      </c>
      <c r="C60" s="27" t="s">
        <v>1711</v>
      </c>
      <c r="D60" s="28">
        <v>30000</v>
      </c>
      <c r="E60" s="30">
        <f t="shared" si="0"/>
        <v>30</v>
      </c>
    </row>
    <row r="61" spans="1:5" ht="11.25" customHeight="1">
      <c r="A61" s="48" t="s">
        <v>21</v>
      </c>
      <c r="B61" s="26" t="s">
        <v>1737</v>
      </c>
      <c r="C61" s="27" t="s">
        <v>1711</v>
      </c>
      <c r="D61" s="28">
        <v>60000</v>
      </c>
      <c r="E61" s="30">
        <f t="shared" si="0"/>
        <v>60</v>
      </c>
    </row>
    <row r="62" spans="1:5" ht="11.25" customHeight="1">
      <c r="A62" s="48" t="s">
        <v>21</v>
      </c>
      <c r="B62" s="26" t="s">
        <v>1738</v>
      </c>
      <c r="C62" s="27" t="s">
        <v>1711</v>
      </c>
      <c r="D62" s="28">
        <v>30000</v>
      </c>
      <c r="E62" s="30">
        <f t="shared" si="0"/>
        <v>30</v>
      </c>
    </row>
    <row r="63" spans="1:5" ht="11.25" customHeight="1">
      <c r="A63" s="48" t="s">
        <v>21</v>
      </c>
      <c r="B63" s="26" t="s">
        <v>1739</v>
      </c>
      <c r="C63" s="27" t="s">
        <v>1711</v>
      </c>
      <c r="D63" s="28">
        <v>29920</v>
      </c>
      <c r="E63" s="30">
        <f t="shared" si="0"/>
        <v>29.92</v>
      </c>
    </row>
    <row r="64" spans="1:5" ht="11.25" customHeight="1">
      <c r="A64" s="48" t="s">
        <v>21</v>
      </c>
      <c r="B64" s="26" t="s">
        <v>1740</v>
      </c>
      <c r="C64" s="27" t="s">
        <v>1711</v>
      </c>
      <c r="D64" s="28">
        <v>28935</v>
      </c>
      <c r="E64" s="30">
        <f t="shared" si="0"/>
        <v>28.934999999999999</v>
      </c>
    </row>
    <row r="65" spans="1:5" ht="11.25" customHeight="1">
      <c r="A65" s="48" t="s">
        <v>21</v>
      </c>
      <c r="B65" s="26" t="s">
        <v>1741</v>
      </c>
      <c r="C65" s="27" t="s">
        <v>1711</v>
      </c>
      <c r="D65" s="28">
        <v>30000</v>
      </c>
      <c r="E65" s="30">
        <f t="shared" si="0"/>
        <v>30</v>
      </c>
    </row>
    <row r="66" spans="1:5" ht="11.25" customHeight="1">
      <c r="A66" s="48" t="s">
        <v>21</v>
      </c>
      <c r="B66" s="26" t="s">
        <v>1742</v>
      </c>
      <c r="C66" s="27" t="s">
        <v>1711</v>
      </c>
      <c r="D66" s="28">
        <v>22400</v>
      </c>
      <c r="E66" s="30">
        <f t="shared" si="0"/>
        <v>22.4</v>
      </c>
    </row>
    <row r="67" spans="1:5" ht="11.25" customHeight="1">
      <c r="A67" s="48" t="s">
        <v>21</v>
      </c>
      <c r="B67" s="26" t="s">
        <v>1743</v>
      </c>
      <c r="C67" s="27" t="s">
        <v>1711</v>
      </c>
      <c r="D67" s="28">
        <v>29925</v>
      </c>
      <c r="E67" s="30">
        <f t="shared" si="0"/>
        <v>29.925000000000001</v>
      </c>
    </row>
    <row r="68" spans="1:5" ht="11.25" customHeight="1">
      <c r="A68" s="48" t="s">
        <v>21</v>
      </c>
      <c r="B68" s="26" t="s">
        <v>1744</v>
      </c>
      <c r="C68" s="27" t="s">
        <v>1711</v>
      </c>
      <c r="D68" s="28">
        <v>55600</v>
      </c>
      <c r="E68" s="30">
        <f t="shared" si="0"/>
        <v>55.6</v>
      </c>
    </row>
    <row r="69" spans="1:5" ht="11.25" customHeight="1">
      <c r="A69" s="48" t="s">
        <v>21</v>
      </c>
      <c r="B69" s="26" t="s">
        <v>1745</v>
      </c>
      <c r="C69" s="27" t="s">
        <v>1711</v>
      </c>
      <c r="D69" s="28">
        <v>28110</v>
      </c>
      <c r="E69" s="30">
        <f t="shared" ref="E69:E132" si="1">D69/1000</f>
        <v>28.11</v>
      </c>
    </row>
    <row r="70" spans="1:5" ht="11.25" customHeight="1">
      <c r="A70" s="48" t="s">
        <v>21</v>
      </c>
      <c r="B70" s="26" t="s">
        <v>1746</v>
      </c>
      <c r="C70" s="27" t="s">
        <v>1711</v>
      </c>
      <c r="D70" s="28">
        <v>29803</v>
      </c>
      <c r="E70" s="30">
        <f t="shared" si="1"/>
        <v>29.803000000000001</v>
      </c>
    </row>
    <row r="71" spans="1:5" ht="11.25" customHeight="1">
      <c r="A71" s="48" t="s">
        <v>21</v>
      </c>
      <c r="B71" s="26" t="s">
        <v>1747</v>
      </c>
      <c r="C71" s="27" t="s">
        <v>1711</v>
      </c>
      <c r="D71" s="28">
        <v>28909</v>
      </c>
      <c r="E71" s="30">
        <f t="shared" si="1"/>
        <v>28.908999999999999</v>
      </c>
    </row>
    <row r="72" spans="1:5" ht="11.25" customHeight="1">
      <c r="A72" s="48" t="s">
        <v>21</v>
      </c>
      <c r="B72" s="26" t="s">
        <v>1716</v>
      </c>
      <c r="C72" s="27" t="s">
        <v>1711</v>
      </c>
      <c r="D72" s="28">
        <v>81440</v>
      </c>
      <c r="E72" s="30">
        <f t="shared" si="1"/>
        <v>81.44</v>
      </c>
    </row>
    <row r="73" spans="1:5" ht="11.25" customHeight="1">
      <c r="A73" s="48" t="s">
        <v>21</v>
      </c>
      <c r="B73" s="26" t="s">
        <v>1748</v>
      </c>
      <c r="C73" s="27" t="s">
        <v>1711</v>
      </c>
      <c r="D73" s="28">
        <v>99600</v>
      </c>
      <c r="E73" s="30">
        <f t="shared" si="1"/>
        <v>99.6</v>
      </c>
    </row>
    <row r="74" spans="1:5" ht="11.25" customHeight="1">
      <c r="A74" s="48" t="s">
        <v>21</v>
      </c>
      <c r="B74" s="26" t="s">
        <v>1749</v>
      </c>
      <c r="C74" s="27" t="s">
        <v>1711</v>
      </c>
      <c r="D74" s="28">
        <v>45130</v>
      </c>
      <c r="E74" s="30">
        <f t="shared" si="1"/>
        <v>45.13</v>
      </c>
    </row>
    <row r="75" spans="1:5" ht="11.25" customHeight="1">
      <c r="A75" s="48" t="s">
        <v>21</v>
      </c>
      <c r="B75" s="26" t="s">
        <v>1750</v>
      </c>
      <c r="C75" s="27" t="s">
        <v>1711</v>
      </c>
      <c r="D75" s="28">
        <v>100000</v>
      </c>
      <c r="E75" s="30">
        <f t="shared" si="1"/>
        <v>100</v>
      </c>
    </row>
    <row r="76" spans="1:5" ht="11.25" customHeight="1">
      <c r="A76" s="48" t="s">
        <v>21</v>
      </c>
      <c r="B76" s="26" t="s">
        <v>1751</v>
      </c>
      <c r="C76" s="27" t="s">
        <v>1711</v>
      </c>
      <c r="D76" s="28">
        <v>62678</v>
      </c>
      <c r="E76" s="30">
        <f t="shared" si="1"/>
        <v>62.677999999999997</v>
      </c>
    </row>
    <row r="77" spans="1:5" ht="11.25" customHeight="1">
      <c r="A77" s="48" t="s">
        <v>21</v>
      </c>
      <c r="B77" s="26" t="s">
        <v>1723</v>
      </c>
      <c r="C77" s="27" t="s">
        <v>1711</v>
      </c>
      <c r="D77" s="28">
        <v>85810</v>
      </c>
      <c r="E77" s="30">
        <f t="shared" si="1"/>
        <v>85.81</v>
      </c>
    </row>
    <row r="78" spans="1:5" ht="11.25" customHeight="1">
      <c r="A78" s="48" t="s">
        <v>21</v>
      </c>
      <c r="B78" s="26" t="s">
        <v>1752</v>
      </c>
      <c r="C78" s="27" t="s">
        <v>1711</v>
      </c>
      <c r="D78" s="28">
        <v>83300</v>
      </c>
      <c r="E78" s="30">
        <f t="shared" si="1"/>
        <v>83.3</v>
      </c>
    </row>
    <row r="79" spans="1:5" ht="11.25" customHeight="1">
      <c r="A79" s="48" t="s">
        <v>21</v>
      </c>
      <c r="B79" s="26" t="s">
        <v>1753</v>
      </c>
      <c r="C79" s="27" t="s">
        <v>1711</v>
      </c>
      <c r="D79" s="28">
        <v>99700</v>
      </c>
      <c r="E79" s="30">
        <f t="shared" si="1"/>
        <v>99.7</v>
      </c>
    </row>
    <row r="80" spans="1:5" ht="11.25" customHeight="1">
      <c r="A80" s="92"/>
      <c r="B80" s="43"/>
      <c r="C80" s="27"/>
      <c r="D80" s="28"/>
      <c r="E80" s="30"/>
    </row>
    <row r="81" spans="1:10" ht="11.25" customHeight="1">
      <c r="A81" s="18" t="s">
        <v>21</v>
      </c>
      <c r="B81" s="18" t="s">
        <v>1754</v>
      </c>
      <c r="C81" s="18">
        <v>13</v>
      </c>
      <c r="D81" s="36">
        <v>1648450</v>
      </c>
      <c r="E81" s="38">
        <f t="shared" si="1"/>
        <v>1648.45</v>
      </c>
      <c r="F81" s="30">
        <f>+E81</f>
        <v>1648.45</v>
      </c>
    </row>
    <row r="82" spans="1:10" ht="11.25" customHeight="1">
      <c r="A82" s="32" t="s">
        <v>21</v>
      </c>
      <c r="B82" s="26" t="s">
        <v>1755</v>
      </c>
      <c r="C82" s="27" t="s">
        <v>1756</v>
      </c>
      <c r="D82" s="28">
        <v>65878</v>
      </c>
      <c r="E82" s="30">
        <f t="shared" si="1"/>
        <v>65.878</v>
      </c>
    </row>
    <row r="83" spans="1:10" ht="11.25" customHeight="1">
      <c r="A83" s="32" t="s">
        <v>21</v>
      </c>
      <c r="B83" s="26" t="s">
        <v>1688</v>
      </c>
      <c r="C83" s="27" t="s">
        <v>1756</v>
      </c>
      <c r="D83" s="28">
        <v>47000</v>
      </c>
      <c r="E83" s="30">
        <f t="shared" si="1"/>
        <v>47</v>
      </c>
    </row>
    <row r="84" spans="1:10" ht="11.25" customHeight="1">
      <c r="A84" s="32" t="s">
        <v>21</v>
      </c>
      <c r="B84" s="26" t="s">
        <v>1409</v>
      </c>
      <c r="C84" s="27" t="s">
        <v>1756</v>
      </c>
      <c r="D84" s="28">
        <v>386172</v>
      </c>
      <c r="E84" s="30">
        <f t="shared" si="1"/>
        <v>386.17200000000003</v>
      </c>
    </row>
    <row r="85" spans="1:10" ht="11.25" customHeight="1">
      <c r="A85" s="32" t="s">
        <v>21</v>
      </c>
      <c r="B85" s="26" t="s">
        <v>1690</v>
      </c>
      <c r="C85" s="27" t="s">
        <v>1756</v>
      </c>
      <c r="D85" s="28">
        <v>86000</v>
      </c>
      <c r="E85" s="30">
        <f t="shared" si="1"/>
        <v>86</v>
      </c>
    </row>
    <row r="86" spans="1:10" ht="11.25" customHeight="1">
      <c r="A86" s="32" t="s">
        <v>21</v>
      </c>
      <c r="B86" s="26" t="s">
        <v>1757</v>
      </c>
      <c r="C86" s="27" t="s">
        <v>1756</v>
      </c>
      <c r="D86" s="28">
        <v>658402</v>
      </c>
      <c r="E86" s="30">
        <f t="shared" si="1"/>
        <v>658.40200000000004</v>
      </c>
    </row>
    <row r="87" spans="1:10" ht="11.25" customHeight="1">
      <c r="A87" s="32" t="s">
        <v>21</v>
      </c>
      <c r="B87" s="26" t="s">
        <v>1075</v>
      </c>
      <c r="C87" s="27" t="s">
        <v>1756</v>
      </c>
      <c r="D87" s="28">
        <v>60454</v>
      </c>
      <c r="E87" s="30">
        <f t="shared" si="1"/>
        <v>60.454000000000001</v>
      </c>
    </row>
    <row r="88" spans="1:10" ht="11.25" customHeight="1">
      <c r="A88" s="32" t="s">
        <v>21</v>
      </c>
      <c r="B88" s="26" t="s">
        <v>1758</v>
      </c>
      <c r="C88" s="27" t="s">
        <v>1756</v>
      </c>
      <c r="D88" s="28">
        <v>220533</v>
      </c>
      <c r="E88" s="30">
        <f t="shared" si="1"/>
        <v>220.53299999999999</v>
      </c>
    </row>
    <row r="89" spans="1:10" ht="11.25" customHeight="1">
      <c r="A89" s="32" t="s">
        <v>21</v>
      </c>
      <c r="B89" s="26" t="s">
        <v>1087</v>
      </c>
      <c r="C89" s="27" t="s">
        <v>1756</v>
      </c>
      <c r="D89" s="28">
        <v>80473</v>
      </c>
      <c r="E89" s="30">
        <f t="shared" si="1"/>
        <v>80.472999999999999</v>
      </c>
    </row>
    <row r="90" spans="1:10" ht="11.25" customHeight="1">
      <c r="A90" s="32" t="s">
        <v>21</v>
      </c>
      <c r="B90" s="26" t="s">
        <v>1759</v>
      </c>
      <c r="C90" s="27" t="s">
        <v>1756</v>
      </c>
      <c r="D90" s="28">
        <v>43538</v>
      </c>
      <c r="E90" s="30">
        <f t="shared" si="1"/>
        <v>43.537999999999997</v>
      </c>
    </row>
    <row r="91" spans="1:10" ht="11.25" customHeight="1">
      <c r="A91" s="32"/>
      <c r="B91" s="43"/>
      <c r="C91" s="55"/>
      <c r="D91" s="28"/>
      <c r="E91" s="30"/>
    </row>
    <row r="92" spans="1:10" ht="11.25" customHeight="1">
      <c r="A92" s="1" t="s">
        <v>21</v>
      </c>
      <c r="B92" s="18" t="s">
        <v>1760</v>
      </c>
      <c r="C92" s="18">
        <v>13</v>
      </c>
      <c r="D92" s="22">
        <v>2252409</v>
      </c>
      <c r="E92" s="24">
        <f t="shared" si="1"/>
        <v>2252.4090000000001</v>
      </c>
      <c r="F92" s="30">
        <f>+E92</f>
        <v>2252.4090000000001</v>
      </c>
    </row>
    <row r="93" spans="1:10" ht="11.25" customHeight="1">
      <c r="A93" s="48" t="s">
        <v>21</v>
      </c>
      <c r="B93" s="26" t="s">
        <v>1761</v>
      </c>
      <c r="C93" s="39" t="s">
        <v>1762</v>
      </c>
      <c r="D93" s="40">
        <v>68290</v>
      </c>
      <c r="E93" s="30">
        <f t="shared" si="1"/>
        <v>68.290000000000006</v>
      </c>
      <c r="H93" s="48"/>
      <c r="I93" s="48"/>
      <c r="J93" s="28"/>
    </row>
    <row r="94" spans="1:10" ht="11.25" customHeight="1">
      <c r="A94" s="48" t="s">
        <v>21</v>
      </c>
      <c r="B94" s="26" t="s">
        <v>1763</v>
      </c>
      <c r="C94" s="39" t="s">
        <v>1762</v>
      </c>
      <c r="D94" s="40">
        <v>63116</v>
      </c>
      <c r="E94" s="30">
        <f t="shared" si="1"/>
        <v>63.116</v>
      </c>
      <c r="H94" s="48"/>
      <c r="I94" s="48"/>
      <c r="J94" s="28"/>
    </row>
    <row r="95" spans="1:10" ht="11.25" customHeight="1">
      <c r="A95" s="48" t="s">
        <v>21</v>
      </c>
      <c r="B95" s="26" t="s">
        <v>1764</v>
      </c>
      <c r="C95" s="39" t="s">
        <v>1762</v>
      </c>
      <c r="D95" s="40">
        <v>8329</v>
      </c>
      <c r="E95" s="30">
        <f t="shared" si="1"/>
        <v>8.3290000000000006</v>
      </c>
      <c r="H95" s="48"/>
      <c r="I95" s="48"/>
      <c r="J95" s="28"/>
    </row>
    <row r="96" spans="1:10" ht="11.25" customHeight="1">
      <c r="A96" s="48" t="s">
        <v>21</v>
      </c>
      <c r="B96" s="26" t="s">
        <v>1765</v>
      </c>
      <c r="C96" s="39" t="s">
        <v>1762</v>
      </c>
      <c r="D96" s="40">
        <v>35553</v>
      </c>
      <c r="E96" s="30">
        <f t="shared" si="1"/>
        <v>35.552999999999997</v>
      </c>
      <c r="H96" s="48"/>
      <c r="I96" s="48"/>
      <c r="J96" s="28"/>
    </row>
    <row r="97" spans="1:10" ht="11.25" customHeight="1">
      <c r="A97" s="48" t="s">
        <v>21</v>
      </c>
      <c r="B97" s="26" t="s">
        <v>1766</v>
      </c>
      <c r="C97" s="39" t="s">
        <v>1762</v>
      </c>
      <c r="D97" s="40">
        <v>30277</v>
      </c>
      <c r="E97" s="30">
        <f t="shared" si="1"/>
        <v>30.277000000000001</v>
      </c>
      <c r="H97" s="48"/>
      <c r="I97" s="48"/>
      <c r="J97" s="28"/>
    </row>
    <row r="98" spans="1:10" ht="11.25" customHeight="1">
      <c r="A98" s="48" t="s">
        <v>21</v>
      </c>
      <c r="B98" s="26" t="s">
        <v>1767</v>
      </c>
      <c r="C98" s="39" t="s">
        <v>1762</v>
      </c>
      <c r="D98" s="40">
        <v>39022</v>
      </c>
      <c r="E98" s="30">
        <f t="shared" si="1"/>
        <v>39.021999999999998</v>
      </c>
      <c r="H98" s="48"/>
      <c r="I98" s="48"/>
      <c r="J98" s="28"/>
    </row>
    <row r="99" spans="1:10" ht="11.25" customHeight="1">
      <c r="A99" s="48" t="s">
        <v>21</v>
      </c>
      <c r="B99" s="26" t="s">
        <v>1768</v>
      </c>
      <c r="C99" s="39" t="s">
        <v>1762</v>
      </c>
      <c r="D99" s="40">
        <v>62241</v>
      </c>
      <c r="E99" s="30">
        <f t="shared" si="1"/>
        <v>62.241</v>
      </c>
      <c r="H99" s="48"/>
      <c r="I99" s="48"/>
      <c r="J99" s="28"/>
    </row>
    <row r="100" spans="1:10" ht="11.25" customHeight="1">
      <c r="A100" s="48" t="s">
        <v>21</v>
      </c>
      <c r="B100" s="26" t="s">
        <v>1740</v>
      </c>
      <c r="C100" s="39" t="s">
        <v>1762</v>
      </c>
      <c r="D100" s="40">
        <v>58030</v>
      </c>
      <c r="E100" s="30">
        <f t="shared" si="1"/>
        <v>58.03</v>
      </c>
      <c r="H100" s="48"/>
      <c r="I100" s="48"/>
      <c r="J100" s="28"/>
    </row>
    <row r="101" spans="1:10" ht="11.25" customHeight="1">
      <c r="A101" s="48" t="s">
        <v>21</v>
      </c>
      <c r="B101" s="26" t="s">
        <v>1769</v>
      </c>
      <c r="C101" s="39" t="s">
        <v>1762</v>
      </c>
      <c r="D101" s="40">
        <v>58867</v>
      </c>
      <c r="E101" s="30">
        <f t="shared" si="1"/>
        <v>58.866999999999997</v>
      </c>
      <c r="H101" s="48"/>
      <c r="I101" s="48"/>
      <c r="J101" s="28"/>
    </row>
    <row r="102" spans="1:10" ht="11.25" customHeight="1">
      <c r="A102" s="48" t="s">
        <v>21</v>
      </c>
      <c r="B102" s="26" t="s">
        <v>1770</v>
      </c>
      <c r="C102" s="39" t="s">
        <v>1762</v>
      </c>
      <c r="D102" s="40">
        <v>50529</v>
      </c>
      <c r="E102" s="30">
        <f t="shared" si="1"/>
        <v>50.529000000000003</v>
      </c>
      <c r="H102" s="48"/>
      <c r="I102" s="48"/>
      <c r="J102" s="28"/>
    </row>
    <row r="103" spans="1:10" ht="11.25" customHeight="1">
      <c r="A103" s="48" t="s">
        <v>21</v>
      </c>
      <c r="B103" s="26" t="s">
        <v>1771</v>
      </c>
      <c r="C103" s="39" t="s">
        <v>1762</v>
      </c>
      <c r="D103" s="40">
        <v>42425</v>
      </c>
      <c r="E103" s="30">
        <f t="shared" si="1"/>
        <v>42.424999999999997</v>
      </c>
      <c r="H103" s="48"/>
      <c r="I103" s="48"/>
      <c r="J103" s="28"/>
    </row>
    <row r="104" spans="1:10" ht="11.25" customHeight="1">
      <c r="A104" s="48" t="s">
        <v>21</v>
      </c>
      <c r="B104" s="26" t="s">
        <v>1772</v>
      </c>
      <c r="C104" s="39" t="s">
        <v>1762</v>
      </c>
      <c r="D104" s="40">
        <v>86618</v>
      </c>
      <c r="E104" s="30">
        <f t="shared" si="1"/>
        <v>86.617999999999995</v>
      </c>
      <c r="H104" s="48"/>
      <c r="I104" s="48"/>
      <c r="J104" s="28"/>
    </row>
    <row r="105" spans="1:10" ht="11.25" customHeight="1">
      <c r="A105" s="48" t="s">
        <v>21</v>
      </c>
      <c r="B105" s="26" t="s">
        <v>212</v>
      </c>
      <c r="C105" s="39" t="s">
        <v>1762</v>
      </c>
      <c r="D105" s="40">
        <v>22856</v>
      </c>
      <c r="E105" s="30">
        <f t="shared" si="1"/>
        <v>22.856000000000002</v>
      </c>
      <c r="H105" s="48"/>
      <c r="I105" s="48"/>
      <c r="J105" s="28"/>
    </row>
    <row r="106" spans="1:10" ht="11.25" customHeight="1">
      <c r="A106" s="48" t="s">
        <v>21</v>
      </c>
      <c r="B106" s="26" t="s">
        <v>1773</v>
      </c>
      <c r="C106" s="39" t="s">
        <v>1762</v>
      </c>
      <c r="D106" s="40">
        <v>29146</v>
      </c>
      <c r="E106" s="30">
        <f t="shared" si="1"/>
        <v>29.146000000000001</v>
      </c>
      <c r="H106" s="48"/>
      <c r="I106" s="48"/>
      <c r="J106" s="28"/>
    </row>
    <row r="107" spans="1:10" ht="11.25" customHeight="1">
      <c r="A107" s="48" t="s">
        <v>21</v>
      </c>
      <c r="B107" s="26" t="s">
        <v>1774</v>
      </c>
      <c r="C107" s="39" t="s">
        <v>1762</v>
      </c>
      <c r="D107" s="40">
        <v>44788</v>
      </c>
      <c r="E107" s="30">
        <f t="shared" si="1"/>
        <v>44.787999999999997</v>
      </c>
      <c r="H107" s="48"/>
      <c r="I107" s="48"/>
      <c r="J107" s="28"/>
    </row>
    <row r="108" spans="1:10" ht="11.25" customHeight="1">
      <c r="A108" s="48" t="s">
        <v>21</v>
      </c>
      <c r="B108" s="26" t="s">
        <v>1775</v>
      </c>
      <c r="C108" s="39" t="s">
        <v>1762</v>
      </c>
      <c r="D108" s="40">
        <v>51123</v>
      </c>
      <c r="E108" s="30">
        <f t="shared" si="1"/>
        <v>51.122999999999998</v>
      </c>
      <c r="H108" s="48"/>
      <c r="I108" s="48"/>
      <c r="J108" s="28"/>
    </row>
    <row r="109" spans="1:10" ht="11.25" customHeight="1">
      <c r="A109" s="48" t="s">
        <v>21</v>
      </c>
      <c r="B109" s="26" t="s">
        <v>1776</v>
      </c>
      <c r="C109" s="39" t="s">
        <v>1762</v>
      </c>
      <c r="D109" s="40">
        <v>21463</v>
      </c>
      <c r="E109" s="30">
        <f t="shared" si="1"/>
        <v>21.463000000000001</v>
      </c>
      <c r="H109" s="48"/>
      <c r="I109" s="48"/>
      <c r="J109" s="28"/>
    </row>
    <row r="110" spans="1:10" ht="11.25" customHeight="1">
      <c r="A110" s="48" t="s">
        <v>21</v>
      </c>
      <c r="B110" s="26" t="s">
        <v>1740</v>
      </c>
      <c r="C110" s="39" t="s">
        <v>1762</v>
      </c>
      <c r="D110" s="40">
        <v>38659</v>
      </c>
      <c r="E110" s="30">
        <f t="shared" si="1"/>
        <v>38.658999999999999</v>
      </c>
      <c r="H110" s="48"/>
      <c r="I110" s="48"/>
      <c r="J110" s="28"/>
    </row>
    <row r="111" spans="1:10" ht="11.25" customHeight="1">
      <c r="A111" s="48" t="s">
        <v>21</v>
      </c>
      <c r="B111" s="26" t="s">
        <v>1777</v>
      </c>
      <c r="C111" s="39" t="s">
        <v>1762</v>
      </c>
      <c r="D111" s="40">
        <v>20290</v>
      </c>
      <c r="E111" s="30">
        <f t="shared" si="1"/>
        <v>20.29</v>
      </c>
      <c r="H111" s="48"/>
      <c r="I111" s="48"/>
      <c r="J111" s="28"/>
    </row>
    <row r="112" spans="1:10" ht="11.25" customHeight="1">
      <c r="A112" s="48" t="s">
        <v>21</v>
      </c>
      <c r="B112" s="26" t="s">
        <v>1778</v>
      </c>
      <c r="C112" s="39" t="s">
        <v>1762</v>
      </c>
      <c r="D112" s="40">
        <v>93405</v>
      </c>
      <c r="E112" s="30">
        <f t="shared" si="1"/>
        <v>93.405000000000001</v>
      </c>
      <c r="H112" s="48"/>
      <c r="I112" s="48"/>
      <c r="J112" s="28"/>
    </row>
    <row r="113" spans="1:10" ht="11.25" customHeight="1">
      <c r="A113" s="48" t="s">
        <v>21</v>
      </c>
      <c r="B113" s="26" t="s">
        <v>1779</v>
      </c>
      <c r="C113" s="39" t="s">
        <v>1762</v>
      </c>
      <c r="D113" s="40">
        <v>80153</v>
      </c>
      <c r="E113" s="30">
        <f t="shared" si="1"/>
        <v>80.153000000000006</v>
      </c>
      <c r="H113" s="48"/>
      <c r="I113" s="48"/>
      <c r="J113" s="28"/>
    </row>
    <row r="114" spans="1:10" ht="11.25" customHeight="1">
      <c r="A114" s="48" t="s">
        <v>21</v>
      </c>
      <c r="B114" s="26" t="s">
        <v>1780</v>
      </c>
      <c r="C114" s="39" t="s">
        <v>1762</v>
      </c>
      <c r="D114" s="40">
        <v>33333</v>
      </c>
      <c r="E114" s="30">
        <f t="shared" si="1"/>
        <v>33.332999999999998</v>
      </c>
      <c r="H114" s="48"/>
      <c r="I114" s="48"/>
      <c r="J114" s="28"/>
    </row>
    <row r="115" spans="1:10" ht="11.25" customHeight="1">
      <c r="A115" s="48" t="s">
        <v>21</v>
      </c>
      <c r="B115" s="26" t="s">
        <v>1781</v>
      </c>
      <c r="C115" s="39" t="s">
        <v>1762</v>
      </c>
      <c r="D115" s="40">
        <v>31626</v>
      </c>
      <c r="E115" s="30">
        <f t="shared" si="1"/>
        <v>31.626000000000001</v>
      </c>
      <c r="H115" s="48"/>
      <c r="I115" s="48"/>
      <c r="J115" s="28"/>
    </row>
    <row r="116" spans="1:10" ht="11.25" customHeight="1">
      <c r="A116" s="48" t="s">
        <v>21</v>
      </c>
      <c r="B116" s="26" t="s">
        <v>1782</v>
      </c>
      <c r="C116" s="39" t="s">
        <v>1762</v>
      </c>
      <c r="D116" s="40">
        <v>49275</v>
      </c>
      <c r="E116" s="30">
        <f t="shared" si="1"/>
        <v>49.274999999999999</v>
      </c>
      <c r="H116" s="48"/>
      <c r="I116" s="48"/>
      <c r="J116" s="28"/>
    </row>
    <row r="117" spans="1:10" ht="11.25" customHeight="1">
      <c r="A117" s="48" t="s">
        <v>21</v>
      </c>
      <c r="B117" s="26" t="s">
        <v>1783</v>
      </c>
      <c r="C117" s="39" t="s">
        <v>1762</v>
      </c>
      <c r="D117" s="40">
        <v>123135</v>
      </c>
      <c r="E117" s="30">
        <f t="shared" si="1"/>
        <v>123.13500000000001</v>
      </c>
      <c r="H117" s="48"/>
      <c r="I117" s="48"/>
      <c r="J117" s="28"/>
    </row>
    <row r="118" spans="1:10" ht="11.25" customHeight="1">
      <c r="A118" s="48" t="s">
        <v>21</v>
      </c>
      <c r="B118" s="26" t="s">
        <v>1784</v>
      </c>
      <c r="C118" s="39" t="s">
        <v>1762</v>
      </c>
      <c r="D118" s="40">
        <v>89425</v>
      </c>
      <c r="E118" s="30">
        <f t="shared" si="1"/>
        <v>89.424999999999997</v>
      </c>
      <c r="H118" s="48"/>
      <c r="I118" s="48"/>
      <c r="J118" s="28"/>
    </row>
    <row r="119" spans="1:10" ht="11.25" customHeight="1">
      <c r="A119" s="48" t="s">
        <v>21</v>
      </c>
      <c r="B119" s="26" t="s">
        <v>1768</v>
      </c>
      <c r="C119" s="39" t="s">
        <v>1762</v>
      </c>
      <c r="D119" s="40">
        <v>19852</v>
      </c>
      <c r="E119" s="30">
        <f t="shared" si="1"/>
        <v>19.852</v>
      </c>
      <c r="H119" s="48"/>
      <c r="I119" s="48"/>
      <c r="J119" s="28"/>
    </row>
    <row r="120" spans="1:10" ht="11.25" customHeight="1">
      <c r="A120" s="48" t="s">
        <v>21</v>
      </c>
      <c r="B120" s="26" t="s">
        <v>1785</v>
      </c>
      <c r="C120" s="39" t="s">
        <v>1762</v>
      </c>
      <c r="D120" s="40">
        <v>131770</v>
      </c>
      <c r="E120" s="30">
        <f t="shared" si="1"/>
        <v>131.77000000000001</v>
      </c>
      <c r="H120" s="48"/>
      <c r="I120" s="48"/>
      <c r="J120" s="28"/>
    </row>
    <row r="121" spans="1:10" ht="11.25" customHeight="1">
      <c r="A121" s="48" t="s">
        <v>21</v>
      </c>
      <c r="B121" s="26" t="s">
        <v>1786</v>
      </c>
      <c r="C121" s="39" t="s">
        <v>1762</v>
      </c>
      <c r="D121" s="40">
        <v>60545</v>
      </c>
      <c r="E121" s="30">
        <f t="shared" si="1"/>
        <v>60.545000000000002</v>
      </c>
      <c r="H121" s="48"/>
      <c r="I121" s="48"/>
      <c r="J121" s="28"/>
    </row>
    <row r="122" spans="1:10" ht="11.25" customHeight="1">
      <c r="A122" s="48" t="s">
        <v>21</v>
      </c>
      <c r="B122" s="26" t="s">
        <v>1787</v>
      </c>
      <c r="C122" s="39" t="s">
        <v>1762</v>
      </c>
      <c r="D122" s="40">
        <v>51694</v>
      </c>
      <c r="E122" s="30">
        <f t="shared" si="1"/>
        <v>51.694000000000003</v>
      </c>
      <c r="H122" s="48"/>
      <c r="I122" s="48"/>
      <c r="J122" s="28"/>
    </row>
    <row r="123" spans="1:10" ht="11.25" customHeight="1">
      <c r="A123" s="48" t="s">
        <v>21</v>
      </c>
      <c r="B123" s="26" t="s">
        <v>1788</v>
      </c>
      <c r="C123" s="39" t="s">
        <v>1762</v>
      </c>
      <c r="D123" s="40">
        <v>45215</v>
      </c>
      <c r="E123" s="30">
        <f t="shared" si="1"/>
        <v>45.215000000000003</v>
      </c>
      <c r="H123" s="48"/>
      <c r="I123" s="48"/>
      <c r="J123" s="28"/>
    </row>
    <row r="124" spans="1:10" ht="11.25" customHeight="1">
      <c r="A124" s="48" t="s">
        <v>21</v>
      </c>
      <c r="B124" s="26" t="s">
        <v>1789</v>
      </c>
      <c r="C124" s="39" t="s">
        <v>1762</v>
      </c>
      <c r="D124" s="40">
        <v>166253</v>
      </c>
      <c r="E124" s="30">
        <f t="shared" si="1"/>
        <v>166.25299999999999</v>
      </c>
      <c r="H124" s="48"/>
      <c r="I124" s="48"/>
      <c r="J124" s="28"/>
    </row>
    <row r="125" spans="1:10" ht="11.25" customHeight="1">
      <c r="B125" s="43"/>
      <c r="C125" s="27"/>
      <c r="D125" s="44"/>
      <c r="E125" s="30"/>
      <c r="H125" s="48"/>
      <c r="I125" s="48"/>
      <c r="J125" s="28"/>
    </row>
    <row r="126" spans="1:10" ht="11.25" customHeight="1">
      <c r="A126" s="1" t="s">
        <v>21</v>
      </c>
      <c r="B126" s="18" t="s">
        <v>1790</v>
      </c>
      <c r="C126" s="1">
        <v>13</v>
      </c>
      <c r="D126" s="22">
        <v>7704259</v>
      </c>
      <c r="E126" s="24">
        <f t="shared" si="1"/>
        <v>7704.259</v>
      </c>
      <c r="F126" s="30">
        <f>+E126</f>
        <v>7704.259</v>
      </c>
      <c r="H126" s="48"/>
      <c r="I126" s="48"/>
      <c r="J126" s="28"/>
    </row>
    <row r="127" spans="1:10" ht="11.25" customHeight="1">
      <c r="A127" s="48" t="s">
        <v>21</v>
      </c>
      <c r="B127" s="26" t="s">
        <v>1791</v>
      </c>
      <c r="C127" s="39" t="s">
        <v>1792</v>
      </c>
      <c r="D127" s="40">
        <v>120000</v>
      </c>
      <c r="E127" s="30">
        <f t="shared" si="1"/>
        <v>120</v>
      </c>
      <c r="H127" s="48"/>
      <c r="I127" s="48"/>
      <c r="J127" s="28"/>
    </row>
    <row r="128" spans="1:10" ht="11.25" customHeight="1">
      <c r="A128" s="48" t="s">
        <v>21</v>
      </c>
      <c r="B128" s="26" t="s">
        <v>1643</v>
      </c>
      <c r="C128" s="39" t="s">
        <v>1792</v>
      </c>
      <c r="D128" s="40">
        <v>33500</v>
      </c>
      <c r="E128" s="30">
        <f t="shared" si="1"/>
        <v>33.5</v>
      </c>
      <c r="H128" s="48"/>
      <c r="I128" s="48"/>
      <c r="J128" s="28"/>
    </row>
    <row r="129" spans="1:10" ht="11.25" customHeight="1">
      <c r="A129" s="48" t="s">
        <v>21</v>
      </c>
      <c r="B129" s="26" t="s">
        <v>1793</v>
      </c>
      <c r="C129" s="39" t="s">
        <v>1792</v>
      </c>
      <c r="D129" s="40">
        <v>193250</v>
      </c>
      <c r="E129" s="30">
        <f t="shared" si="1"/>
        <v>193.25</v>
      </c>
      <c r="H129" s="48"/>
      <c r="I129" s="48"/>
      <c r="J129" s="28"/>
    </row>
    <row r="130" spans="1:10" ht="11.25" customHeight="1">
      <c r="A130" s="48" t="s">
        <v>21</v>
      </c>
      <c r="B130" s="26" t="s">
        <v>1794</v>
      </c>
      <c r="C130" s="39" t="s">
        <v>1792</v>
      </c>
      <c r="D130" s="40">
        <v>226491</v>
      </c>
      <c r="E130" s="30">
        <f t="shared" si="1"/>
        <v>226.49100000000001</v>
      </c>
      <c r="H130" s="48"/>
      <c r="I130" s="48"/>
      <c r="J130" s="28"/>
    </row>
    <row r="131" spans="1:10" ht="11.25" customHeight="1">
      <c r="A131" s="48" t="s">
        <v>21</v>
      </c>
      <c r="B131" s="26" t="s">
        <v>1795</v>
      </c>
      <c r="C131" s="39" t="s">
        <v>1792</v>
      </c>
      <c r="D131" s="40">
        <v>453011</v>
      </c>
      <c r="E131" s="30">
        <f t="shared" si="1"/>
        <v>453.01100000000002</v>
      </c>
      <c r="H131" s="48"/>
      <c r="I131" s="48"/>
      <c r="J131" s="28"/>
    </row>
    <row r="132" spans="1:10" ht="11.25" customHeight="1">
      <c r="A132" s="48" t="s">
        <v>21</v>
      </c>
      <c r="B132" s="26" t="s">
        <v>1796</v>
      </c>
      <c r="C132" s="39" t="s">
        <v>1792</v>
      </c>
      <c r="D132" s="40">
        <v>3075100</v>
      </c>
      <c r="E132" s="30">
        <f t="shared" si="1"/>
        <v>3075.1</v>
      </c>
    </row>
    <row r="133" spans="1:10" ht="11.25" customHeight="1">
      <c r="A133" s="48" t="s">
        <v>21</v>
      </c>
      <c r="B133" s="26" t="s">
        <v>1272</v>
      </c>
      <c r="C133" s="39" t="s">
        <v>1792</v>
      </c>
      <c r="D133" s="40">
        <v>998743</v>
      </c>
      <c r="E133" s="30">
        <f t="shared" ref="E133:E191" si="2">D133/1000</f>
        <v>998.74300000000005</v>
      </c>
    </row>
    <row r="134" spans="1:10" ht="11.25" customHeight="1">
      <c r="A134" s="48" t="s">
        <v>21</v>
      </c>
      <c r="B134" s="26" t="s">
        <v>1794</v>
      </c>
      <c r="C134" s="39" t="s">
        <v>1792</v>
      </c>
      <c r="D134" s="40">
        <v>150330</v>
      </c>
      <c r="E134" s="30">
        <f t="shared" si="2"/>
        <v>150.33000000000001</v>
      </c>
    </row>
    <row r="135" spans="1:10" ht="11.25" customHeight="1">
      <c r="A135" s="48" t="s">
        <v>21</v>
      </c>
      <c r="B135" s="26" t="s">
        <v>1793</v>
      </c>
      <c r="C135" s="39" t="s">
        <v>1792</v>
      </c>
      <c r="D135" s="40">
        <v>669004</v>
      </c>
      <c r="E135" s="30">
        <f t="shared" si="2"/>
        <v>669.00400000000002</v>
      </c>
    </row>
    <row r="136" spans="1:10" ht="11.25" customHeight="1">
      <c r="A136" s="48" t="s">
        <v>21</v>
      </c>
      <c r="B136" s="26" t="s">
        <v>1797</v>
      </c>
      <c r="C136" s="39" t="s">
        <v>1792</v>
      </c>
      <c r="D136" s="40">
        <v>148360</v>
      </c>
      <c r="E136" s="30">
        <f t="shared" si="2"/>
        <v>148.36000000000001</v>
      </c>
    </row>
    <row r="137" spans="1:10" ht="11.25" customHeight="1">
      <c r="A137" s="48" t="s">
        <v>21</v>
      </c>
      <c r="B137" s="26" t="s">
        <v>1798</v>
      </c>
      <c r="C137" s="39" t="s">
        <v>1792</v>
      </c>
      <c r="D137" s="40">
        <v>239485</v>
      </c>
      <c r="E137" s="30">
        <f t="shared" si="2"/>
        <v>239.48500000000001</v>
      </c>
    </row>
    <row r="138" spans="1:10" ht="11.25" customHeight="1">
      <c r="A138" s="48" t="s">
        <v>21</v>
      </c>
      <c r="B138" s="26" t="s">
        <v>1791</v>
      </c>
      <c r="C138" s="39" t="s">
        <v>1792</v>
      </c>
      <c r="D138" s="40">
        <v>119379</v>
      </c>
      <c r="E138" s="30">
        <f t="shared" si="2"/>
        <v>119.379</v>
      </c>
    </row>
    <row r="139" spans="1:10" ht="11.25" customHeight="1">
      <c r="A139" s="48" t="s">
        <v>21</v>
      </c>
      <c r="B139" s="26" t="s">
        <v>1799</v>
      </c>
      <c r="C139" s="39" t="s">
        <v>1792</v>
      </c>
      <c r="D139" s="40">
        <v>57370</v>
      </c>
      <c r="E139" s="30">
        <f t="shared" si="2"/>
        <v>57.37</v>
      </c>
    </row>
    <row r="140" spans="1:10" ht="11.25" customHeight="1">
      <c r="A140" s="48" t="s">
        <v>21</v>
      </c>
      <c r="B140" s="26" t="s">
        <v>1796</v>
      </c>
      <c r="C140" s="39" t="s">
        <v>1792</v>
      </c>
      <c r="D140" s="40">
        <v>504000</v>
      </c>
      <c r="E140" s="30">
        <f t="shared" si="2"/>
        <v>504</v>
      </c>
    </row>
    <row r="141" spans="1:10" ht="11.25" customHeight="1">
      <c r="A141" s="48" t="s">
        <v>21</v>
      </c>
      <c r="B141" s="26" t="s">
        <v>1800</v>
      </c>
      <c r="C141" s="39" t="s">
        <v>1792</v>
      </c>
      <c r="D141" s="40">
        <v>146800</v>
      </c>
      <c r="E141" s="30">
        <f t="shared" si="2"/>
        <v>146.80000000000001</v>
      </c>
    </row>
    <row r="142" spans="1:10" ht="11.25" customHeight="1">
      <c r="A142" s="48" t="s">
        <v>21</v>
      </c>
      <c r="B142" s="26" t="s">
        <v>1801</v>
      </c>
      <c r="C142" s="39" t="s">
        <v>1792</v>
      </c>
      <c r="D142" s="40">
        <v>100600</v>
      </c>
      <c r="E142" s="30">
        <f t="shared" si="2"/>
        <v>100.6</v>
      </c>
    </row>
    <row r="143" spans="1:10" ht="11.25" customHeight="1">
      <c r="A143" s="48" t="s">
        <v>21</v>
      </c>
      <c r="B143" s="26" t="s">
        <v>1794</v>
      </c>
      <c r="C143" s="39" t="s">
        <v>1792</v>
      </c>
      <c r="D143" s="40">
        <v>326400</v>
      </c>
      <c r="E143" s="30">
        <f t="shared" si="2"/>
        <v>326.39999999999998</v>
      </c>
    </row>
    <row r="144" spans="1:10" ht="11.25" customHeight="1">
      <c r="A144" s="48" t="s">
        <v>21</v>
      </c>
      <c r="B144" s="26" t="s">
        <v>1802</v>
      </c>
      <c r="C144" s="39" t="s">
        <v>1792</v>
      </c>
      <c r="D144" s="40">
        <v>54836</v>
      </c>
      <c r="E144" s="30">
        <f t="shared" si="2"/>
        <v>54.835999999999999</v>
      </c>
    </row>
    <row r="145" spans="1:12" ht="11.25" customHeight="1">
      <c r="A145" s="48" t="s">
        <v>21</v>
      </c>
      <c r="B145" s="26" t="s">
        <v>1803</v>
      </c>
      <c r="C145" s="39" t="s">
        <v>1792</v>
      </c>
      <c r="D145" s="40">
        <v>87600</v>
      </c>
      <c r="E145" s="30">
        <f t="shared" si="2"/>
        <v>87.6</v>
      </c>
    </row>
    <row r="146" spans="1:12" ht="11.25" customHeight="1">
      <c r="A146" s="1"/>
      <c r="B146" s="18"/>
      <c r="C146" s="1"/>
      <c r="D146" s="1"/>
      <c r="E146" s="30"/>
    </row>
    <row r="147" spans="1:12" ht="11.25" customHeight="1">
      <c r="A147" s="1"/>
      <c r="B147" s="18" t="s">
        <v>1804</v>
      </c>
      <c r="C147" s="1">
        <v>13</v>
      </c>
      <c r="D147" s="22">
        <v>8376257</v>
      </c>
      <c r="E147" s="24">
        <f t="shared" si="2"/>
        <v>8376.2569999999996</v>
      </c>
      <c r="F147" s="30">
        <f>+E147</f>
        <v>8376.2569999999996</v>
      </c>
    </row>
    <row r="148" spans="1:12" ht="11.25" customHeight="1">
      <c r="A148" s="32" t="s">
        <v>1805</v>
      </c>
      <c r="B148" s="26" t="s">
        <v>1806</v>
      </c>
      <c r="C148" s="27" t="s">
        <v>1807</v>
      </c>
      <c r="D148" s="28">
        <v>434808</v>
      </c>
      <c r="E148" s="30">
        <f t="shared" si="2"/>
        <v>434.80799999999999</v>
      </c>
    </row>
    <row r="149" spans="1:12" ht="11.25" customHeight="1">
      <c r="A149" s="32" t="s">
        <v>1805</v>
      </c>
      <c r="B149" s="26" t="s">
        <v>1684</v>
      </c>
      <c r="C149" s="27" t="s">
        <v>1807</v>
      </c>
      <c r="D149" s="28">
        <v>213902</v>
      </c>
      <c r="E149" s="30">
        <f t="shared" si="2"/>
        <v>213.90199999999999</v>
      </c>
    </row>
    <row r="150" spans="1:12" ht="11.25" customHeight="1">
      <c r="A150" s="32" t="s">
        <v>1805</v>
      </c>
      <c r="B150" s="26" t="s">
        <v>1684</v>
      </c>
      <c r="C150" s="27" t="s">
        <v>1807</v>
      </c>
      <c r="D150" s="28">
        <v>944555</v>
      </c>
      <c r="E150" s="30">
        <f t="shared" si="2"/>
        <v>944.55499999999995</v>
      </c>
    </row>
    <row r="151" spans="1:12" ht="11.25" customHeight="1">
      <c r="A151" s="32" t="s">
        <v>1805</v>
      </c>
      <c r="B151" s="26" t="s">
        <v>1808</v>
      </c>
      <c r="C151" s="27" t="s">
        <v>1807</v>
      </c>
      <c r="D151" s="28">
        <v>2645000</v>
      </c>
      <c r="E151" s="30">
        <f t="shared" si="2"/>
        <v>2645</v>
      </c>
    </row>
    <row r="152" spans="1:12" ht="11.25" customHeight="1">
      <c r="A152" s="32" t="s">
        <v>1805</v>
      </c>
      <c r="B152" s="26" t="s">
        <v>1808</v>
      </c>
      <c r="C152" s="27" t="s">
        <v>1807</v>
      </c>
      <c r="D152" s="28">
        <v>1050000</v>
      </c>
      <c r="E152" s="30">
        <f t="shared" si="2"/>
        <v>1050</v>
      </c>
    </row>
    <row r="153" spans="1:12" ht="11.25" customHeight="1">
      <c r="A153" s="32" t="s">
        <v>1805</v>
      </c>
      <c r="B153" s="26" t="s">
        <v>1684</v>
      </c>
      <c r="C153" s="27" t="s">
        <v>1807</v>
      </c>
      <c r="D153" s="28">
        <v>600000</v>
      </c>
      <c r="E153" s="30">
        <f t="shared" si="2"/>
        <v>600</v>
      </c>
    </row>
    <row r="154" spans="1:12" ht="11.25" customHeight="1">
      <c r="A154" s="32" t="s">
        <v>1805</v>
      </c>
      <c r="B154" s="26" t="s">
        <v>1809</v>
      </c>
      <c r="C154" s="27" t="s">
        <v>1807</v>
      </c>
      <c r="D154" s="28">
        <v>1600000</v>
      </c>
      <c r="E154" s="30">
        <f t="shared" si="2"/>
        <v>1600</v>
      </c>
    </row>
    <row r="155" spans="1:12" ht="11.25" customHeight="1">
      <c r="A155" s="32" t="s">
        <v>1805</v>
      </c>
      <c r="B155" s="26" t="s">
        <v>1684</v>
      </c>
      <c r="C155" s="27" t="s">
        <v>1807</v>
      </c>
      <c r="D155" s="28">
        <v>274220</v>
      </c>
      <c r="E155" s="30">
        <f t="shared" si="2"/>
        <v>274.22000000000003</v>
      </c>
    </row>
    <row r="156" spans="1:12" ht="11.25" customHeight="1">
      <c r="A156" s="32" t="s">
        <v>1805</v>
      </c>
      <c r="B156" s="26" t="s">
        <v>1684</v>
      </c>
      <c r="C156" s="27" t="s">
        <v>1807</v>
      </c>
      <c r="D156" s="28">
        <v>389378</v>
      </c>
      <c r="E156" s="30">
        <f t="shared" si="2"/>
        <v>389.37799999999999</v>
      </c>
    </row>
    <row r="157" spans="1:12" ht="11.25" customHeight="1">
      <c r="A157" s="32" t="s">
        <v>1805</v>
      </c>
      <c r="B157" s="26" t="s">
        <v>1684</v>
      </c>
      <c r="C157" s="27" t="s">
        <v>1807</v>
      </c>
      <c r="D157" s="28">
        <v>224394</v>
      </c>
      <c r="E157" s="30">
        <f t="shared" si="2"/>
        <v>224.39400000000001</v>
      </c>
    </row>
    <row r="158" spans="1:12" ht="11.25" customHeight="1">
      <c r="A158" s="32"/>
      <c r="B158" s="26"/>
      <c r="C158" s="27"/>
      <c r="D158" s="28"/>
      <c r="E158" s="30"/>
    </row>
    <row r="159" spans="1:12" ht="11.25" customHeight="1">
      <c r="A159" s="32"/>
      <c r="B159" s="51" t="s">
        <v>1810</v>
      </c>
      <c r="C159" s="93">
        <v>13</v>
      </c>
      <c r="D159" s="22"/>
      <c r="E159" s="24">
        <v>196</v>
      </c>
      <c r="F159" s="30">
        <f>+E159</f>
        <v>196</v>
      </c>
    </row>
    <row r="160" spans="1:12" ht="11.25" customHeight="1">
      <c r="A160" s="32" t="s">
        <v>1811</v>
      </c>
      <c r="B160" s="26" t="s">
        <v>1812</v>
      </c>
      <c r="C160" s="27" t="s">
        <v>1813</v>
      </c>
      <c r="D160" s="28">
        <v>8740</v>
      </c>
      <c r="E160" s="30">
        <f t="shared" si="2"/>
        <v>8.74</v>
      </c>
      <c r="J160" s="48"/>
      <c r="K160" s="48"/>
      <c r="L160" s="28"/>
    </row>
    <row r="161" spans="1:12" ht="11.25" customHeight="1">
      <c r="A161" s="32" t="s">
        <v>1811</v>
      </c>
      <c r="B161" s="26" t="s">
        <v>1814</v>
      </c>
      <c r="C161" s="27" t="s">
        <v>1813</v>
      </c>
      <c r="D161" s="28">
        <v>4985</v>
      </c>
      <c r="E161" s="30">
        <f t="shared" si="2"/>
        <v>4.9850000000000003</v>
      </c>
      <c r="J161" s="48"/>
      <c r="K161" s="48"/>
      <c r="L161" s="28"/>
    </row>
    <row r="162" spans="1:12" ht="11.25" customHeight="1">
      <c r="A162" s="32" t="s">
        <v>1811</v>
      </c>
      <c r="B162" s="26" t="s">
        <v>1815</v>
      </c>
      <c r="C162" s="27" t="s">
        <v>1813</v>
      </c>
      <c r="D162" s="28">
        <v>4985</v>
      </c>
      <c r="E162" s="30">
        <f t="shared" si="2"/>
        <v>4.9850000000000003</v>
      </c>
      <c r="J162" s="48"/>
      <c r="K162" s="48"/>
      <c r="L162" s="28"/>
    </row>
    <row r="163" spans="1:12" ht="11.25" customHeight="1">
      <c r="A163" s="32" t="s">
        <v>1811</v>
      </c>
      <c r="B163" s="26" t="s">
        <v>1816</v>
      </c>
      <c r="C163" s="27" t="s">
        <v>1813</v>
      </c>
      <c r="D163" s="28">
        <v>10000</v>
      </c>
      <c r="E163" s="30">
        <f t="shared" si="2"/>
        <v>10</v>
      </c>
      <c r="J163" s="48"/>
      <c r="K163" s="48"/>
      <c r="L163" s="28"/>
    </row>
    <row r="164" spans="1:12" ht="11.25" customHeight="1">
      <c r="A164" s="32" t="s">
        <v>1811</v>
      </c>
      <c r="B164" s="26" t="s">
        <v>1817</v>
      </c>
      <c r="C164" s="27" t="s">
        <v>1813</v>
      </c>
      <c r="D164" s="28">
        <v>5000</v>
      </c>
      <c r="E164" s="30">
        <f t="shared" si="2"/>
        <v>5</v>
      </c>
      <c r="J164" s="48"/>
      <c r="K164" s="48"/>
      <c r="L164" s="28"/>
    </row>
    <row r="165" spans="1:12" ht="11.25" customHeight="1">
      <c r="A165" s="32" t="s">
        <v>1811</v>
      </c>
      <c r="B165" s="26" t="s">
        <v>1818</v>
      </c>
      <c r="C165" s="27" t="s">
        <v>1813</v>
      </c>
      <c r="D165" s="28">
        <v>5000</v>
      </c>
      <c r="E165" s="30">
        <f t="shared" si="2"/>
        <v>5</v>
      </c>
      <c r="J165" s="48"/>
      <c r="K165" s="48"/>
      <c r="L165" s="28"/>
    </row>
    <row r="166" spans="1:12" ht="11.25" customHeight="1">
      <c r="A166" s="32" t="s">
        <v>1811</v>
      </c>
      <c r="B166" s="26" t="s">
        <v>1819</v>
      </c>
      <c r="C166" s="27" t="s">
        <v>1813</v>
      </c>
      <c r="D166" s="28">
        <v>5000</v>
      </c>
      <c r="E166" s="30">
        <f t="shared" si="2"/>
        <v>5</v>
      </c>
      <c r="J166" s="48"/>
      <c r="K166" s="48"/>
      <c r="L166" s="28"/>
    </row>
    <row r="167" spans="1:12" ht="11.25" customHeight="1">
      <c r="A167" s="32" t="s">
        <v>1811</v>
      </c>
      <c r="B167" s="26" t="s">
        <v>1820</v>
      </c>
      <c r="C167" s="27" t="s">
        <v>1813</v>
      </c>
      <c r="D167" s="28">
        <v>10000</v>
      </c>
      <c r="E167" s="30">
        <f t="shared" si="2"/>
        <v>10</v>
      </c>
      <c r="J167" s="48"/>
      <c r="K167" s="48"/>
      <c r="L167" s="28"/>
    </row>
    <row r="168" spans="1:12" ht="11.25" customHeight="1">
      <c r="A168" s="32" t="s">
        <v>1811</v>
      </c>
      <c r="B168" s="26" t="s">
        <v>1821</v>
      </c>
      <c r="C168" s="27" t="s">
        <v>1813</v>
      </c>
      <c r="D168" s="28">
        <v>15000</v>
      </c>
      <c r="E168" s="30">
        <f t="shared" si="2"/>
        <v>15</v>
      </c>
      <c r="J168" s="48"/>
      <c r="K168" s="48"/>
      <c r="L168" s="28"/>
    </row>
    <row r="169" spans="1:12" ht="11.25" customHeight="1">
      <c r="A169" s="32" t="s">
        <v>1811</v>
      </c>
      <c r="B169" s="26" t="s">
        <v>1822</v>
      </c>
      <c r="C169" s="27" t="s">
        <v>1813</v>
      </c>
      <c r="D169" s="28">
        <v>4990</v>
      </c>
      <c r="E169" s="30">
        <f t="shared" si="2"/>
        <v>4.99</v>
      </c>
      <c r="J169" s="48"/>
      <c r="K169" s="48"/>
      <c r="L169" s="28"/>
    </row>
    <row r="170" spans="1:12" ht="11.25" customHeight="1">
      <c r="A170" s="32" t="s">
        <v>1811</v>
      </c>
      <c r="B170" s="26" t="s">
        <v>1823</v>
      </c>
      <c r="C170" s="27" t="s">
        <v>1813</v>
      </c>
      <c r="D170" s="28">
        <v>4990</v>
      </c>
      <c r="E170" s="30">
        <f t="shared" si="2"/>
        <v>4.99</v>
      </c>
      <c r="J170" s="48"/>
      <c r="K170" s="48"/>
      <c r="L170" s="28"/>
    </row>
    <row r="171" spans="1:12" ht="11.25" customHeight="1">
      <c r="A171" s="32" t="s">
        <v>1811</v>
      </c>
      <c r="B171" s="26" t="s">
        <v>1824</v>
      </c>
      <c r="C171" s="27" t="s">
        <v>1813</v>
      </c>
      <c r="D171" s="28">
        <v>5000</v>
      </c>
      <c r="E171" s="30">
        <f t="shared" si="2"/>
        <v>5</v>
      </c>
      <c r="J171" s="48"/>
      <c r="K171" s="48"/>
      <c r="L171" s="28"/>
    </row>
    <row r="172" spans="1:12" ht="11.25" customHeight="1">
      <c r="A172" s="32" t="s">
        <v>1811</v>
      </c>
      <c r="B172" s="26" t="s">
        <v>1825</v>
      </c>
      <c r="C172" s="27" t="s">
        <v>1813</v>
      </c>
      <c r="D172" s="28">
        <v>4990</v>
      </c>
      <c r="E172" s="30">
        <f t="shared" si="2"/>
        <v>4.99</v>
      </c>
      <c r="J172" s="48"/>
      <c r="K172" s="48"/>
      <c r="L172" s="28"/>
    </row>
    <row r="173" spans="1:12" ht="11.25" customHeight="1">
      <c r="A173" s="32" t="s">
        <v>1811</v>
      </c>
      <c r="B173" s="26" t="s">
        <v>1826</v>
      </c>
      <c r="C173" s="27" t="s">
        <v>1813</v>
      </c>
      <c r="D173" s="28">
        <v>5000</v>
      </c>
      <c r="E173" s="30">
        <f t="shared" si="2"/>
        <v>5</v>
      </c>
      <c r="J173" s="48"/>
      <c r="K173" s="48"/>
      <c r="L173" s="28"/>
    </row>
    <row r="174" spans="1:12" ht="11.25" customHeight="1">
      <c r="A174" s="32" t="s">
        <v>1811</v>
      </c>
      <c r="B174" s="26" t="s">
        <v>1827</v>
      </c>
      <c r="C174" s="27" t="s">
        <v>1813</v>
      </c>
      <c r="D174" s="28">
        <v>5000</v>
      </c>
      <c r="E174" s="30">
        <f t="shared" si="2"/>
        <v>5</v>
      </c>
      <c r="J174" s="48"/>
      <c r="K174" s="48"/>
      <c r="L174" s="28"/>
    </row>
    <row r="175" spans="1:12" ht="11.25" customHeight="1">
      <c r="A175" s="32" t="s">
        <v>1811</v>
      </c>
      <c r="B175" s="26" t="s">
        <v>1828</v>
      </c>
      <c r="C175" s="27" t="s">
        <v>1813</v>
      </c>
      <c r="D175" s="28">
        <v>10000</v>
      </c>
      <c r="E175" s="30">
        <f t="shared" si="2"/>
        <v>10</v>
      </c>
      <c r="J175" s="48"/>
      <c r="K175" s="48"/>
      <c r="L175" s="28"/>
    </row>
    <row r="176" spans="1:12" ht="11.25" customHeight="1">
      <c r="A176" s="32" t="s">
        <v>1811</v>
      </c>
      <c r="B176" s="26" t="s">
        <v>1829</v>
      </c>
      <c r="C176" s="27" t="s">
        <v>1813</v>
      </c>
      <c r="D176" s="28">
        <v>5000</v>
      </c>
      <c r="E176" s="30">
        <f t="shared" si="2"/>
        <v>5</v>
      </c>
      <c r="J176" s="48"/>
      <c r="K176" s="48"/>
      <c r="L176" s="28"/>
    </row>
    <row r="177" spans="1:12" ht="11.25" customHeight="1">
      <c r="A177" s="32" t="s">
        <v>1811</v>
      </c>
      <c r="B177" s="26" t="s">
        <v>1830</v>
      </c>
      <c r="C177" s="27" t="s">
        <v>1813</v>
      </c>
      <c r="D177" s="28">
        <v>5000</v>
      </c>
      <c r="E177" s="30">
        <f t="shared" si="2"/>
        <v>5</v>
      </c>
      <c r="J177" s="48"/>
      <c r="K177" s="48"/>
      <c r="L177" s="28"/>
    </row>
    <row r="178" spans="1:12" ht="11.25" customHeight="1">
      <c r="A178" s="32" t="s">
        <v>1811</v>
      </c>
      <c r="B178" s="26" t="s">
        <v>1831</v>
      </c>
      <c r="C178" s="27" t="s">
        <v>1813</v>
      </c>
      <c r="D178" s="28">
        <v>5000</v>
      </c>
      <c r="E178" s="30">
        <f t="shared" si="2"/>
        <v>5</v>
      </c>
      <c r="J178" s="48"/>
      <c r="K178" s="48"/>
      <c r="L178" s="28"/>
    </row>
    <row r="179" spans="1:12" ht="11.25" customHeight="1">
      <c r="A179" s="32" t="s">
        <v>1811</v>
      </c>
      <c r="B179" s="26" t="s">
        <v>1832</v>
      </c>
      <c r="C179" s="27" t="s">
        <v>1813</v>
      </c>
      <c r="D179" s="28">
        <v>5000</v>
      </c>
      <c r="E179" s="30">
        <f t="shared" si="2"/>
        <v>5</v>
      </c>
      <c r="J179" s="48"/>
      <c r="K179" s="48"/>
      <c r="L179" s="28"/>
    </row>
    <row r="180" spans="1:12" ht="11.25" customHeight="1">
      <c r="A180" s="32" t="s">
        <v>1811</v>
      </c>
      <c r="B180" s="26" t="s">
        <v>1833</v>
      </c>
      <c r="C180" s="27" t="s">
        <v>1813</v>
      </c>
      <c r="D180" s="28">
        <v>4500</v>
      </c>
      <c r="E180" s="30">
        <f t="shared" si="2"/>
        <v>4.5</v>
      </c>
      <c r="J180" s="48"/>
      <c r="K180" s="48"/>
      <c r="L180" s="28"/>
    </row>
    <row r="181" spans="1:12" ht="11.25" customHeight="1">
      <c r="A181" s="32" t="s">
        <v>1811</v>
      </c>
      <c r="B181" s="26" t="s">
        <v>1834</v>
      </c>
      <c r="C181" s="27" t="s">
        <v>1813</v>
      </c>
      <c r="D181" s="28">
        <v>10000</v>
      </c>
      <c r="E181" s="30">
        <f t="shared" si="2"/>
        <v>10</v>
      </c>
      <c r="J181" s="48"/>
      <c r="K181" s="48"/>
      <c r="L181" s="28"/>
    </row>
    <row r="182" spans="1:12" ht="11.25" customHeight="1">
      <c r="A182" s="32" t="s">
        <v>1811</v>
      </c>
      <c r="B182" s="26" t="s">
        <v>1835</v>
      </c>
      <c r="C182" s="27" t="s">
        <v>1813</v>
      </c>
      <c r="D182" s="28">
        <v>4800</v>
      </c>
      <c r="E182" s="30">
        <f t="shared" si="2"/>
        <v>4.8</v>
      </c>
      <c r="J182" s="48"/>
      <c r="K182" s="48"/>
      <c r="L182" s="28"/>
    </row>
    <row r="183" spans="1:12" ht="11.25" customHeight="1">
      <c r="A183" s="32"/>
      <c r="B183" s="18"/>
      <c r="C183" s="1"/>
      <c r="D183" s="1"/>
      <c r="E183" s="30"/>
    </row>
    <row r="184" spans="1:12" ht="11.25" customHeight="1">
      <c r="B184" s="18"/>
      <c r="C184" s="1"/>
      <c r="E184" s="30"/>
    </row>
    <row r="185" spans="1:12" s="9" customFormat="1" ht="11.25" customHeight="1">
      <c r="A185" s="18" t="s">
        <v>13</v>
      </c>
      <c r="B185" s="18" t="s">
        <v>1836</v>
      </c>
      <c r="C185" s="61">
        <v>13</v>
      </c>
      <c r="E185" s="70">
        <v>3765</v>
      </c>
      <c r="F185" s="67">
        <f>+E185</f>
        <v>3765</v>
      </c>
    </row>
    <row r="186" spans="1:12" s="9" customFormat="1" ht="11.25" customHeight="1">
      <c r="A186" s="18"/>
      <c r="B186" s="94" t="s">
        <v>160</v>
      </c>
      <c r="C186" s="61"/>
      <c r="E186" s="95">
        <v>1200</v>
      </c>
      <c r="F186" s="81"/>
    </row>
    <row r="187" spans="1:12" s="9" customFormat="1" ht="11.25" customHeight="1">
      <c r="A187" s="18"/>
      <c r="B187" s="96" t="s">
        <v>1837</v>
      </c>
      <c r="C187" s="61"/>
      <c r="E187" s="95">
        <v>269</v>
      </c>
    </row>
    <row r="188" spans="1:12" s="9" customFormat="1" ht="11.25" customHeight="1">
      <c r="A188" s="18"/>
      <c r="B188" s="96" t="s">
        <v>1838</v>
      </c>
      <c r="C188" s="61"/>
      <c r="E188" s="95">
        <v>270</v>
      </c>
    </row>
    <row r="189" spans="1:12" s="9" customFormat="1" ht="11.25" customHeight="1">
      <c r="A189" s="18"/>
      <c r="B189" s="96" t="s">
        <v>1839</v>
      </c>
      <c r="C189" s="61"/>
      <c r="E189" s="95">
        <v>2026</v>
      </c>
    </row>
    <row r="190" spans="1:12" s="9" customFormat="1" ht="11.25" customHeight="1">
      <c r="C190" s="96"/>
      <c r="D190" s="95"/>
      <c r="E190" s="30"/>
    </row>
    <row r="191" spans="1:12" ht="11.25" customHeight="1">
      <c r="A191" t="s">
        <v>1840</v>
      </c>
      <c r="B191" s="18" t="s">
        <v>1841</v>
      </c>
      <c r="C191" s="18">
        <v>13</v>
      </c>
      <c r="D191" s="73">
        <v>281629.7</v>
      </c>
      <c r="E191" s="24">
        <f t="shared" si="2"/>
        <v>281.62970000000001</v>
      </c>
      <c r="F191" s="30">
        <f>+E191</f>
        <v>281.62970000000001</v>
      </c>
    </row>
    <row r="192" spans="1:12" ht="11.25" customHeight="1">
      <c r="A192" t="s">
        <v>21</v>
      </c>
      <c r="B192" s="18"/>
      <c r="E192" s="30"/>
    </row>
    <row r="193" spans="1:7" ht="11.25" customHeight="1">
      <c r="A193" t="s">
        <v>21</v>
      </c>
      <c r="B193" s="35" t="s">
        <v>160</v>
      </c>
      <c r="C193" s="27" t="s">
        <v>1842</v>
      </c>
      <c r="D193" s="40">
        <v>700</v>
      </c>
      <c r="E193" s="30">
        <f t="shared" ref="E193:E256" si="3">D193/1000</f>
        <v>0.7</v>
      </c>
      <c r="F193" s="26"/>
      <c r="G193" s="9"/>
    </row>
    <row r="194" spans="1:7" ht="11.25" customHeight="1">
      <c r="A194" t="s">
        <v>21</v>
      </c>
      <c r="B194" s="26" t="s">
        <v>1843</v>
      </c>
      <c r="C194" s="27" t="s">
        <v>1842</v>
      </c>
      <c r="D194" s="40">
        <v>700</v>
      </c>
      <c r="E194" s="30">
        <f t="shared" si="3"/>
        <v>0.7</v>
      </c>
      <c r="F194" s="9"/>
      <c r="G194" s="9"/>
    </row>
    <row r="195" spans="1:7" ht="11.25" customHeight="1">
      <c r="A195" t="s">
        <v>21</v>
      </c>
      <c r="B195" s="26" t="s">
        <v>1844</v>
      </c>
      <c r="C195" s="27" t="s">
        <v>1842</v>
      </c>
      <c r="D195" s="40">
        <v>700</v>
      </c>
      <c r="E195" s="30">
        <f t="shared" si="3"/>
        <v>0.7</v>
      </c>
      <c r="F195" s="9"/>
      <c r="G195" s="9"/>
    </row>
    <row r="196" spans="1:7" ht="11.25" customHeight="1">
      <c r="A196" t="s">
        <v>21</v>
      </c>
      <c r="B196" s="26" t="s">
        <v>1845</v>
      </c>
      <c r="C196" s="27" t="s">
        <v>1842</v>
      </c>
      <c r="D196" s="40">
        <v>700</v>
      </c>
      <c r="E196" s="30">
        <f t="shared" si="3"/>
        <v>0.7</v>
      </c>
      <c r="F196" s="9"/>
      <c r="G196" s="9"/>
    </row>
    <row r="197" spans="1:7" ht="11.25" customHeight="1">
      <c r="A197" t="s">
        <v>21</v>
      </c>
      <c r="B197" s="26" t="s">
        <v>1846</v>
      </c>
      <c r="C197" s="27" t="s">
        <v>1842</v>
      </c>
      <c r="D197" s="40">
        <v>700</v>
      </c>
      <c r="E197" s="30">
        <f t="shared" si="3"/>
        <v>0.7</v>
      </c>
      <c r="F197" s="9"/>
      <c r="G197" s="9"/>
    </row>
    <row r="198" spans="1:7" ht="11.25" customHeight="1">
      <c r="A198" t="s">
        <v>21</v>
      </c>
      <c r="B198" s="26" t="s">
        <v>1847</v>
      </c>
      <c r="C198" s="27" t="s">
        <v>1842</v>
      </c>
      <c r="D198" s="40">
        <v>700</v>
      </c>
      <c r="E198" s="30">
        <f t="shared" si="3"/>
        <v>0.7</v>
      </c>
      <c r="F198" s="9"/>
      <c r="G198" s="9"/>
    </row>
    <row r="199" spans="1:7" ht="11.25" customHeight="1">
      <c r="A199" t="s">
        <v>21</v>
      </c>
      <c r="B199" s="26" t="s">
        <v>1848</v>
      </c>
      <c r="C199" s="27" t="s">
        <v>1842</v>
      </c>
      <c r="D199" s="40">
        <v>700</v>
      </c>
      <c r="E199" s="30">
        <f t="shared" si="3"/>
        <v>0.7</v>
      </c>
      <c r="F199" s="9"/>
      <c r="G199" s="9"/>
    </row>
    <row r="200" spans="1:7" ht="11.25" customHeight="1">
      <c r="A200" t="s">
        <v>21</v>
      </c>
      <c r="B200" s="26" t="s">
        <v>1849</v>
      </c>
      <c r="C200" s="27" t="s">
        <v>1842</v>
      </c>
      <c r="D200" s="40">
        <v>678</v>
      </c>
      <c r="E200" s="30">
        <f t="shared" si="3"/>
        <v>0.67800000000000005</v>
      </c>
      <c r="F200" s="9"/>
      <c r="G200" s="9"/>
    </row>
    <row r="201" spans="1:7" ht="11.25" customHeight="1">
      <c r="A201" t="s">
        <v>21</v>
      </c>
      <c r="B201" s="26" t="s">
        <v>1850</v>
      </c>
      <c r="C201" s="27" t="s">
        <v>1842</v>
      </c>
      <c r="D201" s="40">
        <v>700</v>
      </c>
      <c r="E201" s="30">
        <f t="shared" si="3"/>
        <v>0.7</v>
      </c>
      <c r="F201" s="9"/>
      <c r="G201" s="9"/>
    </row>
    <row r="202" spans="1:7" ht="11.25" customHeight="1">
      <c r="A202" t="s">
        <v>21</v>
      </c>
      <c r="B202" s="26" t="s">
        <v>1851</v>
      </c>
      <c r="C202" s="27" t="s">
        <v>1842</v>
      </c>
      <c r="D202" s="40">
        <v>700</v>
      </c>
      <c r="E202" s="30">
        <f t="shared" si="3"/>
        <v>0.7</v>
      </c>
      <c r="F202" s="9"/>
      <c r="G202" s="9"/>
    </row>
    <row r="203" spans="1:7" ht="11.25" customHeight="1">
      <c r="A203" t="s">
        <v>21</v>
      </c>
      <c r="B203" s="26" t="s">
        <v>1852</v>
      </c>
      <c r="C203" s="27" t="s">
        <v>1842</v>
      </c>
      <c r="D203" s="40">
        <v>700</v>
      </c>
      <c r="E203" s="30">
        <f t="shared" si="3"/>
        <v>0.7</v>
      </c>
      <c r="F203" s="9"/>
      <c r="G203" s="9"/>
    </row>
    <row r="204" spans="1:7" ht="11.25" customHeight="1">
      <c r="A204" t="s">
        <v>21</v>
      </c>
      <c r="B204" s="26" t="s">
        <v>1853</v>
      </c>
      <c r="C204" s="27" t="s">
        <v>1842</v>
      </c>
      <c r="D204" s="40">
        <v>700</v>
      </c>
      <c r="E204" s="30">
        <f t="shared" si="3"/>
        <v>0.7</v>
      </c>
      <c r="F204" s="9"/>
      <c r="G204" s="9"/>
    </row>
    <row r="205" spans="1:7" ht="11.25" customHeight="1">
      <c r="A205" t="s">
        <v>21</v>
      </c>
      <c r="B205" s="26" t="s">
        <v>1854</v>
      </c>
      <c r="C205" s="27" t="s">
        <v>1842</v>
      </c>
      <c r="D205" s="40">
        <v>700</v>
      </c>
      <c r="E205" s="30">
        <f t="shared" si="3"/>
        <v>0.7</v>
      </c>
      <c r="F205" s="9"/>
      <c r="G205" s="9"/>
    </row>
    <row r="206" spans="1:7" ht="11.25" customHeight="1">
      <c r="A206" t="s">
        <v>21</v>
      </c>
      <c r="B206" s="26" t="s">
        <v>1855</v>
      </c>
      <c r="C206" s="27" t="s">
        <v>1842</v>
      </c>
      <c r="D206" s="40">
        <v>700</v>
      </c>
      <c r="E206" s="30">
        <f t="shared" si="3"/>
        <v>0.7</v>
      </c>
      <c r="F206" s="9"/>
      <c r="G206" s="9"/>
    </row>
    <row r="207" spans="1:7" ht="11.25" customHeight="1">
      <c r="A207" t="s">
        <v>21</v>
      </c>
      <c r="B207" s="26" t="s">
        <v>1855</v>
      </c>
      <c r="C207" s="27" t="s">
        <v>1842</v>
      </c>
      <c r="D207" s="40">
        <v>700</v>
      </c>
      <c r="E207" s="30">
        <f t="shared" si="3"/>
        <v>0.7</v>
      </c>
      <c r="F207" s="9"/>
      <c r="G207" s="9"/>
    </row>
    <row r="208" spans="1:7" ht="11.25" customHeight="1">
      <c r="A208" t="s">
        <v>21</v>
      </c>
      <c r="B208" s="26" t="s">
        <v>1856</v>
      </c>
      <c r="C208" s="27" t="s">
        <v>1842</v>
      </c>
      <c r="D208" s="40">
        <v>700</v>
      </c>
      <c r="E208" s="30">
        <f t="shared" si="3"/>
        <v>0.7</v>
      </c>
      <c r="F208" s="9"/>
      <c r="G208" s="9"/>
    </row>
    <row r="209" spans="1:7" ht="11.25" customHeight="1">
      <c r="A209" t="s">
        <v>21</v>
      </c>
      <c r="B209" s="26" t="s">
        <v>1857</v>
      </c>
      <c r="C209" s="27" t="s">
        <v>1842</v>
      </c>
      <c r="D209" s="40">
        <v>700</v>
      </c>
      <c r="E209" s="30">
        <f t="shared" si="3"/>
        <v>0.7</v>
      </c>
      <c r="F209" s="9"/>
      <c r="G209" s="9"/>
    </row>
    <row r="210" spans="1:7" ht="11.25" customHeight="1">
      <c r="A210" t="s">
        <v>21</v>
      </c>
      <c r="B210" s="26" t="s">
        <v>1858</v>
      </c>
      <c r="C210" s="27" t="s">
        <v>1842</v>
      </c>
      <c r="D210" s="40">
        <v>695</v>
      </c>
      <c r="E210" s="30">
        <f t="shared" si="3"/>
        <v>0.69499999999999995</v>
      </c>
      <c r="F210" s="9"/>
      <c r="G210" s="9"/>
    </row>
    <row r="211" spans="1:7" ht="11.25" customHeight="1">
      <c r="A211" t="s">
        <v>21</v>
      </c>
      <c r="B211" s="26" t="s">
        <v>1859</v>
      </c>
      <c r="C211" s="27" t="s">
        <v>1842</v>
      </c>
      <c r="D211" s="40">
        <v>700</v>
      </c>
      <c r="E211" s="30">
        <f t="shared" si="3"/>
        <v>0.7</v>
      </c>
      <c r="F211" s="9"/>
      <c r="G211" s="9"/>
    </row>
    <row r="212" spans="1:7" ht="11.25" customHeight="1">
      <c r="A212" t="s">
        <v>21</v>
      </c>
      <c r="B212" s="26" t="s">
        <v>1860</v>
      </c>
      <c r="C212" s="27" t="s">
        <v>1842</v>
      </c>
      <c r="D212" s="40">
        <v>700</v>
      </c>
      <c r="E212" s="30">
        <f t="shared" si="3"/>
        <v>0.7</v>
      </c>
      <c r="F212" s="9"/>
      <c r="G212" s="9"/>
    </row>
    <row r="213" spans="1:7" ht="11.25" customHeight="1">
      <c r="A213" t="s">
        <v>21</v>
      </c>
      <c r="B213" s="26" t="s">
        <v>1861</v>
      </c>
      <c r="C213" s="27" t="s">
        <v>1842</v>
      </c>
      <c r="D213" s="40">
        <v>700</v>
      </c>
      <c r="E213" s="30">
        <f t="shared" si="3"/>
        <v>0.7</v>
      </c>
      <c r="F213" s="9"/>
      <c r="G213" s="9"/>
    </row>
    <row r="214" spans="1:7" ht="11.25" customHeight="1">
      <c r="A214" t="s">
        <v>21</v>
      </c>
      <c r="B214" s="35" t="s">
        <v>160</v>
      </c>
      <c r="C214" s="27" t="s">
        <v>1842</v>
      </c>
      <c r="D214" s="40">
        <v>700</v>
      </c>
      <c r="E214" s="30">
        <f t="shared" si="3"/>
        <v>0.7</v>
      </c>
      <c r="F214" s="26"/>
      <c r="G214" s="9"/>
    </row>
    <row r="215" spans="1:7" ht="11.25" customHeight="1">
      <c r="A215" t="s">
        <v>21</v>
      </c>
      <c r="B215" s="26" t="s">
        <v>1862</v>
      </c>
      <c r="C215" s="27" t="s">
        <v>1842</v>
      </c>
      <c r="D215" s="40">
        <v>700</v>
      </c>
      <c r="E215" s="30">
        <f t="shared" si="3"/>
        <v>0.7</v>
      </c>
      <c r="F215" s="9"/>
      <c r="G215" s="9"/>
    </row>
    <row r="216" spans="1:7" ht="11.25" customHeight="1">
      <c r="A216" t="s">
        <v>21</v>
      </c>
      <c r="B216" s="26" t="s">
        <v>1863</v>
      </c>
      <c r="C216" s="27" t="s">
        <v>1842</v>
      </c>
      <c r="D216" s="40">
        <v>700</v>
      </c>
      <c r="E216" s="30">
        <f t="shared" si="3"/>
        <v>0.7</v>
      </c>
      <c r="F216" s="9"/>
      <c r="G216" s="9"/>
    </row>
    <row r="217" spans="1:7" ht="11.25" customHeight="1">
      <c r="A217" t="s">
        <v>21</v>
      </c>
      <c r="B217" s="26" t="s">
        <v>1864</v>
      </c>
      <c r="C217" s="27" t="s">
        <v>1842</v>
      </c>
      <c r="D217" s="40">
        <v>700</v>
      </c>
      <c r="E217" s="30">
        <f t="shared" si="3"/>
        <v>0.7</v>
      </c>
    </row>
    <row r="218" spans="1:7" ht="11.25" customHeight="1">
      <c r="A218" t="s">
        <v>21</v>
      </c>
      <c r="B218" s="26" t="s">
        <v>1865</v>
      </c>
      <c r="C218" s="27" t="s">
        <v>1842</v>
      </c>
      <c r="D218" s="40">
        <v>700</v>
      </c>
      <c r="E218" s="30">
        <f t="shared" si="3"/>
        <v>0.7</v>
      </c>
    </row>
    <row r="219" spans="1:7" ht="11.25" customHeight="1">
      <c r="A219" t="s">
        <v>21</v>
      </c>
      <c r="B219" s="26" t="s">
        <v>1866</v>
      </c>
      <c r="C219" s="27" t="s">
        <v>1842</v>
      </c>
      <c r="D219" s="40">
        <v>700</v>
      </c>
      <c r="E219" s="30">
        <f t="shared" si="3"/>
        <v>0.7</v>
      </c>
    </row>
    <row r="220" spans="1:7" ht="11.25" customHeight="1">
      <c r="A220" t="s">
        <v>21</v>
      </c>
      <c r="B220" s="26" t="s">
        <v>1867</v>
      </c>
      <c r="C220" s="27" t="s">
        <v>1842</v>
      </c>
      <c r="D220" s="40">
        <v>700</v>
      </c>
      <c r="E220" s="30">
        <f t="shared" si="3"/>
        <v>0.7</v>
      </c>
    </row>
    <row r="221" spans="1:7" ht="11.25" customHeight="1">
      <c r="A221" t="s">
        <v>21</v>
      </c>
      <c r="B221" s="26" t="s">
        <v>1868</v>
      </c>
      <c r="C221" s="27" t="s">
        <v>1842</v>
      </c>
      <c r="D221" s="40">
        <v>700</v>
      </c>
      <c r="E221" s="30">
        <f t="shared" si="3"/>
        <v>0.7</v>
      </c>
    </row>
    <row r="222" spans="1:7" ht="11.25" customHeight="1">
      <c r="A222" t="s">
        <v>21</v>
      </c>
      <c r="B222" s="26" t="s">
        <v>1869</v>
      </c>
      <c r="C222" s="27" t="s">
        <v>1842</v>
      </c>
      <c r="D222" s="40">
        <v>700</v>
      </c>
      <c r="E222" s="30">
        <f t="shared" si="3"/>
        <v>0.7</v>
      </c>
    </row>
    <row r="223" spans="1:7" ht="11.25" customHeight="1">
      <c r="A223" t="s">
        <v>21</v>
      </c>
      <c r="B223" s="26" t="s">
        <v>1870</v>
      </c>
      <c r="C223" s="27" t="s">
        <v>1842</v>
      </c>
      <c r="D223" s="40">
        <v>420</v>
      </c>
      <c r="E223" s="30">
        <f t="shared" si="3"/>
        <v>0.42</v>
      </c>
    </row>
    <row r="224" spans="1:7" ht="11.25" customHeight="1">
      <c r="A224" t="s">
        <v>21</v>
      </c>
      <c r="B224" s="26" t="s">
        <v>1871</v>
      </c>
      <c r="C224" s="27" t="s">
        <v>1842</v>
      </c>
      <c r="D224" s="40">
        <v>700</v>
      </c>
      <c r="E224" s="30">
        <f t="shared" si="3"/>
        <v>0.7</v>
      </c>
    </row>
    <row r="225" spans="1:6" ht="11.25" customHeight="1">
      <c r="A225" t="s">
        <v>21</v>
      </c>
      <c r="B225" s="26" t="s">
        <v>1872</v>
      </c>
      <c r="C225" s="27" t="s">
        <v>1842</v>
      </c>
      <c r="D225" s="40">
        <v>700</v>
      </c>
      <c r="E225" s="30">
        <f t="shared" si="3"/>
        <v>0.7</v>
      </c>
    </row>
    <row r="226" spans="1:6" ht="11.25" customHeight="1">
      <c r="A226" t="s">
        <v>21</v>
      </c>
      <c r="B226" s="26" t="s">
        <v>1873</v>
      </c>
      <c r="C226" s="27" t="s">
        <v>1842</v>
      </c>
      <c r="D226" s="40">
        <v>700</v>
      </c>
      <c r="E226" s="30">
        <f t="shared" si="3"/>
        <v>0.7</v>
      </c>
    </row>
    <row r="227" spans="1:6" ht="11.25" customHeight="1">
      <c r="A227" t="s">
        <v>21</v>
      </c>
      <c r="B227" s="26" t="s">
        <v>1874</v>
      </c>
      <c r="C227" s="27" t="s">
        <v>1842</v>
      </c>
      <c r="D227" s="40">
        <v>700</v>
      </c>
      <c r="E227" s="30">
        <f t="shared" si="3"/>
        <v>0.7</v>
      </c>
    </row>
    <row r="228" spans="1:6" ht="11.25" customHeight="1">
      <c r="A228" t="s">
        <v>21</v>
      </c>
      <c r="B228" s="26" t="s">
        <v>1875</v>
      </c>
      <c r="C228" s="27" t="s">
        <v>1842</v>
      </c>
      <c r="D228" s="40">
        <v>700</v>
      </c>
      <c r="E228" s="30">
        <f t="shared" si="3"/>
        <v>0.7</v>
      </c>
    </row>
    <row r="229" spans="1:6" ht="11.25" customHeight="1">
      <c r="A229" t="s">
        <v>21</v>
      </c>
      <c r="B229" s="26" t="s">
        <v>1876</v>
      </c>
      <c r="C229" s="27" t="s">
        <v>1842</v>
      </c>
      <c r="D229" s="40">
        <v>700</v>
      </c>
      <c r="E229" s="30">
        <f t="shared" si="3"/>
        <v>0.7</v>
      </c>
    </row>
    <row r="230" spans="1:6" ht="11.25" customHeight="1">
      <c r="A230" t="s">
        <v>21</v>
      </c>
      <c r="B230" s="26" t="s">
        <v>1877</v>
      </c>
      <c r="C230" s="27" t="s">
        <v>1842</v>
      </c>
      <c r="D230" s="40">
        <v>700</v>
      </c>
      <c r="E230" s="30">
        <f t="shared" si="3"/>
        <v>0.7</v>
      </c>
    </row>
    <row r="231" spans="1:6" ht="11.25" customHeight="1">
      <c r="A231" t="s">
        <v>21</v>
      </c>
      <c r="B231" s="26" t="s">
        <v>1878</v>
      </c>
      <c r="C231" s="27" t="s">
        <v>1842</v>
      </c>
      <c r="D231" s="40">
        <v>700</v>
      </c>
      <c r="E231" s="30">
        <f t="shared" si="3"/>
        <v>0.7</v>
      </c>
    </row>
    <row r="232" spans="1:6" ht="11.25" customHeight="1">
      <c r="A232" t="s">
        <v>21</v>
      </c>
      <c r="B232" s="26" t="s">
        <v>1879</v>
      </c>
      <c r="C232" s="27" t="s">
        <v>1842</v>
      </c>
      <c r="D232" s="40">
        <v>700</v>
      </c>
      <c r="E232" s="30">
        <f t="shared" si="3"/>
        <v>0.7</v>
      </c>
    </row>
    <row r="233" spans="1:6" ht="11.25" customHeight="1">
      <c r="A233" t="s">
        <v>21</v>
      </c>
      <c r="B233" s="26" t="s">
        <v>1880</v>
      </c>
      <c r="C233" s="27" t="s">
        <v>1842</v>
      </c>
      <c r="D233" s="40">
        <v>700</v>
      </c>
      <c r="E233" s="30">
        <f t="shared" si="3"/>
        <v>0.7</v>
      </c>
    </row>
    <row r="234" spans="1:6" ht="11.25" customHeight="1">
      <c r="A234" t="s">
        <v>21</v>
      </c>
      <c r="B234" s="26" t="s">
        <v>1881</v>
      </c>
      <c r="C234" s="27" t="s">
        <v>1842</v>
      </c>
      <c r="D234" s="40">
        <v>700</v>
      </c>
      <c r="E234" s="30">
        <f t="shared" si="3"/>
        <v>0.7</v>
      </c>
    </row>
    <row r="235" spans="1:6" ht="11.25" customHeight="1">
      <c r="A235" t="s">
        <v>21</v>
      </c>
      <c r="B235" s="26" t="s">
        <v>1882</v>
      </c>
      <c r="C235" s="27" t="s">
        <v>1842</v>
      </c>
      <c r="D235" s="40">
        <v>700</v>
      </c>
      <c r="E235" s="30">
        <f t="shared" si="3"/>
        <v>0.7</v>
      </c>
    </row>
    <row r="236" spans="1:6" ht="11.25" customHeight="1">
      <c r="A236" t="s">
        <v>21</v>
      </c>
      <c r="B236" s="26" t="s">
        <v>1883</v>
      </c>
      <c r="C236" s="27" t="s">
        <v>1842</v>
      </c>
      <c r="D236" s="40">
        <v>700</v>
      </c>
      <c r="E236" s="30">
        <f t="shared" si="3"/>
        <v>0.7</v>
      </c>
    </row>
    <row r="237" spans="1:6" ht="11.25" customHeight="1">
      <c r="A237" t="s">
        <v>21</v>
      </c>
      <c r="B237" s="26" t="s">
        <v>1884</v>
      </c>
      <c r="C237" s="27" t="s">
        <v>1842</v>
      </c>
      <c r="D237" s="40">
        <v>700</v>
      </c>
      <c r="E237" s="30">
        <f t="shared" si="3"/>
        <v>0.7</v>
      </c>
    </row>
    <row r="238" spans="1:6" ht="11.25" customHeight="1">
      <c r="A238" t="s">
        <v>21</v>
      </c>
      <c r="B238" s="26" t="s">
        <v>1885</v>
      </c>
      <c r="C238" s="27" t="s">
        <v>1842</v>
      </c>
      <c r="D238" s="40">
        <v>700</v>
      </c>
      <c r="E238" s="30">
        <f t="shared" si="3"/>
        <v>0.7</v>
      </c>
    </row>
    <row r="239" spans="1:6" ht="11.25" customHeight="1">
      <c r="A239" t="s">
        <v>21</v>
      </c>
      <c r="B239" s="26" t="s">
        <v>1886</v>
      </c>
      <c r="C239" s="27" t="s">
        <v>1842</v>
      </c>
      <c r="D239" s="40">
        <v>675</v>
      </c>
      <c r="E239" s="30">
        <f t="shared" si="3"/>
        <v>0.67500000000000004</v>
      </c>
    </row>
    <row r="240" spans="1:6" ht="11.25" customHeight="1">
      <c r="A240" t="s">
        <v>21</v>
      </c>
      <c r="B240" s="26" t="s">
        <v>1887</v>
      </c>
      <c r="C240" s="27" t="s">
        <v>1842</v>
      </c>
      <c r="D240" s="40">
        <v>700</v>
      </c>
      <c r="E240" s="30">
        <f t="shared" si="3"/>
        <v>0.7</v>
      </c>
      <c r="F240" s="97"/>
    </row>
    <row r="241" spans="1:6" ht="11.25" customHeight="1">
      <c r="A241" t="s">
        <v>21</v>
      </c>
      <c r="B241" s="35" t="s">
        <v>1888</v>
      </c>
      <c r="C241" s="27" t="s">
        <v>1842</v>
      </c>
      <c r="D241" s="40">
        <v>700</v>
      </c>
      <c r="E241" s="30">
        <f t="shared" si="3"/>
        <v>0.7</v>
      </c>
      <c r="F241" s="98"/>
    </row>
    <row r="242" spans="1:6" ht="11.25" customHeight="1">
      <c r="A242" t="s">
        <v>21</v>
      </c>
      <c r="B242" s="35" t="s">
        <v>1888</v>
      </c>
      <c r="C242" s="27" t="s">
        <v>1842</v>
      </c>
      <c r="D242" s="40">
        <v>700</v>
      </c>
      <c r="E242" s="30">
        <f t="shared" si="3"/>
        <v>0.7</v>
      </c>
      <c r="F242" s="98"/>
    </row>
    <row r="243" spans="1:6" ht="11.25" customHeight="1">
      <c r="A243" t="s">
        <v>21</v>
      </c>
      <c r="B243" s="26" t="s">
        <v>1889</v>
      </c>
      <c r="C243" s="27" t="s">
        <v>1842</v>
      </c>
      <c r="D243" s="40">
        <v>700</v>
      </c>
      <c r="E243" s="30">
        <f t="shared" si="3"/>
        <v>0.7</v>
      </c>
      <c r="F243" s="97"/>
    </row>
    <row r="244" spans="1:6" ht="11.25" customHeight="1">
      <c r="A244" t="s">
        <v>21</v>
      </c>
      <c r="B244" s="26" t="s">
        <v>1890</v>
      </c>
      <c r="C244" s="27" t="s">
        <v>1842</v>
      </c>
      <c r="D244" s="40">
        <v>700</v>
      </c>
      <c r="E244" s="30">
        <f t="shared" si="3"/>
        <v>0.7</v>
      </c>
      <c r="F244" s="97"/>
    </row>
    <row r="245" spans="1:6" ht="11.25" customHeight="1">
      <c r="A245" t="s">
        <v>21</v>
      </c>
      <c r="B245" s="26" t="s">
        <v>1891</v>
      </c>
      <c r="C245" s="27" t="s">
        <v>1842</v>
      </c>
      <c r="D245" s="40">
        <v>700</v>
      </c>
      <c r="E245" s="30">
        <f t="shared" si="3"/>
        <v>0.7</v>
      </c>
    </row>
    <row r="246" spans="1:6" ht="11.25" customHeight="1">
      <c r="A246" t="s">
        <v>21</v>
      </c>
      <c r="B246" s="26" t="s">
        <v>1892</v>
      </c>
      <c r="C246" s="27" t="s">
        <v>1842</v>
      </c>
      <c r="D246" s="40">
        <v>700</v>
      </c>
      <c r="E246" s="30">
        <f t="shared" si="3"/>
        <v>0.7</v>
      </c>
    </row>
    <row r="247" spans="1:6" ht="11.25" customHeight="1">
      <c r="A247" t="s">
        <v>21</v>
      </c>
      <c r="B247" s="26" t="s">
        <v>1893</v>
      </c>
      <c r="C247" s="27" t="s">
        <v>1842</v>
      </c>
      <c r="D247" s="40">
        <v>700</v>
      </c>
      <c r="E247" s="30">
        <f t="shared" si="3"/>
        <v>0.7</v>
      </c>
    </row>
    <row r="248" spans="1:6" ht="11.25" customHeight="1">
      <c r="A248" t="s">
        <v>21</v>
      </c>
      <c r="B248" s="26" t="s">
        <v>1894</v>
      </c>
      <c r="C248" s="27" t="s">
        <v>1842</v>
      </c>
      <c r="D248" s="40">
        <v>700</v>
      </c>
      <c r="E248" s="30">
        <f t="shared" si="3"/>
        <v>0.7</v>
      </c>
    </row>
    <row r="249" spans="1:6" ht="11.25" customHeight="1">
      <c r="A249" t="s">
        <v>21</v>
      </c>
      <c r="B249" s="26" t="s">
        <v>1895</v>
      </c>
      <c r="C249" s="27" t="s">
        <v>1842</v>
      </c>
      <c r="D249" s="40">
        <v>700</v>
      </c>
      <c r="E249" s="30">
        <f t="shared" si="3"/>
        <v>0.7</v>
      </c>
    </row>
    <row r="250" spans="1:6" ht="11.25" customHeight="1">
      <c r="A250" t="s">
        <v>21</v>
      </c>
      <c r="B250" s="26" t="s">
        <v>1896</v>
      </c>
      <c r="C250" s="27" t="s">
        <v>1842</v>
      </c>
      <c r="D250" s="40">
        <v>700</v>
      </c>
      <c r="E250" s="30">
        <f t="shared" si="3"/>
        <v>0.7</v>
      </c>
    </row>
    <row r="251" spans="1:6" ht="11.25" customHeight="1">
      <c r="A251" t="s">
        <v>21</v>
      </c>
      <c r="B251" s="26" t="s">
        <v>1897</v>
      </c>
      <c r="C251" s="27" t="s">
        <v>1842</v>
      </c>
      <c r="D251" s="40">
        <v>698</v>
      </c>
      <c r="E251" s="30">
        <f t="shared" si="3"/>
        <v>0.69799999999999995</v>
      </c>
    </row>
    <row r="252" spans="1:6" ht="11.25" customHeight="1">
      <c r="A252" t="s">
        <v>21</v>
      </c>
      <c r="B252" s="26" t="s">
        <v>1898</v>
      </c>
      <c r="C252" s="27" t="s">
        <v>1842</v>
      </c>
      <c r="D252" s="40">
        <v>320</v>
      </c>
      <c r="E252" s="30">
        <f t="shared" si="3"/>
        <v>0.32</v>
      </c>
    </row>
    <row r="253" spans="1:6" ht="11.25" customHeight="1">
      <c r="A253" t="s">
        <v>21</v>
      </c>
      <c r="B253" s="26" t="s">
        <v>1898</v>
      </c>
      <c r="C253" s="27" t="s">
        <v>1842</v>
      </c>
      <c r="D253" s="40">
        <v>700</v>
      </c>
      <c r="E253" s="30">
        <f t="shared" si="3"/>
        <v>0.7</v>
      </c>
    </row>
    <row r="254" spans="1:6" ht="11.25" customHeight="1">
      <c r="A254" t="s">
        <v>21</v>
      </c>
      <c r="B254" s="26" t="s">
        <v>1899</v>
      </c>
      <c r="C254" s="27" t="s">
        <v>1842</v>
      </c>
      <c r="D254" s="40">
        <v>700</v>
      </c>
      <c r="E254" s="30">
        <f t="shared" si="3"/>
        <v>0.7</v>
      </c>
    </row>
    <row r="255" spans="1:6" ht="11.25" customHeight="1">
      <c r="A255" t="s">
        <v>21</v>
      </c>
      <c r="B255" s="26" t="s">
        <v>1900</v>
      </c>
      <c r="C255" s="27" t="s">
        <v>1842</v>
      </c>
      <c r="D255" s="40">
        <v>700</v>
      </c>
      <c r="E255" s="30">
        <f t="shared" si="3"/>
        <v>0.7</v>
      </c>
    </row>
    <row r="256" spans="1:6" ht="11.25" customHeight="1">
      <c r="A256" t="s">
        <v>21</v>
      </c>
      <c r="B256" s="26" t="s">
        <v>1901</v>
      </c>
      <c r="C256" s="27" t="s">
        <v>1842</v>
      </c>
      <c r="D256" s="40">
        <v>700</v>
      </c>
      <c r="E256" s="30">
        <f t="shared" si="3"/>
        <v>0.7</v>
      </c>
    </row>
    <row r="257" spans="1:5" ht="11.25" customHeight="1">
      <c r="A257" t="s">
        <v>21</v>
      </c>
      <c r="B257" s="26" t="s">
        <v>1902</v>
      </c>
      <c r="C257" s="27" t="s">
        <v>1842</v>
      </c>
      <c r="D257" s="40">
        <v>700</v>
      </c>
      <c r="E257" s="30">
        <f t="shared" ref="E257:E320" si="4">D257/1000</f>
        <v>0.7</v>
      </c>
    </row>
    <row r="258" spans="1:5" ht="11.25" customHeight="1">
      <c r="A258" t="s">
        <v>21</v>
      </c>
      <c r="B258" s="26" t="s">
        <v>1903</v>
      </c>
      <c r="C258" s="27" t="s">
        <v>1842</v>
      </c>
      <c r="D258" s="40">
        <v>676</v>
      </c>
      <c r="E258" s="30">
        <f t="shared" si="4"/>
        <v>0.67600000000000005</v>
      </c>
    </row>
    <row r="259" spans="1:5" ht="11.25" customHeight="1">
      <c r="A259" t="s">
        <v>21</v>
      </c>
      <c r="B259" s="26" t="s">
        <v>1904</v>
      </c>
      <c r="C259" s="27" t="s">
        <v>1842</v>
      </c>
      <c r="D259" s="40">
        <v>700</v>
      </c>
      <c r="E259" s="30">
        <f t="shared" si="4"/>
        <v>0.7</v>
      </c>
    </row>
    <row r="260" spans="1:5" ht="11.25" customHeight="1">
      <c r="A260" t="s">
        <v>21</v>
      </c>
      <c r="B260" s="26" t="s">
        <v>1905</v>
      </c>
      <c r="C260" s="27" t="s">
        <v>1842</v>
      </c>
      <c r="D260" s="40">
        <v>700</v>
      </c>
      <c r="E260" s="30">
        <f t="shared" si="4"/>
        <v>0.7</v>
      </c>
    </row>
    <row r="261" spans="1:5" ht="11.25" customHeight="1">
      <c r="A261" t="s">
        <v>21</v>
      </c>
      <c r="B261" s="26" t="s">
        <v>1906</v>
      </c>
      <c r="C261" s="27" t="s">
        <v>1842</v>
      </c>
      <c r="D261" s="40">
        <v>700</v>
      </c>
      <c r="E261" s="30">
        <f t="shared" si="4"/>
        <v>0.7</v>
      </c>
    </row>
    <row r="262" spans="1:5" ht="11.25" customHeight="1">
      <c r="A262" t="s">
        <v>21</v>
      </c>
      <c r="B262" s="26" t="s">
        <v>1907</v>
      </c>
      <c r="C262" s="27" t="s">
        <v>1842</v>
      </c>
      <c r="D262" s="40">
        <v>700</v>
      </c>
      <c r="E262" s="30">
        <f t="shared" si="4"/>
        <v>0.7</v>
      </c>
    </row>
    <row r="263" spans="1:5" ht="11.25" customHeight="1">
      <c r="A263" t="s">
        <v>21</v>
      </c>
      <c r="B263" s="26" t="s">
        <v>1908</v>
      </c>
      <c r="C263" s="27" t="s">
        <v>1842</v>
      </c>
      <c r="D263" s="40">
        <v>700</v>
      </c>
      <c r="E263" s="30">
        <f t="shared" si="4"/>
        <v>0.7</v>
      </c>
    </row>
    <row r="264" spans="1:5" ht="11.25" customHeight="1">
      <c r="A264" t="s">
        <v>21</v>
      </c>
      <c r="B264" s="26" t="s">
        <v>1909</v>
      </c>
      <c r="C264" s="27" t="s">
        <v>1842</v>
      </c>
      <c r="D264" s="40">
        <v>700</v>
      </c>
      <c r="E264" s="30">
        <f t="shared" si="4"/>
        <v>0.7</v>
      </c>
    </row>
    <row r="265" spans="1:5" ht="11.25" customHeight="1">
      <c r="A265" t="s">
        <v>21</v>
      </c>
      <c r="B265" s="26" t="s">
        <v>1910</v>
      </c>
      <c r="C265" s="27" t="s">
        <v>1842</v>
      </c>
      <c r="D265" s="40">
        <v>675</v>
      </c>
      <c r="E265" s="30">
        <f t="shared" si="4"/>
        <v>0.67500000000000004</v>
      </c>
    </row>
    <row r="266" spans="1:5" ht="11.25" customHeight="1">
      <c r="A266" t="s">
        <v>21</v>
      </c>
      <c r="B266" s="26" t="s">
        <v>1911</v>
      </c>
      <c r="C266" s="27" t="s">
        <v>1842</v>
      </c>
      <c r="D266" s="40">
        <v>685</v>
      </c>
      <c r="E266" s="30">
        <f t="shared" si="4"/>
        <v>0.68500000000000005</v>
      </c>
    </row>
    <row r="267" spans="1:5" ht="11.25" customHeight="1">
      <c r="A267" t="s">
        <v>21</v>
      </c>
      <c r="B267" s="26" t="s">
        <v>1912</v>
      </c>
      <c r="C267" s="27" t="s">
        <v>1842</v>
      </c>
      <c r="D267" s="40">
        <v>700</v>
      </c>
      <c r="E267" s="30">
        <f t="shared" si="4"/>
        <v>0.7</v>
      </c>
    </row>
    <row r="268" spans="1:5" ht="11.25" customHeight="1">
      <c r="A268" t="s">
        <v>21</v>
      </c>
      <c r="B268" s="26" t="s">
        <v>1913</v>
      </c>
      <c r="C268" s="27" t="s">
        <v>1842</v>
      </c>
      <c r="D268" s="40">
        <v>700</v>
      </c>
      <c r="E268" s="30">
        <f t="shared" si="4"/>
        <v>0.7</v>
      </c>
    </row>
    <row r="269" spans="1:5" ht="11.25" customHeight="1">
      <c r="A269" t="s">
        <v>21</v>
      </c>
      <c r="B269" s="26" t="s">
        <v>1914</v>
      </c>
      <c r="C269" s="27" t="s">
        <v>1842</v>
      </c>
      <c r="D269" s="40">
        <v>700</v>
      </c>
      <c r="E269" s="30">
        <f t="shared" si="4"/>
        <v>0.7</v>
      </c>
    </row>
    <row r="270" spans="1:5" ht="11.25" customHeight="1">
      <c r="A270" t="s">
        <v>21</v>
      </c>
      <c r="B270" s="26" t="s">
        <v>1915</v>
      </c>
      <c r="C270" s="27" t="s">
        <v>1842</v>
      </c>
      <c r="D270" s="40">
        <v>700</v>
      </c>
      <c r="E270" s="30">
        <f t="shared" si="4"/>
        <v>0.7</v>
      </c>
    </row>
    <row r="271" spans="1:5" ht="11.25" customHeight="1">
      <c r="A271" t="s">
        <v>21</v>
      </c>
      <c r="B271" s="26" t="s">
        <v>1916</v>
      </c>
      <c r="C271" s="27" t="s">
        <v>1842</v>
      </c>
      <c r="D271" s="40">
        <v>482</v>
      </c>
      <c r="E271" s="30">
        <f t="shared" si="4"/>
        <v>0.48199999999999998</v>
      </c>
    </row>
    <row r="272" spans="1:5" ht="11.25" customHeight="1">
      <c r="A272" t="s">
        <v>21</v>
      </c>
      <c r="B272" s="26" t="s">
        <v>1917</v>
      </c>
      <c r="C272" s="27" t="s">
        <v>1842</v>
      </c>
      <c r="D272" s="40">
        <v>482</v>
      </c>
      <c r="E272" s="30">
        <f t="shared" si="4"/>
        <v>0.48199999999999998</v>
      </c>
    </row>
    <row r="273" spans="1:5" ht="11.25" customHeight="1">
      <c r="A273" t="s">
        <v>21</v>
      </c>
      <c r="B273" s="26" t="s">
        <v>1918</v>
      </c>
      <c r="C273" s="27" t="s">
        <v>1842</v>
      </c>
      <c r="D273" s="40">
        <v>353</v>
      </c>
      <c r="E273" s="30">
        <f t="shared" si="4"/>
        <v>0.35299999999999998</v>
      </c>
    </row>
    <row r="274" spans="1:5" ht="11.25" customHeight="1">
      <c r="A274" t="s">
        <v>21</v>
      </c>
      <c r="B274" s="26" t="s">
        <v>1919</v>
      </c>
      <c r="C274" s="27" t="s">
        <v>1842</v>
      </c>
      <c r="D274" s="40">
        <v>700</v>
      </c>
      <c r="E274" s="30">
        <f t="shared" si="4"/>
        <v>0.7</v>
      </c>
    </row>
    <row r="275" spans="1:5" ht="11.25" customHeight="1">
      <c r="A275" t="s">
        <v>21</v>
      </c>
      <c r="B275" s="26" t="s">
        <v>1920</v>
      </c>
      <c r="C275" s="27" t="s">
        <v>1842</v>
      </c>
      <c r="D275" s="40">
        <v>700</v>
      </c>
      <c r="E275" s="30">
        <f t="shared" si="4"/>
        <v>0.7</v>
      </c>
    </row>
    <row r="276" spans="1:5" ht="11.25" customHeight="1">
      <c r="A276" t="s">
        <v>21</v>
      </c>
      <c r="B276" s="26" t="s">
        <v>1921</v>
      </c>
      <c r="C276" s="27" t="s">
        <v>1842</v>
      </c>
      <c r="D276" s="40">
        <v>700</v>
      </c>
      <c r="E276" s="30">
        <f t="shared" si="4"/>
        <v>0.7</v>
      </c>
    </row>
    <row r="277" spans="1:5" ht="11.25" customHeight="1">
      <c r="A277" t="s">
        <v>21</v>
      </c>
      <c r="B277" s="26" t="s">
        <v>1922</v>
      </c>
      <c r="C277" s="27" t="s">
        <v>1842</v>
      </c>
      <c r="D277" s="40">
        <v>700</v>
      </c>
      <c r="E277" s="30">
        <f t="shared" si="4"/>
        <v>0.7</v>
      </c>
    </row>
    <row r="278" spans="1:5" ht="11.25" customHeight="1">
      <c r="A278" t="s">
        <v>21</v>
      </c>
      <c r="B278" s="26" t="s">
        <v>1923</v>
      </c>
      <c r="C278" s="27" t="s">
        <v>1842</v>
      </c>
      <c r="D278" s="40">
        <v>539</v>
      </c>
      <c r="E278" s="30">
        <f t="shared" si="4"/>
        <v>0.53900000000000003</v>
      </c>
    </row>
    <row r="279" spans="1:5" ht="11.25" customHeight="1">
      <c r="A279" t="s">
        <v>21</v>
      </c>
      <c r="B279" s="26" t="s">
        <v>1924</v>
      </c>
      <c r="C279" s="27" t="s">
        <v>1842</v>
      </c>
      <c r="D279" s="40">
        <v>700</v>
      </c>
      <c r="E279" s="30">
        <f t="shared" si="4"/>
        <v>0.7</v>
      </c>
    </row>
    <row r="280" spans="1:5" ht="11.25" customHeight="1">
      <c r="A280" t="s">
        <v>21</v>
      </c>
      <c r="B280" s="26" t="s">
        <v>1925</v>
      </c>
      <c r="C280" s="27" t="s">
        <v>1842</v>
      </c>
      <c r="D280" s="40">
        <v>700</v>
      </c>
      <c r="E280" s="30">
        <f t="shared" si="4"/>
        <v>0.7</v>
      </c>
    </row>
    <row r="281" spans="1:5" ht="11.25" customHeight="1">
      <c r="A281" t="s">
        <v>21</v>
      </c>
      <c r="B281" s="26" t="s">
        <v>1926</v>
      </c>
      <c r="C281" s="27" t="s">
        <v>1842</v>
      </c>
      <c r="D281" s="40">
        <v>700</v>
      </c>
      <c r="E281" s="30">
        <f t="shared" si="4"/>
        <v>0.7</v>
      </c>
    </row>
    <row r="282" spans="1:5" ht="11.25" customHeight="1">
      <c r="A282" t="s">
        <v>21</v>
      </c>
      <c r="B282" s="26" t="s">
        <v>1927</v>
      </c>
      <c r="C282" s="27" t="s">
        <v>1842</v>
      </c>
      <c r="D282" s="40">
        <v>700</v>
      </c>
      <c r="E282" s="30">
        <f t="shared" si="4"/>
        <v>0.7</v>
      </c>
    </row>
    <row r="283" spans="1:5" ht="11.25" customHeight="1">
      <c r="A283" t="s">
        <v>21</v>
      </c>
      <c r="B283" s="26" t="s">
        <v>1928</v>
      </c>
      <c r="C283" s="27" t="s">
        <v>1842</v>
      </c>
      <c r="D283" s="40">
        <v>680</v>
      </c>
      <c r="E283" s="30">
        <f t="shared" si="4"/>
        <v>0.68</v>
      </c>
    </row>
    <row r="284" spans="1:5" ht="11.25" customHeight="1">
      <c r="A284" t="s">
        <v>21</v>
      </c>
      <c r="B284" s="26" t="s">
        <v>1929</v>
      </c>
      <c r="C284" s="27" t="s">
        <v>1842</v>
      </c>
      <c r="D284" s="40">
        <v>700</v>
      </c>
      <c r="E284" s="30">
        <f t="shared" si="4"/>
        <v>0.7</v>
      </c>
    </row>
    <row r="285" spans="1:5" ht="11.25" customHeight="1">
      <c r="A285" t="s">
        <v>21</v>
      </c>
      <c r="B285" s="26" t="s">
        <v>1930</v>
      </c>
      <c r="C285" s="27" t="s">
        <v>1842</v>
      </c>
      <c r="D285" s="40">
        <v>700</v>
      </c>
      <c r="E285" s="30">
        <f t="shared" si="4"/>
        <v>0.7</v>
      </c>
    </row>
    <row r="286" spans="1:5" ht="11.25" customHeight="1">
      <c r="A286" t="s">
        <v>21</v>
      </c>
      <c r="B286" s="26" t="s">
        <v>1931</v>
      </c>
      <c r="C286" s="27" t="s">
        <v>1842</v>
      </c>
      <c r="D286" s="40">
        <v>700</v>
      </c>
      <c r="E286" s="30">
        <f t="shared" si="4"/>
        <v>0.7</v>
      </c>
    </row>
    <row r="287" spans="1:5" ht="11.25" customHeight="1">
      <c r="A287" t="s">
        <v>21</v>
      </c>
      <c r="B287" s="26" t="s">
        <v>1932</v>
      </c>
      <c r="C287" s="27" t="s">
        <v>1842</v>
      </c>
      <c r="D287" s="40">
        <v>546</v>
      </c>
      <c r="E287" s="30">
        <f t="shared" si="4"/>
        <v>0.54600000000000004</v>
      </c>
    </row>
    <row r="288" spans="1:5" ht="11.25" customHeight="1">
      <c r="A288" t="s">
        <v>21</v>
      </c>
      <c r="B288" s="26" t="s">
        <v>1933</v>
      </c>
      <c r="C288" s="27" t="s">
        <v>1842</v>
      </c>
      <c r="D288" s="40">
        <v>379</v>
      </c>
      <c r="E288" s="30">
        <f t="shared" si="4"/>
        <v>0.379</v>
      </c>
    </row>
    <row r="289" spans="1:5" ht="11.25" customHeight="1">
      <c r="A289" t="s">
        <v>21</v>
      </c>
      <c r="B289" s="26" t="s">
        <v>1933</v>
      </c>
      <c r="C289" s="27" t="s">
        <v>1842</v>
      </c>
      <c r="D289" s="40">
        <v>700</v>
      </c>
      <c r="E289" s="30">
        <f t="shared" si="4"/>
        <v>0.7</v>
      </c>
    </row>
    <row r="290" spans="1:5" ht="11.25" customHeight="1">
      <c r="A290" t="s">
        <v>21</v>
      </c>
      <c r="B290" s="26" t="s">
        <v>1933</v>
      </c>
      <c r="C290" s="27" t="s">
        <v>1842</v>
      </c>
      <c r="D290" s="40">
        <v>599</v>
      </c>
      <c r="E290" s="30">
        <f t="shared" si="4"/>
        <v>0.59899999999999998</v>
      </c>
    </row>
    <row r="291" spans="1:5" ht="11.25" customHeight="1">
      <c r="A291" t="s">
        <v>21</v>
      </c>
      <c r="B291" s="26" t="s">
        <v>1933</v>
      </c>
      <c r="C291" s="27" t="s">
        <v>1842</v>
      </c>
      <c r="D291" s="40">
        <v>700</v>
      </c>
      <c r="E291" s="30">
        <f t="shared" si="4"/>
        <v>0.7</v>
      </c>
    </row>
    <row r="292" spans="1:5" ht="11.25" customHeight="1">
      <c r="A292" t="s">
        <v>21</v>
      </c>
      <c r="B292" s="26" t="s">
        <v>1933</v>
      </c>
      <c r="C292" s="27" t="s">
        <v>1842</v>
      </c>
      <c r="D292" s="40">
        <v>700</v>
      </c>
      <c r="E292" s="30">
        <f t="shared" si="4"/>
        <v>0.7</v>
      </c>
    </row>
    <row r="293" spans="1:5" ht="11.25" customHeight="1">
      <c r="A293" t="s">
        <v>21</v>
      </c>
      <c r="B293" s="26" t="s">
        <v>1934</v>
      </c>
      <c r="C293" s="27" t="s">
        <v>1842</v>
      </c>
      <c r="D293" s="40">
        <v>700</v>
      </c>
      <c r="E293" s="30">
        <f t="shared" si="4"/>
        <v>0.7</v>
      </c>
    </row>
    <row r="294" spans="1:5" ht="11.25" customHeight="1">
      <c r="A294" t="s">
        <v>21</v>
      </c>
      <c r="B294" s="26" t="s">
        <v>1935</v>
      </c>
      <c r="C294" s="27" t="s">
        <v>1842</v>
      </c>
      <c r="D294" s="40">
        <v>179</v>
      </c>
      <c r="E294" s="30">
        <f t="shared" si="4"/>
        <v>0.17899999999999999</v>
      </c>
    </row>
    <row r="295" spans="1:5" ht="11.25" customHeight="1">
      <c r="A295" t="s">
        <v>21</v>
      </c>
      <c r="B295" s="26" t="s">
        <v>1936</v>
      </c>
      <c r="C295" s="27" t="s">
        <v>1842</v>
      </c>
      <c r="D295" s="40">
        <v>700</v>
      </c>
      <c r="E295" s="30">
        <f t="shared" si="4"/>
        <v>0.7</v>
      </c>
    </row>
    <row r="296" spans="1:5" ht="11.25" customHeight="1">
      <c r="A296" t="s">
        <v>21</v>
      </c>
      <c r="B296" s="26" t="s">
        <v>1937</v>
      </c>
      <c r="C296" s="27" t="s">
        <v>1842</v>
      </c>
      <c r="D296" s="40">
        <v>700</v>
      </c>
      <c r="E296" s="30">
        <f t="shared" si="4"/>
        <v>0.7</v>
      </c>
    </row>
    <row r="297" spans="1:5" ht="11.25" customHeight="1">
      <c r="A297" t="s">
        <v>21</v>
      </c>
      <c r="B297" s="26" t="s">
        <v>1938</v>
      </c>
      <c r="C297" s="27" t="s">
        <v>1842</v>
      </c>
      <c r="D297" s="40">
        <v>700</v>
      </c>
      <c r="E297" s="30">
        <f t="shared" si="4"/>
        <v>0.7</v>
      </c>
    </row>
    <row r="298" spans="1:5" ht="11.25" customHeight="1">
      <c r="A298" t="s">
        <v>21</v>
      </c>
      <c r="B298" s="26" t="s">
        <v>1939</v>
      </c>
      <c r="C298" s="27" t="s">
        <v>1842</v>
      </c>
      <c r="D298" s="40">
        <v>700</v>
      </c>
      <c r="E298" s="30">
        <f t="shared" si="4"/>
        <v>0.7</v>
      </c>
    </row>
    <row r="299" spans="1:5" ht="11.25" customHeight="1">
      <c r="A299" t="s">
        <v>21</v>
      </c>
      <c r="B299" s="26" t="s">
        <v>1940</v>
      </c>
      <c r="C299" s="27" t="s">
        <v>1842</v>
      </c>
      <c r="D299" s="40">
        <v>700</v>
      </c>
      <c r="E299" s="30">
        <f t="shared" si="4"/>
        <v>0.7</v>
      </c>
    </row>
    <row r="300" spans="1:5" ht="11.25" customHeight="1">
      <c r="A300" t="s">
        <v>21</v>
      </c>
      <c r="B300" s="26" t="s">
        <v>1941</v>
      </c>
      <c r="C300" s="27" t="s">
        <v>1842</v>
      </c>
      <c r="D300" s="40">
        <v>700</v>
      </c>
      <c r="E300" s="30">
        <f t="shared" si="4"/>
        <v>0.7</v>
      </c>
    </row>
    <row r="301" spans="1:5" ht="11.25" customHeight="1">
      <c r="A301" t="s">
        <v>21</v>
      </c>
      <c r="B301" s="26" t="s">
        <v>1942</v>
      </c>
      <c r="C301" s="27" t="s">
        <v>1842</v>
      </c>
      <c r="D301" s="40">
        <v>272</v>
      </c>
      <c r="E301" s="30">
        <f t="shared" si="4"/>
        <v>0.27200000000000002</v>
      </c>
    </row>
    <row r="302" spans="1:5" ht="11.25" customHeight="1">
      <c r="A302" t="s">
        <v>21</v>
      </c>
      <c r="B302" s="26" t="s">
        <v>1943</v>
      </c>
      <c r="C302" s="27" t="s">
        <v>1842</v>
      </c>
      <c r="D302" s="40">
        <v>700</v>
      </c>
      <c r="E302" s="30">
        <f t="shared" si="4"/>
        <v>0.7</v>
      </c>
    </row>
    <row r="303" spans="1:5" ht="11.25" customHeight="1">
      <c r="A303" t="s">
        <v>21</v>
      </c>
      <c r="B303" s="26" t="s">
        <v>1944</v>
      </c>
      <c r="C303" s="27" t="s">
        <v>1842</v>
      </c>
      <c r="D303" s="40">
        <v>700</v>
      </c>
      <c r="E303" s="30">
        <f t="shared" si="4"/>
        <v>0.7</v>
      </c>
    </row>
    <row r="304" spans="1:5" ht="11.25" customHeight="1">
      <c r="A304" t="s">
        <v>21</v>
      </c>
      <c r="B304" s="26" t="s">
        <v>1945</v>
      </c>
      <c r="C304" s="27" t="s">
        <v>1842</v>
      </c>
      <c r="D304" s="40">
        <v>700</v>
      </c>
      <c r="E304" s="30">
        <f t="shared" si="4"/>
        <v>0.7</v>
      </c>
    </row>
    <row r="305" spans="1:6" ht="11.25" customHeight="1">
      <c r="A305" t="s">
        <v>21</v>
      </c>
      <c r="B305" s="26" t="s">
        <v>1946</v>
      </c>
      <c r="C305" s="27" t="s">
        <v>1842</v>
      </c>
      <c r="D305" s="40">
        <v>700</v>
      </c>
      <c r="E305" s="30">
        <f t="shared" si="4"/>
        <v>0.7</v>
      </c>
    </row>
    <row r="306" spans="1:6" ht="11.25" customHeight="1">
      <c r="A306" t="s">
        <v>21</v>
      </c>
      <c r="B306" s="26" t="s">
        <v>1947</v>
      </c>
      <c r="C306" s="27" t="s">
        <v>1842</v>
      </c>
      <c r="D306" s="40">
        <v>700</v>
      </c>
      <c r="E306" s="30">
        <f t="shared" si="4"/>
        <v>0.7</v>
      </c>
    </row>
    <row r="307" spans="1:6" ht="11.25" customHeight="1">
      <c r="A307" t="s">
        <v>21</v>
      </c>
      <c r="B307" s="26" t="s">
        <v>1948</v>
      </c>
      <c r="C307" s="27" t="s">
        <v>1842</v>
      </c>
      <c r="D307" s="40">
        <v>700</v>
      </c>
      <c r="E307" s="30">
        <f t="shared" si="4"/>
        <v>0.7</v>
      </c>
    </row>
    <row r="308" spans="1:6" ht="11.25" customHeight="1">
      <c r="A308" t="s">
        <v>21</v>
      </c>
      <c r="B308" s="26" t="s">
        <v>1949</v>
      </c>
      <c r="C308" s="27" t="s">
        <v>1842</v>
      </c>
      <c r="D308" s="40">
        <v>700</v>
      </c>
      <c r="E308" s="30">
        <f t="shared" si="4"/>
        <v>0.7</v>
      </c>
      <c r="F308" s="9"/>
    </row>
    <row r="309" spans="1:6" ht="11.25" customHeight="1">
      <c r="A309" t="s">
        <v>21</v>
      </c>
      <c r="B309" s="26" t="s">
        <v>1950</v>
      </c>
      <c r="C309" s="27" t="s">
        <v>1842</v>
      </c>
      <c r="D309" s="40">
        <v>700</v>
      </c>
      <c r="E309" s="30">
        <f t="shared" si="4"/>
        <v>0.7</v>
      </c>
      <c r="F309" s="9"/>
    </row>
    <row r="310" spans="1:6" ht="11.25" customHeight="1">
      <c r="A310" t="s">
        <v>21</v>
      </c>
      <c r="B310" s="26" t="s">
        <v>1951</v>
      </c>
      <c r="C310" s="27" t="s">
        <v>1842</v>
      </c>
      <c r="D310" s="40">
        <v>700</v>
      </c>
      <c r="E310" s="30">
        <f t="shared" si="4"/>
        <v>0.7</v>
      </c>
      <c r="F310" s="9"/>
    </row>
    <row r="311" spans="1:6" ht="11.25" customHeight="1">
      <c r="A311" t="s">
        <v>21</v>
      </c>
      <c r="B311" s="26" t="s">
        <v>1952</v>
      </c>
      <c r="C311" s="27" t="s">
        <v>1842</v>
      </c>
      <c r="D311" s="40">
        <v>700</v>
      </c>
      <c r="E311" s="30">
        <f t="shared" si="4"/>
        <v>0.7</v>
      </c>
      <c r="F311" s="9"/>
    </row>
    <row r="312" spans="1:6" ht="11.25" customHeight="1">
      <c r="A312" t="s">
        <v>21</v>
      </c>
      <c r="B312" s="26" t="s">
        <v>1953</v>
      </c>
      <c r="C312" s="27" t="s">
        <v>1842</v>
      </c>
      <c r="D312" s="40">
        <v>700</v>
      </c>
      <c r="E312" s="30">
        <f t="shared" si="4"/>
        <v>0.7</v>
      </c>
      <c r="F312" s="9"/>
    </row>
    <row r="313" spans="1:6" ht="11.25" customHeight="1">
      <c r="A313" t="s">
        <v>21</v>
      </c>
      <c r="B313" s="35" t="s">
        <v>160</v>
      </c>
      <c r="C313" s="27" t="s">
        <v>1842</v>
      </c>
      <c r="D313" s="40">
        <v>700</v>
      </c>
      <c r="E313" s="30">
        <f t="shared" si="4"/>
        <v>0.7</v>
      </c>
      <c r="F313" s="26"/>
    </row>
    <row r="314" spans="1:6" ht="11.25" customHeight="1">
      <c r="A314" t="s">
        <v>21</v>
      </c>
      <c r="B314" s="26" t="s">
        <v>1954</v>
      </c>
      <c r="C314" s="27" t="s">
        <v>1842</v>
      </c>
      <c r="D314" s="40">
        <v>700</v>
      </c>
      <c r="E314" s="30">
        <f t="shared" si="4"/>
        <v>0.7</v>
      </c>
      <c r="F314" s="9"/>
    </row>
    <row r="315" spans="1:6" ht="11.25" customHeight="1">
      <c r="A315" t="s">
        <v>21</v>
      </c>
      <c r="B315" s="26" t="s">
        <v>1955</v>
      </c>
      <c r="C315" s="27" t="s">
        <v>1842</v>
      </c>
      <c r="D315" s="40">
        <v>700</v>
      </c>
      <c r="E315" s="30">
        <f t="shared" si="4"/>
        <v>0.7</v>
      </c>
      <c r="F315" s="9"/>
    </row>
    <row r="316" spans="1:6" ht="11.25" customHeight="1">
      <c r="A316" t="s">
        <v>21</v>
      </c>
      <c r="B316" s="26" t="s">
        <v>1956</v>
      </c>
      <c r="C316" s="27" t="s">
        <v>1842</v>
      </c>
      <c r="D316" s="40">
        <v>700</v>
      </c>
      <c r="E316" s="30">
        <f t="shared" si="4"/>
        <v>0.7</v>
      </c>
      <c r="F316" s="9"/>
    </row>
    <row r="317" spans="1:6" ht="11.25" customHeight="1">
      <c r="A317" t="s">
        <v>21</v>
      </c>
      <c r="B317" s="26" t="s">
        <v>1957</v>
      </c>
      <c r="C317" s="27" t="s">
        <v>1842</v>
      </c>
      <c r="D317" s="40">
        <v>650</v>
      </c>
      <c r="E317" s="30">
        <f t="shared" si="4"/>
        <v>0.65</v>
      </c>
      <c r="F317" s="9"/>
    </row>
    <row r="318" spans="1:6" ht="11.25" customHeight="1">
      <c r="A318" t="s">
        <v>21</v>
      </c>
      <c r="B318" s="26" t="s">
        <v>1958</v>
      </c>
      <c r="C318" s="27" t="s">
        <v>1842</v>
      </c>
      <c r="D318" s="40">
        <v>700</v>
      </c>
      <c r="E318" s="30">
        <f t="shared" si="4"/>
        <v>0.7</v>
      </c>
      <c r="F318" s="9"/>
    </row>
    <row r="319" spans="1:6" ht="11.25" customHeight="1">
      <c r="A319" t="s">
        <v>21</v>
      </c>
      <c r="B319" s="26" t="s">
        <v>1959</v>
      </c>
      <c r="C319" s="27" t="s">
        <v>1842</v>
      </c>
      <c r="D319" s="40">
        <v>645</v>
      </c>
      <c r="E319" s="30">
        <f t="shared" si="4"/>
        <v>0.64500000000000002</v>
      </c>
      <c r="F319" s="9"/>
    </row>
    <row r="320" spans="1:6" ht="11.25" customHeight="1">
      <c r="A320" t="s">
        <v>21</v>
      </c>
      <c r="B320" s="26" t="s">
        <v>1960</v>
      </c>
      <c r="C320" s="27" t="s">
        <v>1842</v>
      </c>
      <c r="D320" s="40">
        <v>700</v>
      </c>
      <c r="E320" s="30">
        <f t="shared" si="4"/>
        <v>0.7</v>
      </c>
      <c r="F320" s="9"/>
    </row>
    <row r="321" spans="1:6" ht="11.25" customHeight="1">
      <c r="A321" t="s">
        <v>21</v>
      </c>
      <c r="B321" s="26" t="s">
        <v>1961</v>
      </c>
      <c r="C321" s="27" t="s">
        <v>1842</v>
      </c>
      <c r="D321" s="40">
        <v>700</v>
      </c>
      <c r="E321" s="30">
        <f t="shared" ref="E321:E385" si="5">D321/1000</f>
        <v>0.7</v>
      </c>
      <c r="F321" s="9"/>
    </row>
    <row r="322" spans="1:6" ht="11.25" customHeight="1">
      <c r="A322" t="s">
        <v>21</v>
      </c>
      <c r="B322" s="26" t="s">
        <v>1961</v>
      </c>
      <c r="C322" s="27" t="s">
        <v>1842</v>
      </c>
      <c r="D322" s="40">
        <v>653</v>
      </c>
      <c r="E322" s="30">
        <f t="shared" si="5"/>
        <v>0.65300000000000002</v>
      </c>
      <c r="F322" s="9"/>
    </row>
    <row r="323" spans="1:6" ht="11.25" customHeight="1">
      <c r="A323" t="s">
        <v>21</v>
      </c>
      <c r="B323" s="26" t="s">
        <v>1962</v>
      </c>
      <c r="C323" s="27" t="s">
        <v>1842</v>
      </c>
      <c r="D323" s="40">
        <v>700</v>
      </c>
      <c r="E323" s="30">
        <f t="shared" si="5"/>
        <v>0.7</v>
      </c>
      <c r="F323" s="9"/>
    </row>
    <row r="324" spans="1:6" ht="11.25" customHeight="1">
      <c r="A324" t="s">
        <v>21</v>
      </c>
      <c r="B324" s="26" t="s">
        <v>1963</v>
      </c>
      <c r="C324" s="27" t="s">
        <v>1842</v>
      </c>
      <c r="D324" s="40">
        <v>700</v>
      </c>
      <c r="E324" s="30">
        <f t="shared" si="5"/>
        <v>0.7</v>
      </c>
      <c r="F324" s="9"/>
    </row>
    <row r="325" spans="1:6" ht="11.25" customHeight="1">
      <c r="A325" t="s">
        <v>21</v>
      </c>
      <c r="B325" s="26" t="s">
        <v>1964</v>
      </c>
      <c r="C325" s="27" t="s">
        <v>1842</v>
      </c>
      <c r="D325" s="40">
        <v>700</v>
      </c>
      <c r="E325" s="30">
        <f t="shared" si="5"/>
        <v>0.7</v>
      </c>
      <c r="F325" s="9"/>
    </row>
    <row r="326" spans="1:6" ht="11.25" customHeight="1">
      <c r="A326" t="s">
        <v>21</v>
      </c>
      <c r="B326" s="35" t="s">
        <v>160</v>
      </c>
      <c r="C326" s="27" t="s">
        <v>1842</v>
      </c>
      <c r="D326" s="40">
        <v>700</v>
      </c>
      <c r="E326" s="30">
        <f t="shared" si="5"/>
        <v>0.7</v>
      </c>
      <c r="F326" s="26"/>
    </row>
    <row r="327" spans="1:6" ht="11.25" customHeight="1">
      <c r="A327" t="s">
        <v>21</v>
      </c>
      <c r="B327" s="26" t="s">
        <v>1965</v>
      </c>
      <c r="C327" s="27" t="s">
        <v>1842</v>
      </c>
      <c r="D327" s="40">
        <v>700</v>
      </c>
      <c r="E327" s="30">
        <f t="shared" si="5"/>
        <v>0.7</v>
      </c>
      <c r="F327" s="9"/>
    </row>
    <row r="328" spans="1:6" ht="11.25" customHeight="1">
      <c r="A328" t="s">
        <v>21</v>
      </c>
      <c r="B328" s="26" t="s">
        <v>1966</v>
      </c>
      <c r="C328" s="27" t="s">
        <v>1842</v>
      </c>
      <c r="D328" s="40">
        <v>700</v>
      </c>
      <c r="E328" s="30">
        <f t="shared" si="5"/>
        <v>0.7</v>
      </c>
      <c r="F328" s="9"/>
    </row>
    <row r="329" spans="1:6" ht="11.25" customHeight="1">
      <c r="A329" t="s">
        <v>21</v>
      </c>
      <c r="B329" s="26" t="s">
        <v>1967</v>
      </c>
      <c r="C329" s="27" t="s">
        <v>1842</v>
      </c>
      <c r="D329" s="40">
        <v>700</v>
      </c>
      <c r="E329" s="30">
        <f t="shared" si="5"/>
        <v>0.7</v>
      </c>
      <c r="F329" s="9"/>
    </row>
    <row r="330" spans="1:6" ht="11.25" customHeight="1">
      <c r="A330" t="s">
        <v>21</v>
      </c>
      <c r="B330" s="26" t="s">
        <v>1968</v>
      </c>
      <c r="C330" s="27" t="s">
        <v>1842</v>
      </c>
      <c r="D330" s="40">
        <v>637</v>
      </c>
      <c r="E330" s="30">
        <f t="shared" si="5"/>
        <v>0.63700000000000001</v>
      </c>
      <c r="F330" s="9"/>
    </row>
    <row r="331" spans="1:6" ht="11.25" customHeight="1">
      <c r="A331" t="s">
        <v>21</v>
      </c>
      <c r="B331" s="26" t="s">
        <v>1969</v>
      </c>
      <c r="C331" s="27" t="s">
        <v>1842</v>
      </c>
      <c r="D331" s="40">
        <v>700</v>
      </c>
      <c r="E331" s="30">
        <f t="shared" si="5"/>
        <v>0.7</v>
      </c>
      <c r="F331" s="9"/>
    </row>
    <row r="332" spans="1:6" ht="11.25" customHeight="1">
      <c r="A332" t="s">
        <v>21</v>
      </c>
      <c r="B332" s="26" t="s">
        <v>1970</v>
      </c>
      <c r="C332" s="27" t="s">
        <v>1842</v>
      </c>
      <c r="D332" s="40">
        <v>700</v>
      </c>
      <c r="E332" s="30">
        <f t="shared" si="5"/>
        <v>0.7</v>
      </c>
      <c r="F332" s="9"/>
    </row>
    <row r="333" spans="1:6" ht="11.25" customHeight="1">
      <c r="A333" t="s">
        <v>21</v>
      </c>
      <c r="B333" s="35" t="s">
        <v>160</v>
      </c>
      <c r="C333" s="27" t="s">
        <v>1842</v>
      </c>
      <c r="D333" s="40">
        <v>700</v>
      </c>
      <c r="E333" s="30">
        <f t="shared" si="5"/>
        <v>0.7</v>
      </c>
      <c r="F333" s="26"/>
    </row>
    <row r="334" spans="1:6" ht="11.25" customHeight="1">
      <c r="A334" t="s">
        <v>21</v>
      </c>
      <c r="B334" s="26" t="s">
        <v>1971</v>
      </c>
      <c r="C334" s="27" t="s">
        <v>1842</v>
      </c>
      <c r="D334" s="40">
        <v>700</v>
      </c>
      <c r="E334" s="30">
        <f t="shared" si="5"/>
        <v>0.7</v>
      </c>
      <c r="F334" s="9"/>
    </row>
    <row r="335" spans="1:6" ht="11.25" customHeight="1">
      <c r="A335" t="s">
        <v>21</v>
      </c>
      <c r="B335" s="26" t="s">
        <v>1972</v>
      </c>
      <c r="C335" s="27" t="s">
        <v>1842</v>
      </c>
      <c r="D335" s="40">
        <v>695</v>
      </c>
      <c r="E335" s="30">
        <f t="shared" si="5"/>
        <v>0.69499999999999995</v>
      </c>
      <c r="F335" s="9"/>
    </row>
    <row r="336" spans="1:6" ht="11.25" customHeight="1">
      <c r="A336" t="s">
        <v>21</v>
      </c>
      <c r="B336" s="35" t="s">
        <v>160</v>
      </c>
      <c r="C336" s="27" t="s">
        <v>1842</v>
      </c>
      <c r="D336" s="40">
        <v>484</v>
      </c>
      <c r="E336" s="30">
        <f t="shared" si="5"/>
        <v>0.48399999999999999</v>
      </c>
      <c r="F336" s="26"/>
    </row>
    <row r="337" spans="1:6" ht="11.25" customHeight="1">
      <c r="A337" t="s">
        <v>21</v>
      </c>
      <c r="B337" s="26" t="s">
        <v>1973</v>
      </c>
      <c r="C337" s="27" t="s">
        <v>1842</v>
      </c>
      <c r="D337" s="40">
        <v>464</v>
      </c>
      <c r="E337" s="30">
        <f t="shared" si="5"/>
        <v>0.46400000000000002</v>
      </c>
      <c r="F337" s="9"/>
    </row>
    <row r="338" spans="1:6" ht="11.25" customHeight="1">
      <c r="A338" t="s">
        <v>21</v>
      </c>
      <c r="B338" s="26" t="s">
        <v>1974</v>
      </c>
      <c r="C338" s="27" t="s">
        <v>1842</v>
      </c>
      <c r="D338" s="40">
        <v>700</v>
      </c>
      <c r="E338" s="30">
        <f t="shared" si="5"/>
        <v>0.7</v>
      </c>
      <c r="F338" s="9"/>
    </row>
    <row r="339" spans="1:6" ht="11.25" customHeight="1">
      <c r="A339" t="s">
        <v>21</v>
      </c>
      <c r="B339" s="26" t="s">
        <v>1975</v>
      </c>
      <c r="C339" s="27" t="s">
        <v>1842</v>
      </c>
      <c r="D339" s="40">
        <v>700</v>
      </c>
      <c r="E339" s="30">
        <f t="shared" si="5"/>
        <v>0.7</v>
      </c>
      <c r="F339" s="9"/>
    </row>
    <row r="340" spans="1:6" ht="11.25" customHeight="1">
      <c r="A340" t="s">
        <v>21</v>
      </c>
      <c r="B340" s="26" t="s">
        <v>1976</v>
      </c>
      <c r="C340" s="27" t="s">
        <v>1842</v>
      </c>
      <c r="D340" s="40">
        <v>700</v>
      </c>
      <c r="E340" s="30">
        <f t="shared" si="5"/>
        <v>0.7</v>
      </c>
      <c r="F340" s="9"/>
    </row>
    <row r="341" spans="1:6" ht="11.25" customHeight="1">
      <c r="A341" t="s">
        <v>21</v>
      </c>
      <c r="B341" s="26" t="s">
        <v>1977</v>
      </c>
      <c r="C341" s="27" t="s">
        <v>1842</v>
      </c>
      <c r="D341" s="40">
        <v>700</v>
      </c>
      <c r="E341" s="30">
        <f t="shared" si="5"/>
        <v>0.7</v>
      </c>
      <c r="F341" s="9"/>
    </row>
    <row r="342" spans="1:6" ht="11.25" customHeight="1">
      <c r="A342" t="s">
        <v>21</v>
      </c>
      <c r="B342" s="35" t="s">
        <v>160</v>
      </c>
      <c r="C342" s="27" t="s">
        <v>1842</v>
      </c>
      <c r="D342" s="40">
        <v>663</v>
      </c>
      <c r="E342" s="30">
        <f t="shared" si="5"/>
        <v>0.66300000000000003</v>
      </c>
      <c r="F342" s="26"/>
    </row>
    <row r="343" spans="1:6" ht="11.25" customHeight="1">
      <c r="A343" t="s">
        <v>21</v>
      </c>
      <c r="B343" s="26" t="s">
        <v>1978</v>
      </c>
      <c r="C343" s="27" t="s">
        <v>1842</v>
      </c>
      <c r="D343" s="40">
        <v>700</v>
      </c>
      <c r="E343" s="30">
        <f t="shared" si="5"/>
        <v>0.7</v>
      </c>
      <c r="F343" s="9"/>
    </row>
    <row r="344" spans="1:6" ht="11.25" customHeight="1">
      <c r="A344" t="s">
        <v>21</v>
      </c>
      <c r="B344" s="26" t="s">
        <v>1979</v>
      </c>
      <c r="C344" s="27" t="s">
        <v>1842</v>
      </c>
      <c r="D344" s="40">
        <v>700</v>
      </c>
      <c r="E344" s="30">
        <f t="shared" si="5"/>
        <v>0.7</v>
      </c>
      <c r="F344" s="9"/>
    </row>
    <row r="345" spans="1:6" ht="11.25" customHeight="1">
      <c r="A345" t="s">
        <v>21</v>
      </c>
      <c r="B345" s="26" t="s">
        <v>1980</v>
      </c>
      <c r="C345" s="27" t="s">
        <v>1842</v>
      </c>
      <c r="D345" s="40">
        <v>700</v>
      </c>
      <c r="E345" s="30">
        <f t="shared" si="5"/>
        <v>0.7</v>
      </c>
    </row>
    <row r="346" spans="1:6" ht="11.25" customHeight="1">
      <c r="A346" t="s">
        <v>21</v>
      </c>
      <c r="B346" s="26" t="s">
        <v>1981</v>
      </c>
      <c r="C346" s="27" t="s">
        <v>1842</v>
      </c>
      <c r="D346" s="40">
        <v>678</v>
      </c>
      <c r="E346" s="30">
        <f t="shared" si="5"/>
        <v>0.67800000000000005</v>
      </c>
    </row>
    <row r="347" spans="1:6" ht="11.25" customHeight="1">
      <c r="A347" t="s">
        <v>21</v>
      </c>
      <c r="B347" s="26" t="s">
        <v>1982</v>
      </c>
      <c r="C347" s="27" t="s">
        <v>1842</v>
      </c>
      <c r="D347" s="40">
        <v>700</v>
      </c>
      <c r="E347" s="30">
        <f t="shared" si="5"/>
        <v>0.7</v>
      </c>
    </row>
    <row r="348" spans="1:6" ht="11.25" customHeight="1">
      <c r="A348" t="s">
        <v>21</v>
      </c>
      <c r="B348" s="26" t="s">
        <v>1983</v>
      </c>
      <c r="C348" s="27" t="s">
        <v>1842</v>
      </c>
      <c r="D348" s="40">
        <v>700</v>
      </c>
      <c r="E348" s="30">
        <f t="shared" si="5"/>
        <v>0.7</v>
      </c>
    </row>
    <row r="349" spans="1:6" ht="11.25" customHeight="1">
      <c r="A349" t="s">
        <v>21</v>
      </c>
      <c r="B349" s="26" t="s">
        <v>1984</v>
      </c>
      <c r="C349" s="27" t="s">
        <v>1842</v>
      </c>
      <c r="D349" s="40">
        <v>700</v>
      </c>
      <c r="E349" s="30">
        <f t="shared" si="5"/>
        <v>0.7</v>
      </c>
    </row>
    <row r="350" spans="1:6" ht="11.25" customHeight="1">
      <c r="B350" s="26" t="s">
        <v>1985</v>
      </c>
      <c r="C350" s="27" t="s">
        <v>1842</v>
      </c>
      <c r="D350" s="40">
        <v>700</v>
      </c>
      <c r="E350" s="30">
        <f t="shared" si="5"/>
        <v>0.7</v>
      </c>
    </row>
    <row r="351" spans="1:6" ht="11.25" customHeight="1">
      <c r="B351" s="18"/>
      <c r="E351" s="30"/>
    </row>
    <row r="352" spans="1:6" ht="11.25" customHeight="1">
      <c r="B352" s="18"/>
      <c r="E352" s="30"/>
    </row>
    <row r="353" spans="1:8" ht="11.25" customHeight="1">
      <c r="A353" s="1" t="s">
        <v>13</v>
      </c>
      <c r="B353" s="21" t="s">
        <v>1986</v>
      </c>
      <c r="C353" s="1">
        <v>13</v>
      </c>
      <c r="E353" s="70">
        <v>2707</v>
      </c>
      <c r="F353" s="80">
        <f>+E353</f>
        <v>2707</v>
      </c>
      <c r="H353" t="s">
        <v>1987</v>
      </c>
    </row>
    <row r="354" spans="1:8" ht="11.25" customHeight="1">
      <c r="B354" s="81" t="s">
        <v>1988</v>
      </c>
      <c r="C354" s="14"/>
      <c r="E354" s="82">
        <v>285</v>
      </c>
    </row>
    <row r="355" spans="1:8" ht="11.25" customHeight="1">
      <c r="B355" s="90" t="s">
        <v>1989</v>
      </c>
      <c r="C355" s="14"/>
      <c r="E355" s="82">
        <v>324</v>
      </c>
    </row>
    <row r="356" spans="1:8" ht="11.25" customHeight="1">
      <c r="B356" s="90" t="s">
        <v>1990</v>
      </c>
      <c r="C356" s="14"/>
      <c r="E356" s="82">
        <v>450</v>
      </c>
    </row>
    <row r="357" spans="1:8" ht="11.25" customHeight="1">
      <c r="B357" s="90" t="s">
        <v>1991</v>
      </c>
      <c r="C357" s="14"/>
      <c r="E357" s="82">
        <v>180</v>
      </c>
    </row>
    <row r="358" spans="1:8" ht="11.25" customHeight="1">
      <c r="B358" s="90" t="s">
        <v>1992</v>
      </c>
      <c r="C358" s="14"/>
      <c r="E358" s="82">
        <v>872</v>
      </c>
    </row>
    <row r="359" spans="1:8" s="1" customFormat="1" ht="11.25" customHeight="1">
      <c r="B359" s="90" t="s">
        <v>1993</v>
      </c>
      <c r="C359" s="14"/>
      <c r="E359" s="82">
        <v>100</v>
      </c>
      <c r="F359"/>
      <c r="G359"/>
      <c r="H359"/>
    </row>
    <row r="360" spans="1:8" ht="11.25" customHeight="1">
      <c r="B360" s="90" t="s">
        <v>1994</v>
      </c>
      <c r="C360" s="14"/>
      <c r="E360" s="82">
        <v>31</v>
      </c>
    </row>
    <row r="361" spans="1:8" ht="11.25" customHeight="1">
      <c r="B361" s="90" t="s">
        <v>1995</v>
      </c>
      <c r="C361" s="14"/>
      <c r="E361" s="82">
        <v>200</v>
      </c>
    </row>
    <row r="362" spans="1:8" ht="11.25" customHeight="1">
      <c r="B362" s="90" t="s">
        <v>1996</v>
      </c>
      <c r="C362" s="14"/>
      <c r="E362" s="82">
        <v>42</v>
      </c>
    </row>
    <row r="363" spans="1:8" ht="11.25" customHeight="1">
      <c r="B363" s="90" t="s">
        <v>1997</v>
      </c>
      <c r="C363" s="14"/>
      <c r="E363" s="82">
        <v>18</v>
      </c>
    </row>
    <row r="364" spans="1:8" ht="11.25" customHeight="1">
      <c r="B364" s="90" t="s">
        <v>1998</v>
      </c>
      <c r="C364" s="14"/>
      <c r="E364" s="82">
        <v>4</v>
      </c>
    </row>
    <row r="365" spans="1:8" ht="11.25" customHeight="1">
      <c r="B365" s="90" t="s">
        <v>1999</v>
      </c>
      <c r="C365" s="14"/>
      <c r="E365" s="82">
        <v>24</v>
      </c>
    </row>
    <row r="366" spans="1:8" ht="11.25" customHeight="1">
      <c r="B366" s="90" t="s">
        <v>2000</v>
      </c>
      <c r="C366" s="14"/>
      <c r="E366" s="82">
        <v>6</v>
      </c>
    </row>
    <row r="367" spans="1:8" ht="11.25" customHeight="1">
      <c r="B367" s="90" t="s">
        <v>2001</v>
      </c>
      <c r="C367" s="14"/>
      <c r="E367" s="82">
        <v>5</v>
      </c>
    </row>
    <row r="368" spans="1:8" ht="11.25" customHeight="1">
      <c r="B368" s="90" t="s">
        <v>1423</v>
      </c>
      <c r="C368" s="14"/>
      <c r="E368" s="82">
        <v>87</v>
      </c>
    </row>
    <row r="369" spans="1:8" ht="11.25" customHeight="1">
      <c r="B369" s="90" t="s">
        <v>2002</v>
      </c>
      <c r="C369" s="14"/>
      <c r="E369" s="82">
        <v>17</v>
      </c>
    </row>
    <row r="370" spans="1:8" ht="11.25" customHeight="1">
      <c r="B370" s="90" t="s">
        <v>2003</v>
      </c>
      <c r="C370" s="14"/>
      <c r="E370" s="82">
        <v>8</v>
      </c>
    </row>
    <row r="371" spans="1:8" ht="11.25" customHeight="1">
      <c r="B371" s="90" t="s">
        <v>2004</v>
      </c>
      <c r="C371" s="14"/>
      <c r="E371" s="82">
        <v>50</v>
      </c>
    </row>
    <row r="372" spans="1:8" ht="11.25" customHeight="1">
      <c r="B372" s="90" t="s">
        <v>2005</v>
      </c>
      <c r="C372" s="14"/>
      <c r="E372" s="82">
        <f>4</f>
        <v>4</v>
      </c>
    </row>
    <row r="373" spans="1:8" ht="11.25" customHeight="1">
      <c r="B373" s="90"/>
      <c r="C373" s="14"/>
      <c r="E373" s="82"/>
    </row>
    <row r="374" spans="1:8" ht="11.25" customHeight="1">
      <c r="B374" s="21"/>
      <c r="E374" s="30"/>
    </row>
    <row r="375" spans="1:8" ht="11.25" customHeight="1">
      <c r="A375" s="1"/>
      <c r="B375" s="31"/>
      <c r="E375" s="30"/>
      <c r="F375" s="1"/>
      <c r="G375" s="1"/>
      <c r="H375" s="1"/>
    </row>
    <row r="376" spans="1:8" ht="11.25" customHeight="1">
      <c r="A376" s="1" t="s">
        <v>21</v>
      </c>
      <c r="B376" s="21" t="s">
        <v>2006</v>
      </c>
      <c r="C376" s="1">
        <v>13</v>
      </c>
      <c r="D376" s="22">
        <v>1640428</v>
      </c>
      <c r="E376" s="24">
        <f t="shared" si="5"/>
        <v>1640.4280000000001</v>
      </c>
      <c r="F376" s="30">
        <f>+E376</f>
        <v>1640.4280000000001</v>
      </c>
      <c r="H376" t="s">
        <v>2007</v>
      </c>
    </row>
    <row r="377" spans="1:8" ht="11.25" customHeight="1">
      <c r="A377" s="48" t="s">
        <v>21</v>
      </c>
      <c r="B377" s="26" t="s">
        <v>1509</v>
      </c>
      <c r="C377" s="27" t="s">
        <v>2008</v>
      </c>
      <c r="D377" s="28">
        <v>72608</v>
      </c>
      <c r="E377" s="30">
        <f t="shared" si="5"/>
        <v>72.608000000000004</v>
      </c>
    </row>
    <row r="378" spans="1:8" ht="11.25" customHeight="1">
      <c r="A378" s="48" t="s">
        <v>21</v>
      </c>
      <c r="B378" s="26" t="s">
        <v>1488</v>
      </c>
      <c r="C378" s="27" t="s">
        <v>2008</v>
      </c>
      <c r="D378" s="28">
        <v>218475</v>
      </c>
      <c r="E378" s="30">
        <f t="shared" si="5"/>
        <v>218.47499999999999</v>
      </c>
    </row>
    <row r="379" spans="1:8" ht="11.25" customHeight="1">
      <c r="A379" s="48" t="s">
        <v>21</v>
      </c>
      <c r="B379" s="26" t="s">
        <v>2009</v>
      </c>
      <c r="C379" s="27" t="s">
        <v>2008</v>
      </c>
      <c r="D379" s="28">
        <v>103028</v>
      </c>
      <c r="E379" s="30">
        <f t="shared" si="5"/>
        <v>103.02800000000001</v>
      </c>
    </row>
    <row r="380" spans="1:8" ht="11.25" customHeight="1">
      <c r="A380" s="48" t="s">
        <v>21</v>
      </c>
      <c r="B380" s="26" t="s">
        <v>289</v>
      </c>
      <c r="C380" s="27" t="s">
        <v>2008</v>
      </c>
      <c r="D380" s="28">
        <v>48872</v>
      </c>
      <c r="E380" s="30">
        <f t="shared" si="5"/>
        <v>48.872</v>
      </c>
    </row>
    <row r="381" spans="1:8" ht="11.25" customHeight="1">
      <c r="A381" s="48" t="s">
        <v>21</v>
      </c>
      <c r="B381" s="26" t="s">
        <v>1131</v>
      </c>
      <c r="C381" s="27" t="s">
        <v>2008</v>
      </c>
      <c r="D381" s="28">
        <v>292612</v>
      </c>
      <c r="E381" s="30">
        <f t="shared" si="5"/>
        <v>292.61200000000002</v>
      </c>
    </row>
    <row r="382" spans="1:8" ht="11.25" customHeight="1">
      <c r="A382" s="48" t="s">
        <v>21</v>
      </c>
      <c r="B382" s="26" t="s">
        <v>2010</v>
      </c>
      <c r="C382" s="27" t="s">
        <v>2008</v>
      </c>
      <c r="D382" s="28">
        <v>102368</v>
      </c>
      <c r="E382" s="30">
        <f t="shared" si="5"/>
        <v>102.36799999999999</v>
      </c>
    </row>
    <row r="383" spans="1:8" ht="11.25" customHeight="1">
      <c r="A383" s="48" t="s">
        <v>21</v>
      </c>
      <c r="B383" s="26" t="s">
        <v>2011</v>
      </c>
      <c r="C383" s="27" t="s">
        <v>2008</v>
      </c>
      <c r="D383" s="28">
        <v>316541</v>
      </c>
      <c r="E383" s="30">
        <f t="shared" si="5"/>
        <v>316.541</v>
      </c>
    </row>
    <row r="384" spans="1:8" ht="11.25" customHeight="1">
      <c r="A384" s="48" t="s">
        <v>21</v>
      </c>
      <c r="B384" s="26" t="s">
        <v>1493</v>
      </c>
      <c r="C384" s="27" t="s">
        <v>2008</v>
      </c>
      <c r="D384" s="28">
        <v>80674</v>
      </c>
      <c r="E384" s="30">
        <f t="shared" si="5"/>
        <v>80.674000000000007</v>
      </c>
    </row>
    <row r="385" spans="1:6" ht="11.25" customHeight="1">
      <c r="A385" s="48" t="s">
        <v>21</v>
      </c>
      <c r="B385" s="26" t="s">
        <v>1070</v>
      </c>
      <c r="C385" s="27" t="s">
        <v>2008</v>
      </c>
      <c r="D385" s="28">
        <v>170260</v>
      </c>
      <c r="E385" s="30">
        <f t="shared" si="5"/>
        <v>170.26</v>
      </c>
    </row>
    <row r="386" spans="1:6" ht="11.25" customHeight="1">
      <c r="A386" s="48" t="s">
        <v>21</v>
      </c>
      <c r="B386" s="26" t="s">
        <v>2012</v>
      </c>
      <c r="C386" s="27" t="s">
        <v>2008</v>
      </c>
      <c r="D386" s="28">
        <v>35885</v>
      </c>
      <c r="E386" s="30">
        <f t="shared" ref="E386:E411" si="6">D386/1000</f>
        <v>35.884999999999998</v>
      </c>
    </row>
    <row r="387" spans="1:6" ht="11.25" customHeight="1">
      <c r="B387" s="26" t="s">
        <v>2013</v>
      </c>
      <c r="C387" s="27" t="s">
        <v>2008</v>
      </c>
      <c r="D387" s="99">
        <v>178548</v>
      </c>
      <c r="E387" s="30">
        <f t="shared" si="6"/>
        <v>178.548</v>
      </c>
    </row>
    <row r="388" spans="1:6" ht="11.25" customHeight="1">
      <c r="A388" s="100" t="s">
        <v>13</v>
      </c>
      <c r="B388" s="21" t="s">
        <v>2006</v>
      </c>
      <c r="C388" s="27"/>
      <c r="D388" s="101"/>
      <c r="E388" s="66">
        <v>5239</v>
      </c>
      <c r="F388" s="66">
        <v>5239</v>
      </c>
    </row>
    <row r="389" spans="1:6" ht="11.25" customHeight="1">
      <c r="B389" s="90" t="s">
        <v>2014</v>
      </c>
      <c r="C389" s="14"/>
      <c r="D389" s="101"/>
      <c r="E389" s="91">
        <v>30</v>
      </c>
      <c r="F389" s="9"/>
    </row>
    <row r="390" spans="1:6" ht="11.25" customHeight="1">
      <c r="B390" s="90" t="s">
        <v>2015</v>
      </c>
      <c r="C390" s="14"/>
      <c r="D390" s="101"/>
      <c r="E390" s="91">
        <v>135</v>
      </c>
      <c r="F390" s="9"/>
    </row>
    <row r="391" spans="1:6" ht="11.25" customHeight="1">
      <c r="B391" s="90" t="s">
        <v>2016</v>
      </c>
      <c r="C391" s="14"/>
      <c r="D391" s="101"/>
      <c r="E391" s="91">
        <v>53</v>
      </c>
      <c r="F391" s="9"/>
    </row>
    <row r="392" spans="1:6" ht="11.25" customHeight="1">
      <c r="B392" s="90" t="s">
        <v>2017</v>
      </c>
      <c r="C392" s="14"/>
      <c r="D392" s="101"/>
      <c r="E392" s="91">
        <v>21</v>
      </c>
      <c r="F392" s="9"/>
    </row>
    <row r="393" spans="1:6" ht="11.25" customHeight="1">
      <c r="B393" s="90" t="s">
        <v>2018</v>
      </c>
      <c r="C393" s="14"/>
      <c r="D393" s="101"/>
      <c r="E393" s="91">
        <v>5000</v>
      </c>
      <c r="F393" s="9"/>
    </row>
    <row r="394" spans="1:6" ht="11.25" customHeight="1">
      <c r="B394" s="31"/>
      <c r="E394" s="30"/>
    </row>
    <row r="395" spans="1:6" ht="11.25" customHeight="1">
      <c r="A395" s="102" t="s">
        <v>21</v>
      </c>
      <c r="B395" s="51" t="s">
        <v>2019</v>
      </c>
      <c r="D395" s="22">
        <v>1010000</v>
      </c>
      <c r="E395" s="24">
        <f t="shared" si="6"/>
        <v>1010</v>
      </c>
      <c r="F395" s="30">
        <f>+E395</f>
        <v>1010</v>
      </c>
    </row>
    <row r="396" spans="1:6" ht="11.25" customHeight="1">
      <c r="A396" s="48" t="s">
        <v>21</v>
      </c>
      <c r="B396" s="26" t="s">
        <v>2020</v>
      </c>
      <c r="C396" s="27" t="s">
        <v>2021</v>
      </c>
      <c r="D396" s="28">
        <v>86000</v>
      </c>
      <c r="E396" s="30">
        <f t="shared" si="6"/>
        <v>86</v>
      </c>
    </row>
    <row r="397" spans="1:6" ht="11.25" customHeight="1">
      <c r="A397" s="48" t="s">
        <v>21</v>
      </c>
      <c r="B397" s="26" t="s">
        <v>2022</v>
      </c>
      <c r="C397" s="27" t="s">
        <v>2021</v>
      </c>
      <c r="D397" s="28">
        <v>15000</v>
      </c>
      <c r="E397" s="30">
        <f t="shared" si="6"/>
        <v>15</v>
      </c>
    </row>
    <row r="398" spans="1:6" ht="11.25" customHeight="1">
      <c r="A398" s="48" t="s">
        <v>21</v>
      </c>
      <c r="B398" s="26" t="s">
        <v>2023</v>
      </c>
      <c r="C398" s="27" t="s">
        <v>2021</v>
      </c>
      <c r="D398" s="28">
        <v>15000</v>
      </c>
      <c r="E398" s="30">
        <f t="shared" si="6"/>
        <v>15</v>
      </c>
    </row>
    <row r="399" spans="1:6" ht="11.25" customHeight="1">
      <c r="A399" s="48" t="s">
        <v>21</v>
      </c>
      <c r="B399" s="26" t="s">
        <v>2024</v>
      </c>
      <c r="C399" s="27" t="s">
        <v>2021</v>
      </c>
      <c r="D399" s="28">
        <v>15000</v>
      </c>
      <c r="E399" s="30">
        <f t="shared" si="6"/>
        <v>15</v>
      </c>
    </row>
    <row r="400" spans="1:6" ht="11.25" customHeight="1">
      <c r="A400" s="48" t="s">
        <v>21</v>
      </c>
      <c r="B400" s="26" t="s">
        <v>2025</v>
      </c>
      <c r="C400" s="27" t="s">
        <v>2021</v>
      </c>
      <c r="D400" s="28">
        <v>15000</v>
      </c>
      <c r="E400" s="30">
        <f t="shared" si="6"/>
        <v>15</v>
      </c>
    </row>
    <row r="401" spans="1:6" ht="11.25" customHeight="1">
      <c r="A401" s="48" t="s">
        <v>21</v>
      </c>
      <c r="B401" s="26" t="s">
        <v>2026</v>
      </c>
      <c r="C401" s="27" t="s">
        <v>2021</v>
      </c>
      <c r="D401" s="28">
        <v>15000</v>
      </c>
      <c r="E401" s="30">
        <f t="shared" si="6"/>
        <v>15</v>
      </c>
    </row>
    <row r="402" spans="1:6" ht="11.25" customHeight="1">
      <c r="A402" s="48" t="s">
        <v>21</v>
      </c>
      <c r="B402" s="26" t="s">
        <v>2027</v>
      </c>
      <c r="C402" s="27" t="s">
        <v>2021</v>
      </c>
      <c r="D402" s="28">
        <v>25000</v>
      </c>
      <c r="E402" s="30">
        <f t="shared" si="6"/>
        <v>25</v>
      </c>
    </row>
    <row r="403" spans="1:6" ht="11.25" customHeight="1">
      <c r="A403" s="48" t="s">
        <v>21</v>
      </c>
      <c r="B403" s="26" t="s">
        <v>2025</v>
      </c>
      <c r="C403" s="27" t="s">
        <v>2021</v>
      </c>
      <c r="D403" s="28">
        <v>60000</v>
      </c>
      <c r="E403" s="30">
        <f t="shared" si="6"/>
        <v>60</v>
      </c>
    </row>
    <row r="404" spans="1:6" ht="11.25" customHeight="1">
      <c r="A404" s="48" t="s">
        <v>21</v>
      </c>
      <c r="B404" s="26" t="s">
        <v>2026</v>
      </c>
      <c r="C404" s="27" t="s">
        <v>2021</v>
      </c>
      <c r="D404" s="28">
        <v>60000</v>
      </c>
      <c r="E404" s="30">
        <f t="shared" si="6"/>
        <v>60</v>
      </c>
    </row>
    <row r="405" spans="1:6" ht="11.25" customHeight="1">
      <c r="A405" s="48" t="s">
        <v>21</v>
      </c>
      <c r="B405" s="26" t="s">
        <v>2022</v>
      </c>
      <c r="C405" s="27" t="s">
        <v>2021</v>
      </c>
      <c r="D405" s="28">
        <v>60000</v>
      </c>
      <c r="E405" s="30">
        <f t="shared" si="6"/>
        <v>60</v>
      </c>
    </row>
    <row r="406" spans="1:6" ht="11.25" customHeight="1">
      <c r="A406" s="48" t="s">
        <v>21</v>
      </c>
      <c r="B406" s="26" t="s">
        <v>2028</v>
      </c>
      <c r="C406" s="27" t="s">
        <v>2021</v>
      </c>
      <c r="D406" s="28">
        <v>60000</v>
      </c>
      <c r="E406" s="30">
        <f t="shared" si="6"/>
        <v>60</v>
      </c>
    </row>
    <row r="407" spans="1:6" ht="11.25" customHeight="1">
      <c r="A407" s="48" t="s">
        <v>21</v>
      </c>
      <c r="B407" s="26" t="s">
        <v>2023</v>
      </c>
      <c r="C407" s="27" t="s">
        <v>2021</v>
      </c>
      <c r="D407" s="28">
        <v>60000</v>
      </c>
      <c r="E407" s="30">
        <f t="shared" si="6"/>
        <v>60</v>
      </c>
    </row>
    <row r="408" spans="1:6" ht="11.25" customHeight="1">
      <c r="A408" s="48" t="s">
        <v>21</v>
      </c>
      <c r="B408" s="26" t="s">
        <v>2029</v>
      </c>
      <c r="C408" s="27" t="s">
        <v>2021</v>
      </c>
      <c r="D408" s="28">
        <v>60000</v>
      </c>
      <c r="E408" s="30">
        <f t="shared" si="6"/>
        <v>60</v>
      </c>
    </row>
    <row r="409" spans="1:6" ht="11.25" customHeight="1">
      <c r="A409" s="48" t="s">
        <v>21</v>
      </c>
      <c r="B409" s="26" t="s">
        <v>2029</v>
      </c>
      <c r="C409" s="27" t="s">
        <v>2021</v>
      </c>
      <c r="D409" s="28">
        <v>60000</v>
      </c>
      <c r="E409" s="30">
        <f t="shared" si="6"/>
        <v>60</v>
      </c>
    </row>
    <row r="410" spans="1:6" ht="11.25" customHeight="1">
      <c r="A410" s="48" t="s">
        <v>21</v>
      </c>
      <c r="B410" s="26" t="s">
        <v>2029</v>
      </c>
      <c r="C410" s="27" t="s">
        <v>2021</v>
      </c>
      <c r="D410" s="28">
        <v>60000</v>
      </c>
      <c r="E410" s="30">
        <f t="shared" si="6"/>
        <v>60</v>
      </c>
    </row>
    <row r="411" spans="1:6" ht="11.25" customHeight="1">
      <c r="B411" s="26" t="s">
        <v>2020</v>
      </c>
      <c r="C411" s="27" t="s">
        <v>2021</v>
      </c>
      <c r="D411" s="28">
        <v>344000</v>
      </c>
      <c r="E411" s="30">
        <f t="shared" si="6"/>
        <v>344</v>
      </c>
    </row>
    <row r="412" spans="1:6" ht="11.25" customHeight="1">
      <c r="A412" s="1"/>
      <c r="B412" s="31"/>
    </row>
    <row r="413" spans="1:6" ht="11.25" customHeight="1">
      <c r="A413" s="1" t="s">
        <v>13</v>
      </c>
      <c r="B413" s="21" t="s">
        <v>2030</v>
      </c>
      <c r="C413" s="15">
        <v>13</v>
      </c>
      <c r="E413" s="70">
        <v>941</v>
      </c>
      <c r="F413" s="80">
        <f>+E413</f>
        <v>941</v>
      </c>
    </row>
    <row r="414" spans="1:6" ht="11.25" customHeight="1">
      <c r="A414" s="1"/>
      <c r="B414" s="96" t="s">
        <v>2031</v>
      </c>
      <c r="C414" s="15"/>
      <c r="E414" s="95">
        <v>941</v>
      </c>
    </row>
    <row r="415" spans="1:6" ht="11.25" customHeight="1">
      <c r="A415" s="1"/>
      <c r="B415" s="21"/>
      <c r="C415" s="15"/>
      <c r="E415" s="14"/>
    </row>
    <row r="416" spans="1:6" ht="11.25" customHeight="1">
      <c r="A416" s="1" t="s">
        <v>13</v>
      </c>
      <c r="B416" s="21" t="s">
        <v>2032</v>
      </c>
      <c r="C416" s="15">
        <v>13</v>
      </c>
      <c r="E416" s="70">
        <f>2800</f>
        <v>2800</v>
      </c>
      <c r="F416" s="80">
        <f>+E416</f>
        <v>2800</v>
      </c>
    </row>
    <row r="417" spans="1:6" ht="11.25" customHeight="1">
      <c r="A417" s="1"/>
      <c r="B417" s="96" t="s">
        <v>2033</v>
      </c>
      <c r="C417" s="15"/>
      <c r="E417" s="95">
        <f>2800</f>
        <v>2800</v>
      </c>
    </row>
    <row r="418" spans="1:6" ht="11.25" customHeight="1">
      <c r="A418" s="1"/>
      <c r="B418" s="21"/>
      <c r="C418" s="15"/>
      <c r="E418" s="14"/>
    </row>
    <row r="419" spans="1:6" ht="11.25" customHeight="1">
      <c r="A419" s="1" t="s">
        <v>13</v>
      </c>
      <c r="B419" s="21" t="s">
        <v>2034</v>
      </c>
      <c r="C419" s="15">
        <v>13</v>
      </c>
      <c r="E419" s="70">
        <v>4</v>
      </c>
      <c r="F419" s="103">
        <v>4</v>
      </c>
    </row>
    <row r="420" spans="1:6" ht="11.25" customHeight="1">
      <c r="A420" s="1"/>
      <c r="B420" s="96" t="s">
        <v>2035</v>
      </c>
      <c r="C420" s="15"/>
      <c r="E420" s="95">
        <v>4</v>
      </c>
    </row>
    <row r="421" spans="1:6" ht="11.25" customHeight="1">
      <c r="A421" s="1"/>
      <c r="B421" s="21"/>
      <c r="C421" s="15"/>
      <c r="E421" s="14"/>
    </row>
    <row r="422" spans="1:6" ht="11.25" customHeight="1">
      <c r="A422" s="1" t="s">
        <v>13</v>
      </c>
      <c r="B422" s="21" t="s">
        <v>2036</v>
      </c>
      <c r="C422" s="15">
        <v>13</v>
      </c>
      <c r="E422" s="15">
        <v>1269</v>
      </c>
      <c r="F422">
        <f>+E422</f>
        <v>1269</v>
      </c>
    </row>
    <row r="423" spans="1:6" ht="11.25" customHeight="1">
      <c r="A423" s="1"/>
      <c r="B423" s="96" t="s">
        <v>2037</v>
      </c>
      <c r="C423" s="15"/>
      <c r="E423" s="14">
        <v>1269</v>
      </c>
    </row>
    <row r="424" spans="1:6" ht="11.25" customHeight="1">
      <c r="A424" s="1"/>
      <c r="B424" s="21"/>
      <c r="C424" s="15"/>
      <c r="E424" s="14"/>
    </row>
    <row r="425" spans="1:6" ht="11.25" customHeight="1">
      <c r="A425" s="1" t="s">
        <v>13</v>
      </c>
      <c r="B425" s="21" t="s">
        <v>2038</v>
      </c>
      <c r="C425" s="15">
        <v>13</v>
      </c>
      <c r="E425" s="70">
        <f>188+75+75+113</f>
        <v>451</v>
      </c>
      <c r="F425" s="80">
        <f>+E425</f>
        <v>451</v>
      </c>
    </row>
    <row r="426" spans="1:6" ht="11.25" customHeight="1">
      <c r="A426" s="1"/>
      <c r="B426" s="96" t="s">
        <v>2039</v>
      </c>
      <c r="C426" s="15"/>
      <c r="E426" s="95">
        <f>188+75+75+113</f>
        <v>451</v>
      </c>
    </row>
    <row r="427" spans="1:6" ht="11.25" customHeight="1">
      <c r="A427" s="1"/>
      <c r="B427" s="21"/>
      <c r="C427" s="15"/>
      <c r="E427" s="14"/>
    </row>
    <row r="428" spans="1:6" ht="11.25" customHeight="1">
      <c r="A428" s="1" t="s">
        <v>13</v>
      </c>
      <c r="B428" s="21" t="s">
        <v>2040</v>
      </c>
      <c r="C428" s="15">
        <v>13</v>
      </c>
      <c r="E428" s="70">
        <v>0</v>
      </c>
    </row>
    <row r="429" spans="1:6" ht="11.25" customHeight="1">
      <c r="A429" s="1"/>
      <c r="B429" s="21"/>
      <c r="C429" s="15"/>
      <c r="E429" s="14"/>
    </row>
    <row r="430" spans="1:6" ht="11.25" customHeight="1">
      <c r="A430" s="1" t="s">
        <v>13</v>
      </c>
      <c r="B430" s="21" t="s">
        <v>2041</v>
      </c>
      <c r="C430" s="15">
        <v>13</v>
      </c>
      <c r="E430" s="15">
        <v>156</v>
      </c>
      <c r="F430">
        <f>+E430</f>
        <v>156</v>
      </c>
    </row>
    <row r="431" spans="1:6" ht="11.25" customHeight="1">
      <c r="A431" s="1"/>
      <c r="B431" s="96" t="s">
        <v>2042</v>
      </c>
      <c r="C431" s="15"/>
      <c r="E431" s="14"/>
    </row>
    <row r="432" spans="1:6" ht="11.25" customHeight="1">
      <c r="A432" s="1"/>
      <c r="B432" s="21"/>
      <c r="C432" s="15"/>
      <c r="E432" s="14"/>
    </row>
    <row r="433" spans="1:7" ht="11.25" customHeight="1">
      <c r="A433" s="1" t="s">
        <v>13</v>
      </c>
      <c r="B433" s="21" t="s">
        <v>2043</v>
      </c>
      <c r="C433" s="15">
        <v>13</v>
      </c>
      <c r="E433" s="70">
        <v>13536</v>
      </c>
      <c r="F433" s="80">
        <f>+E433</f>
        <v>13536</v>
      </c>
    </row>
    <row r="434" spans="1:7" ht="11.25" customHeight="1">
      <c r="A434" s="1"/>
      <c r="B434" s="96" t="s">
        <v>2044</v>
      </c>
      <c r="C434" s="15"/>
      <c r="E434" s="95">
        <v>13536</v>
      </c>
    </row>
    <row r="435" spans="1:7" ht="11.25" customHeight="1">
      <c r="A435" s="1"/>
      <c r="B435" s="21"/>
      <c r="C435" s="15"/>
      <c r="E435" s="14"/>
    </row>
    <row r="436" spans="1:7" ht="11.25" customHeight="1">
      <c r="A436" s="1" t="s">
        <v>13</v>
      </c>
      <c r="B436" s="21" t="s">
        <v>2045</v>
      </c>
      <c r="C436" s="15">
        <v>13</v>
      </c>
      <c r="E436" s="15">
        <v>2139</v>
      </c>
      <c r="F436">
        <f>+E436</f>
        <v>2139</v>
      </c>
    </row>
    <row r="437" spans="1:7" ht="11.25" customHeight="1">
      <c r="A437" s="1"/>
      <c r="B437" s="96" t="s">
        <v>2046</v>
      </c>
      <c r="C437" s="15"/>
      <c r="E437" s="14">
        <v>2139</v>
      </c>
    </row>
    <row r="438" spans="1:7" ht="11.25" customHeight="1">
      <c r="A438" s="1"/>
      <c r="B438" s="96"/>
      <c r="C438" s="15"/>
      <c r="E438" s="14"/>
    </row>
    <row r="439" spans="1:7" ht="11.25" customHeight="1">
      <c r="A439" s="1" t="s">
        <v>13</v>
      </c>
      <c r="B439" s="21" t="s">
        <v>2047</v>
      </c>
      <c r="C439" s="15">
        <v>13</v>
      </c>
      <c r="E439" s="70">
        <v>5</v>
      </c>
      <c r="F439" s="80">
        <f>+E439</f>
        <v>5</v>
      </c>
    </row>
    <row r="440" spans="1:7" ht="11.25" customHeight="1">
      <c r="B440" s="104" t="s">
        <v>2047</v>
      </c>
      <c r="C440" s="14"/>
      <c r="E440" s="95">
        <v>5</v>
      </c>
    </row>
    <row r="441" spans="1:7" ht="11.25" customHeight="1">
      <c r="B441" s="86"/>
      <c r="C441" s="14"/>
      <c r="E441" s="14"/>
    </row>
    <row r="442" spans="1:7" ht="11.25" customHeight="1">
      <c r="A442" s="15" t="s">
        <v>13</v>
      </c>
      <c r="B442" s="105" t="s">
        <v>1677</v>
      </c>
      <c r="C442" s="15">
        <v>13</v>
      </c>
      <c r="E442" s="79">
        <v>3222</v>
      </c>
      <c r="F442" s="82">
        <f>+E442</f>
        <v>3222</v>
      </c>
      <c r="G442" s="14"/>
    </row>
    <row r="443" spans="1:7" ht="11.25" customHeight="1">
      <c r="A443" s="14"/>
      <c r="B443" s="104" t="s">
        <v>2048</v>
      </c>
      <c r="C443" s="14"/>
      <c r="E443" s="91">
        <v>214</v>
      </c>
      <c r="F443" s="14"/>
      <c r="G443" s="14"/>
    </row>
    <row r="444" spans="1:7" ht="11.25" customHeight="1">
      <c r="A444" s="14"/>
      <c r="B444" s="104" t="s">
        <v>2049</v>
      </c>
      <c r="C444" s="14"/>
      <c r="E444" s="91">
        <v>300</v>
      </c>
      <c r="F444" s="14"/>
      <c r="G444" s="14"/>
    </row>
    <row r="445" spans="1:7" ht="11.25" customHeight="1">
      <c r="A445" s="14"/>
      <c r="B445" s="104" t="s">
        <v>2050</v>
      </c>
      <c r="C445" s="14"/>
      <c r="E445" s="91">
        <v>2600</v>
      </c>
      <c r="F445" s="14"/>
      <c r="G445" s="14"/>
    </row>
    <row r="446" spans="1:7" ht="11.25" customHeight="1">
      <c r="A446" s="14"/>
      <c r="B446" s="104" t="s">
        <v>2051</v>
      </c>
      <c r="C446" s="14"/>
      <c r="E446" s="91">
        <v>100</v>
      </c>
      <c r="F446" s="14"/>
      <c r="G446" s="14"/>
    </row>
    <row r="447" spans="1:7" ht="11.25" customHeight="1">
      <c r="A447" s="14"/>
      <c r="B447" s="104" t="s">
        <v>2052</v>
      </c>
      <c r="C447" s="14"/>
      <c r="E447" s="91">
        <v>8</v>
      </c>
      <c r="F447" s="14"/>
      <c r="G447" s="14"/>
    </row>
    <row r="448" spans="1:7" ht="11.25" customHeight="1">
      <c r="A448" s="14"/>
      <c r="B448" s="104"/>
      <c r="C448" s="14"/>
      <c r="E448" s="91"/>
      <c r="F448" s="14"/>
      <c r="G448" s="14"/>
    </row>
    <row r="449" spans="1:7" ht="11.25" customHeight="1">
      <c r="A449" s="15" t="s">
        <v>13</v>
      </c>
      <c r="B449" s="106" t="s">
        <v>2053</v>
      </c>
      <c r="C449" s="15">
        <v>13</v>
      </c>
      <c r="E449" s="79">
        <v>1244</v>
      </c>
      <c r="F449" s="82">
        <f>+E449</f>
        <v>1244</v>
      </c>
      <c r="G449" s="14"/>
    </row>
    <row r="450" spans="1:7" ht="11.25" customHeight="1">
      <c r="B450" s="104" t="s">
        <v>2054</v>
      </c>
      <c r="C450" s="14"/>
      <c r="E450" s="91">
        <v>90</v>
      </c>
      <c r="F450" s="14"/>
      <c r="G450" s="14"/>
    </row>
    <row r="451" spans="1:7" ht="11.25" customHeight="1">
      <c r="A451" s="14"/>
      <c r="B451" s="104" t="s">
        <v>2055</v>
      </c>
      <c r="C451" s="14"/>
      <c r="E451" s="91">
        <v>59</v>
      </c>
      <c r="F451" s="14"/>
      <c r="G451" s="14"/>
    </row>
    <row r="452" spans="1:7" ht="11.25" customHeight="1">
      <c r="A452" s="14"/>
      <c r="B452" s="104" t="s">
        <v>2056</v>
      </c>
      <c r="C452" s="14"/>
      <c r="E452" s="91">
        <v>995</v>
      </c>
      <c r="F452" s="14"/>
      <c r="G452" s="14"/>
    </row>
    <row r="453" spans="1:7" ht="11.25" customHeight="1">
      <c r="A453" s="14"/>
      <c r="B453" s="104" t="s">
        <v>2055</v>
      </c>
      <c r="C453" s="14"/>
      <c r="E453" s="91">
        <v>100</v>
      </c>
      <c r="F453" s="14"/>
      <c r="G453" s="14"/>
    </row>
    <row r="454" spans="1:7" ht="11.25" customHeight="1">
      <c r="A454" s="88"/>
      <c r="B454" s="86"/>
      <c r="C454" s="84"/>
      <c r="E454" s="86"/>
      <c r="F454" s="14"/>
      <c r="G454" s="14"/>
    </row>
    <row r="455" spans="1:7" ht="11.25" customHeight="1">
      <c r="A455" s="78" t="s">
        <v>13</v>
      </c>
      <c r="B455" s="107" t="s">
        <v>2057</v>
      </c>
      <c r="C455" s="78">
        <v>13</v>
      </c>
      <c r="E455" s="79">
        <f>SUM(E456:E460)</f>
        <v>5439</v>
      </c>
      <c r="F455" s="82">
        <f>+E455</f>
        <v>5439</v>
      </c>
      <c r="G455" s="14"/>
    </row>
    <row r="456" spans="1:7" ht="11.25" customHeight="1">
      <c r="A456" s="88"/>
      <c r="B456" s="90" t="s">
        <v>2058</v>
      </c>
      <c r="C456" s="84"/>
      <c r="E456" s="91">
        <v>553</v>
      </c>
      <c r="F456" s="14"/>
      <c r="G456" s="14"/>
    </row>
    <row r="457" spans="1:7" ht="11.25" customHeight="1">
      <c r="A457" s="88"/>
      <c r="B457" s="90" t="s">
        <v>2059</v>
      </c>
      <c r="C457" s="84"/>
      <c r="E457" s="91">
        <v>500</v>
      </c>
      <c r="F457" s="14"/>
      <c r="G457" s="14"/>
    </row>
    <row r="458" spans="1:7" ht="11.25" customHeight="1">
      <c r="A458" s="88"/>
      <c r="B458" s="90" t="s">
        <v>2060</v>
      </c>
      <c r="C458" s="84"/>
      <c r="E458" s="91">
        <v>125</v>
      </c>
      <c r="F458" s="14"/>
      <c r="G458" s="14"/>
    </row>
    <row r="459" spans="1:7" ht="11.25" customHeight="1">
      <c r="A459" s="88"/>
      <c r="B459" s="90" t="s">
        <v>2061</v>
      </c>
      <c r="C459" s="84"/>
      <c r="E459" s="91">
        <v>30</v>
      </c>
      <c r="F459" s="14"/>
      <c r="G459" s="14"/>
    </row>
    <row r="460" spans="1:7" ht="11.25" customHeight="1">
      <c r="A460" s="88"/>
      <c r="B460" s="81" t="s">
        <v>2062</v>
      </c>
      <c r="C460" s="84"/>
      <c r="E460" s="91">
        <v>4231</v>
      </c>
      <c r="F460" s="14"/>
      <c r="G460" s="14"/>
    </row>
    <row r="461" spans="1:7" ht="11.25" customHeight="1">
      <c r="A461" s="88"/>
      <c r="B461" s="90"/>
      <c r="C461" s="84"/>
      <c r="D461" s="9"/>
      <c r="E461" s="86"/>
      <c r="F461" s="14"/>
      <c r="G461" s="14"/>
    </row>
    <row r="462" spans="1:7" ht="11.25" customHeight="1">
      <c r="A462" s="88"/>
      <c r="B462" s="107" t="s">
        <v>19</v>
      </c>
      <c r="C462" s="84"/>
      <c r="D462" s="86"/>
      <c r="E462" s="86"/>
      <c r="F462" s="108">
        <f>SUM(F4:F460)</f>
        <v>81859.784699999989</v>
      </c>
      <c r="G462" s="14"/>
    </row>
    <row r="463" spans="1:7" ht="11.25" customHeight="1">
      <c r="A463" s="88"/>
      <c r="B463" s="89"/>
      <c r="C463" s="84"/>
      <c r="D463" s="91"/>
      <c r="E463" s="86"/>
      <c r="F463" s="14"/>
      <c r="G463" s="14"/>
    </row>
    <row r="464" spans="1:7" ht="11.25" customHeight="1">
      <c r="A464" s="88"/>
      <c r="B464" s="89"/>
      <c r="C464" s="84"/>
      <c r="D464" s="84"/>
      <c r="E464" s="90"/>
      <c r="F464" s="82"/>
      <c r="G464" s="14"/>
    </row>
    <row r="465" spans="1:7" ht="11.25" customHeight="1">
      <c r="A465" s="9"/>
      <c r="C465" s="84"/>
      <c r="D465" s="9"/>
      <c r="E465" s="9"/>
      <c r="G465" s="14"/>
    </row>
    <row r="466" spans="1:7" ht="11.25" customHeight="1">
      <c r="A466" s="88"/>
      <c r="B466" s="89"/>
      <c r="C466" s="84"/>
      <c r="D466" s="84"/>
      <c r="E466" s="9"/>
      <c r="G466" s="14"/>
    </row>
    <row r="467" spans="1:7" ht="11.25" customHeight="1">
      <c r="A467" s="88"/>
      <c r="B467" s="89"/>
      <c r="C467" s="84"/>
      <c r="D467" s="84"/>
      <c r="E467" s="9"/>
      <c r="G467" s="14"/>
    </row>
    <row r="468" spans="1:7" ht="11.25" customHeight="1">
      <c r="A468" s="88"/>
      <c r="B468" s="89"/>
      <c r="C468" s="84"/>
      <c r="D468" s="84"/>
      <c r="E468" s="9"/>
      <c r="G468" s="14"/>
    </row>
    <row r="469" spans="1:7" ht="11.25" customHeight="1">
      <c r="A469" s="88"/>
      <c r="B469" s="88"/>
      <c r="C469" s="84"/>
      <c r="D469" s="84"/>
      <c r="E469" s="9"/>
      <c r="G469" s="14"/>
    </row>
    <row r="470" spans="1:7" ht="11.25" customHeight="1">
      <c r="A470" s="88"/>
      <c r="B470" s="89"/>
      <c r="C470" s="84"/>
      <c r="D470" s="84"/>
      <c r="E470" s="9"/>
      <c r="G470" s="14"/>
    </row>
    <row r="471" spans="1:7" ht="11.25" customHeight="1">
      <c r="A471" s="14"/>
      <c r="B471" s="86"/>
      <c r="C471" s="14"/>
      <c r="D471" s="14"/>
      <c r="E471" s="14"/>
      <c r="G471" s="14"/>
    </row>
    <row r="472" spans="1:7" ht="11.25" customHeight="1">
      <c r="A472" s="14"/>
      <c r="B472" s="86"/>
      <c r="C472" s="14"/>
      <c r="D472" s="14"/>
      <c r="E472" s="14"/>
      <c r="F472" s="14"/>
      <c r="G472"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3254"/>
  <sheetViews>
    <sheetView workbookViewId="0">
      <selection sqref="A1:XFD1048576"/>
    </sheetView>
  </sheetViews>
  <sheetFormatPr defaultRowHeight="15"/>
  <cols>
    <col min="1" max="1" width="8.7109375" style="9" customWidth="1"/>
    <col min="2" max="2" width="46.7109375" style="9" customWidth="1"/>
    <col min="3" max="3" width="46.42578125" style="9" customWidth="1"/>
    <col min="4" max="4" width="28.42578125" style="9" hidden="1" customWidth="1"/>
    <col min="5" max="5" width="13.85546875" style="9" customWidth="1"/>
    <col min="6" max="16384" width="9.140625" style="9"/>
  </cols>
  <sheetData>
    <row r="1" spans="1:6" ht="12" customHeight="1">
      <c r="A1" s="18" t="s">
        <v>9</v>
      </c>
      <c r="B1" s="18" t="s">
        <v>10</v>
      </c>
      <c r="C1" s="18" t="s">
        <v>11</v>
      </c>
      <c r="D1" s="18" t="s">
        <v>12</v>
      </c>
    </row>
    <row r="2" spans="1:6" ht="12" customHeight="1">
      <c r="A2" s="18"/>
      <c r="B2" s="18"/>
      <c r="C2" s="18"/>
      <c r="D2" s="18"/>
      <c r="E2" s="109" t="s">
        <v>2063</v>
      </c>
    </row>
    <row r="3" spans="1:6" s="18" customFormat="1" ht="12" customHeight="1">
      <c r="A3" s="18" t="s">
        <v>2064</v>
      </c>
      <c r="B3" s="21" t="s">
        <v>2065</v>
      </c>
      <c r="C3" s="18">
        <v>14</v>
      </c>
    </row>
    <row r="4" spans="1:6" s="18" customFormat="1" ht="12" customHeight="1">
      <c r="B4" s="18" t="s">
        <v>2066</v>
      </c>
      <c r="D4" s="22"/>
      <c r="E4" s="18">
        <v>14291</v>
      </c>
      <c r="F4" s="18">
        <f>+E4</f>
        <v>14291</v>
      </c>
    </row>
    <row r="5" spans="1:6" s="18" customFormat="1" ht="12" customHeight="1">
      <c r="A5" s="34" t="s">
        <v>21</v>
      </c>
      <c r="B5" s="26" t="s">
        <v>2067</v>
      </c>
      <c r="C5" s="27" t="s">
        <v>2068</v>
      </c>
      <c r="D5" s="28">
        <v>331632.90999999997</v>
      </c>
      <c r="E5" s="110">
        <f>D5/1000</f>
        <v>331.63290999999998</v>
      </c>
    </row>
    <row r="6" spans="1:6" s="18" customFormat="1" ht="12" customHeight="1">
      <c r="A6" s="34" t="s">
        <v>21</v>
      </c>
      <c r="B6" s="26" t="s">
        <v>2069</v>
      </c>
      <c r="C6" s="27" t="s">
        <v>2068</v>
      </c>
      <c r="D6" s="28">
        <v>981903.06</v>
      </c>
      <c r="E6" s="110">
        <f t="shared" ref="E6:E18" si="0">D6/1000</f>
        <v>981.9030600000001</v>
      </c>
    </row>
    <row r="7" spans="1:6" s="18" customFormat="1" ht="12" customHeight="1">
      <c r="A7" s="34" t="s">
        <v>21</v>
      </c>
      <c r="B7" s="26" t="s">
        <v>2070</v>
      </c>
      <c r="C7" s="27" t="s">
        <v>2068</v>
      </c>
      <c r="D7" s="28">
        <v>246101.61</v>
      </c>
      <c r="E7" s="110">
        <f t="shared" si="0"/>
        <v>246.10160999999999</v>
      </c>
    </row>
    <row r="8" spans="1:6" s="18" customFormat="1" ht="12" customHeight="1">
      <c r="A8" s="34" t="s">
        <v>21</v>
      </c>
      <c r="B8" s="35" t="s">
        <v>2071</v>
      </c>
      <c r="C8" s="27" t="s">
        <v>2068</v>
      </c>
      <c r="D8" s="28">
        <v>419161.73</v>
      </c>
      <c r="E8" s="110">
        <f t="shared" si="0"/>
        <v>419.16172999999998</v>
      </c>
    </row>
    <row r="9" spans="1:6" s="18" customFormat="1" ht="12" customHeight="1">
      <c r="A9" s="34" t="s">
        <v>21</v>
      </c>
      <c r="B9" s="26" t="s">
        <v>2072</v>
      </c>
      <c r="C9" s="27" t="s">
        <v>2068</v>
      </c>
      <c r="D9" s="28">
        <v>763970.83</v>
      </c>
      <c r="E9" s="110">
        <f t="shared" si="0"/>
        <v>763.97082999999998</v>
      </c>
    </row>
    <row r="10" spans="1:6" s="18" customFormat="1" ht="12" customHeight="1">
      <c r="A10" s="34" t="s">
        <v>21</v>
      </c>
      <c r="B10" s="26" t="s">
        <v>2073</v>
      </c>
      <c r="C10" s="27" t="s">
        <v>2068</v>
      </c>
      <c r="D10" s="28">
        <v>198223.67</v>
      </c>
      <c r="E10" s="110">
        <f t="shared" si="0"/>
        <v>198.22367000000003</v>
      </c>
    </row>
    <row r="11" spans="1:6" s="18" customFormat="1" ht="12" customHeight="1">
      <c r="A11" s="34" t="s">
        <v>21</v>
      </c>
      <c r="B11" s="26" t="s">
        <v>2074</v>
      </c>
      <c r="C11" s="27" t="s">
        <v>2068</v>
      </c>
      <c r="D11" s="28">
        <v>504269.34</v>
      </c>
      <c r="E11" s="110">
        <f t="shared" si="0"/>
        <v>504.26934</v>
      </c>
    </row>
    <row r="12" spans="1:6" s="18" customFormat="1" ht="12" customHeight="1">
      <c r="A12" s="34" t="s">
        <v>21</v>
      </c>
      <c r="B12" s="26" t="s">
        <v>2075</v>
      </c>
      <c r="C12" s="27" t="s">
        <v>2068</v>
      </c>
      <c r="D12" s="28">
        <v>259574.33</v>
      </c>
      <c r="E12" s="110">
        <f t="shared" si="0"/>
        <v>259.57432999999997</v>
      </c>
    </row>
    <row r="13" spans="1:6" s="18" customFormat="1" ht="12" customHeight="1">
      <c r="A13" s="34" t="s">
        <v>21</v>
      </c>
      <c r="B13" s="26" t="s">
        <v>2076</v>
      </c>
      <c r="C13" s="27" t="s">
        <v>2068</v>
      </c>
      <c r="D13" s="28">
        <v>942929.14</v>
      </c>
      <c r="E13" s="110">
        <f t="shared" si="0"/>
        <v>942.92913999999996</v>
      </c>
    </row>
    <row r="14" spans="1:6" s="18" customFormat="1" ht="12" customHeight="1">
      <c r="A14" s="34" t="s">
        <v>21</v>
      </c>
      <c r="B14" s="26" t="s">
        <v>2077</v>
      </c>
      <c r="C14" s="27" t="s">
        <v>2068</v>
      </c>
      <c r="D14" s="28">
        <v>760818.82</v>
      </c>
      <c r="E14" s="110">
        <f t="shared" si="0"/>
        <v>760.81881999999996</v>
      </c>
    </row>
    <row r="15" spans="1:6" s="18" customFormat="1" ht="12" customHeight="1">
      <c r="A15" s="34" t="s">
        <v>21</v>
      </c>
      <c r="B15" s="26" t="s">
        <v>2078</v>
      </c>
      <c r="C15" s="27" t="s">
        <v>2068</v>
      </c>
      <c r="D15" s="28">
        <v>6918.72</v>
      </c>
      <c r="E15" s="110">
        <f t="shared" si="0"/>
        <v>6.9187200000000004</v>
      </c>
    </row>
    <row r="16" spans="1:6" s="18" customFormat="1" ht="12" customHeight="1">
      <c r="A16" s="34" t="s">
        <v>21</v>
      </c>
      <c r="B16" s="26" t="s">
        <v>2079</v>
      </c>
      <c r="C16" s="27" t="s">
        <v>2068</v>
      </c>
      <c r="D16" s="28">
        <v>425102.21</v>
      </c>
      <c r="E16" s="110">
        <f t="shared" si="0"/>
        <v>425.10221000000001</v>
      </c>
    </row>
    <row r="17" spans="1:6" s="18" customFormat="1" ht="12" customHeight="1">
      <c r="A17" s="34" t="s">
        <v>21</v>
      </c>
      <c r="B17" s="26" t="s">
        <v>2080</v>
      </c>
      <c r="C17" s="27" t="s">
        <v>2068</v>
      </c>
      <c r="D17" s="28">
        <v>497255.07</v>
      </c>
      <c r="E17" s="110">
        <f t="shared" si="0"/>
        <v>497.25506999999999</v>
      </c>
    </row>
    <row r="18" spans="1:6" s="18" customFormat="1" ht="12" customHeight="1">
      <c r="A18" s="34" t="s">
        <v>21</v>
      </c>
      <c r="B18" s="26" t="s">
        <v>2081</v>
      </c>
      <c r="C18" s="27" t="s">
        <v>2068</v>
      </c>
      <c r="D18" s="28">
        <v>549756.23</v>
      </c>
      <c r="E18" s="110">
        <f t="shared" si="0"/>
        <v>549.75622999999996</v>
      </c>
    </row>
    <row r="19" spans="1:6" s="18" customFormat="1" ht="12" customHeight="1">
      <c r="A19" s="34"/>
      <c r="B19" s="26"/>
      <c r="C19" s="27"/>
      <c r="D19" s="28"/>
    </row>
    <row r="20" spans="1:6" s="18" customFormat="1" ht="12" customHeight="1">
      <c r="A20" s="34"/>
      <c r="B20" s="102" t="s">
        <v>2082</v>
      </c>
      <c r="C20" s="27"/>
      <c r="D20" s="22"/>
      <c r="E20" s="18">
        <v>491030</v>
      </c>
      <c r="F20" s="18">
        <f>+E20</f>
        <v>491030</v>
      </c>
    </row>
    <row r="21" spans="1:6" s="18" customFormat="1" ht="12" customHeight="1">
      <c r="A21" s="48" t="s">
        <v>21</v>
      </c>
      <c r="B21" s="26" t="s">
        <v>2083</v>
      </c>
      <c r="C21" s="111" t="s">
        <v>2084</v>
      </c>
      <c r="D21" s="40">
        <v>1108245.6599999999</v>
      </c>
      <c r="E21" s="110">
        <f>D21/1000</f>
        <v>1108.2456599999998</v>
      </c>
    </row>
    <row r="22" spans="1:6" s="18" customFormat="1" ht="12" customHeight="1">
      <c r="A22" s="48" t="s">
        <v>21</v>
      </c>
      <c r="B22" s="26" t="s">
        <v>2083</v>
      </c>
      <c r="C22" s="111" t="s">
        <v>2084</v>
      </c>
      <c r="D22" s="40">
        <v>1162915.45</v>
      </c>
      <c r="E22" s="110">
        <f t="shared" ref="E22:E85" si="1">D22/1000</f>
        <v>1162.91545</v>
      </c>
    </row>
    <row r="23" spans="1:6" s="18" customFormat="1" ht="12" customHeight="1">
      <c r="A23" s="48" t="s">
        <v>21</v>
      </c>
      <c r="B23" s="26" t="s">
        <v>2085</v>
      </c>
      <c r="C23" s="111" t="s">
        <v>2084</v>
      </c>
      <c r="D23" s="40">
        <v>9498498.7699999996</v>
      </c>
      <c r="E23" s="110">
        <f t="shared" si="1"/>
        <v>9498.4987700000001</v>
      </c>
    </row>
    <row r="24" spans="1:6" s="18" customFormat="1" ht="12" customHeight="1">
      <c r="A24" s="48" t="s">
        <v>21</v>
      </c>
      <c r="B24" s="26" t="s">
        <v>2086</v>
      </c>
      <c r="C24" s="111" t="s">
        <v>2084</v>
      </c>
      <c r="D24" s="40">
        <v>111890.86</v>
      </c>
      <c r="E24" s="110">
        <f t="shared" si="1"/>
        <v>111.89086</v>
      </c>
    </row>
    <row r="25" spans="1:6" s="18" customFormat="1" ht="12" customHeight="1">
      <c r="A25" s="48" t="s">
        <v>21</v>
      </c>
      <c r="B25" s="26" t="s">
        <v>2087</v>
      </c>
      <c r="C25" s="111" t="s">
        <v>2084</v>
      </c>
      <c r="D25" s="40">
        <v>142944.92000000001</v>
      </c>
      <c r="E25" s="110">
        <f t="shared" si="1"/>
        <v>142.94492000000002</v>
      </c>
    </row>
    <row r="26" spans="1:6" s="18" customFormat="1" ht="12" customHeight="1">
      <c r="A26" s="48" t="s">
        <v>21</v>
      </c>
      <c r="B26" s="26" t="s">
        <v>2088</v>
      </c>
      <c r="C26" s="111" t="s">
        <v>2084</v>
      </c>
      <c r="D26" s="40">
        <v>81259.8</v>
      </c>
      <c r="E26" s="110">
        <f t="shared" si="1"/>
        <v>81.259799999999998</v>
      </c>
    </row>
    <row r="27" spans="1:6" s="18" customFormat="1" ht="12" customHeight="1">
      <c r="A27" s="48" t="s">
        <v>21</v>
      </c>
      <c r="B27" s="26" t="s">
        <v>2089</v>
      </c>
      <c r="C27" s="111" t="s">
        <v>2084</v>
      </c>
      <c r="D27" s="40">
        <v>89407.89</v>
      </c>
      <c r="E27" s="110">
        <f t="shared" si="1"/>
        <v>89.407889999999995</v>
      </c>
    </row>
    <row r="28" spans="1:6" s="18" customFormat="1" ht="12" customHeight="1">
      <c r="A28" s="48" t="s">
        <v>21</v>
      </c>
      <c r="B28" s="26" t="s">
        <v>2089</v>
      </c>
      <c r="C28" s="111" t="s">
        <v>2084</v>
      </c>
      <c r="D28" s="40">
        <v>30218.44</v>
      </c>
      <c r="E28" s="110">
        <f t="shared" si="1"/>
        <v>30.218439999999998</v>
      </c>
    </row>
    <row r="29" spans="1:6" s="18" customFormat="1" ht="12" customHeight="1">
      <c r="A29" s="48" t="s">
        <v>21</v>
      </c>
      <c r="B29" s="26" t="s">
        <v>2090</v>
      </c>
      <c r="C29" s="111" t="s">
        <v>2084</v>
      </c>
      <c r="D29" s="40">
        <v>352720.03</v>
      </c>
      <c r="E29" s="110">
        <f t="shared" si="1"/>
        <v>352.72003000000001</v>
      </c>
    </row>
    <row r="30" spans="1:6" s="18" customFormat="1" ht="12" customHeight="1">
      <c r="A30" s="48" t="s">
        <v>21</v>
      </c>
      <c r="B30" s="26" t="s">
        <v>2091</v>
      </c>
      <c r="C30" s="111" t="s">
        <v>2084</v>
      </c>
      <c r="D30" s="40">
        <v>32503.8</v>
      </c>
      <c r="E30" s="110">
        <f t="shared" si="1"/>
        <v>32.503799999999998</v>
      </c>
    </row>
    <row r="31" spans="1:6" s="18" customFormat="1" ht="12" customHeight="1">
      <c r="A31" s="48" t="s">
        <v>21</v>
      </c>
      <c r="B31" s="26" t="s">
        <v>2091</v>
      </c>
      <c r="C31" s="111" t="s">
        <v>2084</v>
      </c>
      <c r="D31" s="40">
        <v>32626.799999999999</v>
      </c>
      <c r="E31" s="110">
        <f t="shared" si="1"/>
        <v>32.626799999999996</v>
      </c>
    </row>
    <row r="32" spans="1:6" s="18" customFormat="1" ht="12" customHeight="1">
      <c r="A32" s="48" t="s">
        <v>21</v>
      </c>
      <c r="B32" s="26" t="s">
        <v>2091</v>
      </c>
      <c r="C32" s="111" t="s">
        <v>2084</v>
      </c>
      <c r="D32" s="40">
        <v>21490.799999999999</v>
      </c>
      <c r="E32" s="110">
        <f t="shared" si="1"/>
        <v>21.4908</v>
      </c>
    </row>
    <row r="33" spans="1:5" s="18" customFormat="1" ht="12" customHeight="1">
      <c r="A33" s="48" t="s">
        <v>21</v>
      </c>
      <c r="B33" s="26" t="s">
        <v>2092</v>
      </c>
      <c r="C33" s="111" t="s">
        <v>2084</v>
      </c>
      <c r="D33" s="40">
        <v>14720403.199999999</v>
      </c>
      <c r="E33" s="110">
        <f t="shared" si="1"/>
        <v>14720.403199999999</v>
      </c>
    </row>
    <row r="34" spans="1:5" s="18" customFormat="1" ht="12" customHeight="1">
      <c r="A34" s="48" t="s">
        <v>21</v>
      </c>
      <c r="B34" s="26" t="s">
        <v>2093</v>
      </c>
      <c r="C34" s="111" t="s">
        <v>2084</v>
      </c>
      <c r="D34" s="40">
        <v>137780.45000000001</v>
      </c>
      <c r="E34" s="110">
        <f t="shared" si="1"/>
        <v>137.78045</v>
      </c>
    </row>
    <row r="35" spans="1:5" s="18" customFormat="1" ht="12" customHeight="1">
      <c r="A35" s="48" t="s">
        <v>21</v>
      </c>
      <c r="B35" s="26" t="s">
        <v>2093</v>
      </c>
      <c r="C35" s="111" t="s">
        <v>2084</v>
      </c>
      <c r="D35" s="40">
        <v>126616.46</v>
      </c>
      <c r="E35" s="110">
        <f t="shared" si="1"/>
        <v>126.61646</v>
      </c>
    </row>
    <row r="36" spans="1:5" s="18" customFormat="1" ht="12" customHeight="1">
      <c r="A36" s="48" t="s">
        <v>21</v>
      </c>
      <c r="B36" s="26" t="s">
        <v>2094</v>
      </c>
      <c r="C36" s="111" t="s">
        <v>2084</v>
      </c>
      <c r="D36" s="40">
        <v>31102782.379999999</v>
      </c>
      <c r="E36" s="110">
        <f t="shared" si="1"/>
        <v>31102.782380000001</v>
      </c>
    </row>
    <row r="37" spans="1:5" s="18" customFormat="1" ht="12" customHeight="1">
      <c r="A37" s="48" t="s">
        <v>21</v>
      </c>
      <c r="B37" s="26" t="s">
        <v>2069</v>
      </c>
      <c r="C37" s="111" t="s">
        <v>2084</v>
      </c>
      <c r="D37" s="40">
        <v>2398546.9300000002</v>
      </c>
      <c r="E37" s="110">
        <f t="shared" si="1"/>
        <v>2398.54693</v>
      </c>
    </row>
    <row r="38" spans="1:5" s="18" customFormat="1" ht="12" customHeight="1">
      <c r="A38" s="48" t="s">
        <v>21</v>
      </c>
      <c r="B38" s="26" t="s">
        <v>2095</v>
      </c>
      <c r="C38" s="111" t="s">
        <v>2084</v>
      </c>
      <c r="D38" s="40">
        <v>754725.98</v>
      </c>
      <c r="E38" s="110">
        <f t="shared" si="1"/>
        <v>754.72597999999994</v>
      </c>
    </row>
    <row r="39" spans="1:5" s="18" customFormat="1" ht="12" customHeight="1">
      <c r="A39" s="48" t="s">
        <v>21</v>
      </c>
      <c r="B39" s="26" t="s">
        <v>2096</v>
      </c>
      <c r="C39" s="111" t="s">
        <v>2084</v>
      </c>
      <c r="D39" s="40">
        <v>11946.24</v>
      </c>
      <c r="E39" s="110">
        <f t="shared" si="1"/>
        <v>11.94624</v>
      </c>
    </row>
    <row r="40" spans="1:5" s="18" customFormat="1" ht="12" customHeight="1">
      <c r="A40" s="48" t="s">
        <v>21</v>
      </c>
      <c r="B40" s="26" t="s">
        <v>2097</v>
      </c>
      <c r="C40" s="111" t="s">
        <v>2084</v>
      </c>
      <c r="D40" s="40">
        <v>200993.7</v>
      </c>
      <c r="E40" s="110">
        <f t="shared" si="1"/>
        <v>200.99370000000002</v>
      </c>
    </row>
    <row r="41" spans="1:5" s="18" customFormat="1" ht="12" customHeight="1">
      <c r="A41" s="48" t="s">
        <v>21</v>
      </c>
      <c r="B41" s="26" t="s">
        <v>2098</v>
      </c>
      <c r="C41" s="111" t="s">
        <v>2084</v>
      </c>
      <c r="D41" s="40">
        <v>440698.84</v>
      </c>
      <c r="E41" s="110">
        <f t="shared" si="1"/>
        <v>440.69884000000002</v>
      </c>
    </row>
    <row r="42" spans="1:5" s="18" customFormat="1" ht="12" customHeight="1">
      <c r="A42" s="48" t="s">
        <v>21</v>
      </c>
      <c r="B42" s="26" t="s">
        <v>2098</v>
      </c>
      <c r="C42" s="111" t="s">
        <v>2084</v>
      </c>
      <c r="D42" s="40">
        <v>409430.31</v>
      </c>
      <c r="E42" s="110">
        <f t="shared" si="1"/>
        <v>409.43031000000002</v>
      </c>
    </row>
    <row r="43" spans="1:5" s="18" customFormat="1" ht="12" customHeight="1">
      <c r="A43" s="48" t="s">
        <v>21</v>
      </c>
      <c r="B43" s="26" t="s">
        <v>2099</v>
      </c>
      <c r="C43" s="111" t="s">
        <v>2084</v>
      </c>
      <c r="D43" s="40">
        <v>44297.14</v>
      </c>
      <c r="E43" s="110">
        <f t="shared" si="1"/>
        <v>44.297139999999999</v>
      </c>
    </row>
    <row r="44" spans="1:5" s="18" customFormat="1" ht="12" customHeight="1">
      <c r="A44" s="48" t="s">
        <v>21</v>
      </c>
      <c r="B44" s="26" t="s">
        <v>2100</v>
      </c>
      <c r="C44" s="111" t="s">
        <v>2084</v>
      </c>
      <c r="D44" s="40">
        <v>710480.86</v>
      </c>
      <c r="E44" s="110">
        <f t="shared" si="1"/>
        <v>710.48086000000001</v>
      </c>
    </row>
    <row r="45" spans="1:5" s="18" customFormat="1" ht="12" customHeight="1">
      <c r="A45" s="48" t="s">
        <v>21</v>
      </c>
      <c r="B45" s="26" t="s">
        <v>2101</v>
      </c>
      <c r="C45" s="111" t="s">
        <v>2084</v>
      </c>
      <c r="D45" s="40">
        <v>623607.96</v>
      </c>
      <c r="E45" s="110">
        <f t="shared" si="1"/>
        <v>623.60795999999993</v>
      </c>
    </row>
    <row r="46" spans="1:5" s="18" customFormat="1" ht="12" customHeight="1">
      <c r="A46" s="48" t="s">
        <v>21</v>
      </c>
      <c r="B46" s="26" t="s">
        <v>2102</v>
      </c>
      <c r="C46" s="111" t="s">
        <v>2084</v>
      </c>
      <c r="D46" s="40">
        <v>735680.31</v>
      </c>
      <c r="E46" s="110">
        <f t="shared" si="1"/>
        <v>735.68031000000008</v>
      </c>
    </row>
    <row r="47" spans="1:5" s="18" customFormat="1" ht="12" customHeight="1">
      <c r="A47" s="48" t="s">
        <v>21</v>
      </c>
      <c r="B47" s="26" t="s">
        <v>2103</v>
      </c>
      <c r="C47" s="111" t="s">
        <v>2084</v>
      </c>
      <c r="D47" s="40">
        <v>12799760.710000001</v>
      </c>
      <c r="E47" s="110">
        <f t="shared" si="1"/>
        <v>12799.76071</v>
      </c>
    </row>
    <row r="48" spans="1:5" s="18" customFormat="1" ht="12" customHeight="1">
      <c r="A48" s="48" t="s">
        <v>21</v>
      </c>
      <c r="B48" s="26" t="s">
        <v>2104</v>
      </c>
      <c r="C48" s="111" t="s">
        <v>2084</v>
      </c>
      <c r="D48" s="40">
        <v>685544.49</v>
      </c>
      <c r="E48" s="110">
        <f t="shared" si="1"/>
        <v>685.54449</v>
      </c>
    </row>
    <row r="49" spans="1:5" s="18" customFormat="1" ht="12" customHeight="1">
      <c r="A49" s="48" t="s">
        <v>21</v>
      </c>
      <c r="B49" s="26" t="s">
        <v>2105</v>
      </c>
      <c r="C49" s="111" t="s">
        <v>2084</v>
      </c>
      <c r="D49" s="40">
        <v>455949.18</v>
      </c>
      <c r="E49" s="110">
        <f t="shared" si="1"/>
        <v>455.94918000000001</v>
      </c>
    </row>
    <row r="50" spans="1:5" s="18" customFormat="1" ht="12" customHeight="1">
      <c r="A50" s="48" t="s">
        <v>21</v>
      </c>
      <c r="B50" s="26" t="s">
        <v>2106</v>
      </c>
      <c r="C50" s="111" t="s">
        <v>2084</v>
      </c>
      <c r="D50" s="40">
        <v>20477.46</v>
      </c>
      <c r="E50" s="110">
        <f t="shared" si="1"/>
        <v>20.477460000000001</v>
      </c>
    </row>
    <row r="51" spans="1:5" s="18" customFormat="1" ht="12" customHeight="1">
      <c r="A51" s="48" t="s">
        <v>21</v>
      </c>
      <c r="B51" s="26" t="s">
        <v>2107</v>
      </c>
      <c r="C51" s="111" t="s">
        <v>2084</v>
      </c>
      <c r="D51" s="40">
        <v>144129.45000000001</v>
      </c>
      <c r="E51" s="110">
        <f t="shared" si="1"/>
        <v>144.12945000000002</v>
      </c>
    </row>
    <row r="52" spans="1:5" s="18" customFormat="1" ht="12" customHeight="1">
      <c r="A52" s="48" t="s">
        <v>21</v>
      </c>
      <c r="B52" s="26" t="s">
        <v>2108</v>
      </c>
      <c r="C52" s="111" t="s">
        <v>2084</v>
      </c>
      <c r="D52" s="40">
        <v>96776.83</v>
      </c>
      <c r="E52" s="110">
        <f t="shared" si="1"/>
        <v>96.776830000000004</v>
      </c>
    </row>
    <row r="53" spans="1:5" s="18" customFormat="1" ht="12" customHeight="1">
      <c r="A53" s="48" t="s">
        <v>21</v>
      </c>
      <c r="B53" s="26" t="s">
        <v>2109</v>
      </c>
      <c r="C53" s="111" t="s">
        <v>2084</v>
      </c>
      <c r="D53" s="40">
        <v>1053583.3</v>
      </c>
      <c r="E53" s="110">
        <f t="shared" si="1"/>
        <v>1053.5833</v>
      </c>
    </row>
    <row r="54" spans="1:5" s="18" customFormat="1" ht="12" customHeight="1">
      <c r="A54" s="48" t="s">
        <v>21</v>
      </c>
      <c r="B54" s="26" t="s">
        <v>2110</v>
      </c>
      <c r="C54" s="111" t="s">
        <v>2084</v>
      </c>
      <c r="D54" s="40">
        <v>8247.32</v>
      </c>
      <c r="E54" s="110">
        <f t="shared" si="1"/>
        <v>8.2473200000000002</v>
      </c>
    </row>
    <row r="55" spans="1:5" s="18" customFormat="1" ht="12" customHeight="1">
      <c r="A55" s="48" t="s">
        <v>21</v>
      </c>
      <c r="B55" s="26" t="s">
        <v>2111</v>
      </c>
      <c r="C55" s="111" t="s">
        <v>2084</v>
      </c>
      <c r="D55" s="40">
        <v>3742.74</v>
      </c>
      <c r="E55" s="110">
        <f t="shared" si="1"/>
        <v>3.74274</v>
      </c>
    </row>
    <row r="56" spans="1:5" s="18" customFormat="1" ht="12" customHeight="1">
      <c r="A56" s="48" t="s">
        <v>21</v>
      </c>
      <c r="B56" s="26" t="s">
        <v>2112</v>
      </c>
      <c r="C56" s="111" t="s">
        <v>2084</v>
      </c>
      <c r="D56" s="40">
        <v>1457590.87</v>
      </c>
      <c r="E56" s="110">
        <f t="shared" si="1"/>
        <v>1457.5908700000002</v>
      </c>
    </row>
    <row r="57" spans="1:5" s="18" customFormat="1" ht="12" customHeight="1">
      <c r="A57" s="48" t="s">
        <v>21</v>
      </c>
      <c r="B57" s="26" t="s">
        <v>2113</v>
      </c>
      <c r="C57" s="111" t="s">
        <v>2084</v>
      </c>
      <c r="D57" s="40">
        <v>636458.71</v>
      </c>
      <c r="E57" s="110">
        <f t="shared" si="1"/>
        <v>636.45871</v>
      </c>
    </row>
    <row r="58" spans="1:5" s="18" customFormat="1" ht="12" customHeight="1">
      <c r="A58" s="48" t="s">
        <v>21</v>
      </c>
      <c r="B58" s="26" t="s">
        <v>2114</v>
      </c>
      <c r="C58" s="111" t="s">
        <v>2084</v>
      </c>
      <c r="D58" s="40">
        <v>25052.89</v>
      </c>
      <c r="E58" s="110">
        <f t="shared" si="1"/>
        <v>25.052889999999998</v>
      </c>
    </row>
    <row r="59" spans="1:5" s="18" customFormat="1" ht="12" customHeight="1">
      <c r="A59" s="48" t="s">
        <v>21</v>
      </c>
      <c r="B59" s="26" t="s">
        <v>2115</v>
      </c>
      <c r="C59" s="111" t="s">
        <v>2084</v>
      </c>
      <c r="D59" s="40">
        <v>118627.55</v>
      </c>
      <c r="E59" s="110">
        <f t="shared" si="1"/>
        <v>118.62755</v>
      </c>
    </row>
    <row r="60" spans="1:5" s="18" customFormat="1" ht="12" customHeight="1">
      <c r="A60" s="48" t="s">
        <v>21</v>
      </c>
      <c r="B60" s="26" t="s">
        <v>2116</v>
      </c>
      <c r="C60" s="111" t="s">
        <v>2084</v>
      </c>
      <c r="D60" s="40">
        <v>8087.97</v>
      </c>
      <c r="E60" s="110">
        <f t="shared" si="1"/>
        <v>8.0879700000000003</v>
      </c>
    </row>
    <row r="61" spans="1:5" s="18" customFormat="1" ht="12" customHeight="1">
      <c r="A61" s="48" t="s">
        <v>21</v>
      </c>
      <c r="B61" s="26" t="s">
        <v>2117</v>
      </c>
      <c r="C61" s="111" t="s">
        <v>2084</v>
      </c>
      <c r="D61" s="40">
        <v>305370.28999999998</v>
      </c>
      <c r="E61" s="110">
        <f t="shared" si="1"/>
        <v>305.37028999999995</v>
      </c>
    </row>
    <row r="62" spans="1:5" s="18" customFormat="1" ht="12" customHeight="1">
      <c r="A62" s="48" t="s">
        <v>21</v>
      </c>
      <c r="B62" s="26" t="s">
        <v>2118</v>
      </c>
      <c r="C62" s="111" t="s">
        <v>2084</v>
      </c>
      <c r="D62" s="40">
        <v>29137.91</v>
      </c>
      <c r="E62" s="110">
        <f t="shared" si="1"/>
        <v>29.137910000000002</v>
      </c>
    </row>
    <row r="63" spans="1:5" s="18" customFormat="1" ht="12" customHeight="1">
      <c r="A63" s="48" t="s">
        <v>21</v>
      </c>
      <c r="B63" s="26" t="s">
        <v>2118</v>
      </c>
      <c r="C63" s="111" t="s">
        <v>2084</v>
      </c>
      <c r="D63" s="40">
        <v>242438.5</v>
      </c>
      <c r="E63" s="110">
        <f t="shared" si="1"/>
        <v>242.4385</v>
      </c>
    </row>
    <row r="64" spans="1:5" s="18" customFormat="1" ht="12" customHeight="1">
      <c r="A64" s="48" t="s">
        <v>21</v>
      </c>
      <c r="B64" s="26" t="s">
        <v>2119</v>
      </c>
      <c r="C64" s="111" t="s">
        <v>2084</v>
      </c>
      <c r="D64" s="40">
        <v>24522.73</v>
      </c>
      <c r="E64" s="110">
        <f t="shared" si="1"/>
        <v>24.522729999999999</v>
      </c>
    </row>
    <row r="65" spans="1:5" s="18" customFormat="1" ht="12" customHeight="1">
      <c r="A65" s="48" t="s">
        <v>21</v>
      </c>
      <c r="B65" s="26" t="s">
        <v>2120</v>
      </c>
      <c r="C65" s="111" t="s">
        <v>2084</v>
      </c>
      <c r="D65" s="40">
        <v>9054.8700000000008</v>
      </c>
      <c r="E65" s="110">
        <f t="shared" si="1"/>
        <v>9.0548700000000011</v>
      </c>
    </row>
    <row r="66" spans="1:5" s="18" customFormat="1" ht="12" customHeight="1">
      <c r="A66" s="48" t="s">
        <v>21</v>
      </c>
      <c r="B66" s="26" t="s">
        <v>2120</v>
      </c>
      <c r="C66" s="111" t="s">
        <v>2084</v>
      </c>
      <c r="D66" s="40">
        <v>13368.74</v>
      </c>
      <c r="E66" s="110">
        <f t="shared" si="1"/>
        <v>13.368739999999999</v>
      </c>
    </row>
    <row r="67" spans="1:5" s="18" customFormat="1" ht="12" customHeight="1">
      <c r="A67" s="48" t="s">
        <v>21</v>
      </c>
      <c r="B67" s="26" t="s">
        <v>2121</v>
      </c>
      <c r="C67" s="111" t="s">
        <v>2084</v>
      </c>
      <c r="D67" s="40">
        <v>5001.13</v>
      </c>
      <c r="E67" s="110">
        <f t="shared" si="1"/>
        <v>5.0011299999999999</v>
      </c>
    </row>
    <row r="68" spans="1:5" s="18" customFormat="1" ht="12" customHeight="1">
      <c r="A68" s="48" t="s">
        <v>21</v>
      </c>
      <c r="B68" s="26" t="s">
        <v>2121</v>
      </c>
      <c r="C68" s="111" t="s">
        <v>2084</v>
      </c>
      <c r="D68" s="40">
        <v>12747.45</v>
      </c>
      <c r="E68" s="110">
        <f t="shared" si="1"/>
        <v>12.747450000000001</v>
      </c>
    </row>
    <row r="69" spans="1:5" s="18" customFormat="1" ht="12" customHeight="1">
      <c r="A69" s="48" t="s">
        <v>21</v>
      </c>
      <c r="B69" s="26" t="s">
        <v>2121</v>
      </c>
      <c r="C69" s="111" t="s">
        <v>2084</v>
      </c>
      <c r="D69" s="40">
        <v>2273.6799999999998</v>
      </c>
      <c r="E69" s="110">
        <f t="shared" si="1"/>
        <v>2.2736799999999997</v>
      </c>
    </row>
    <row r="70" spans="1:5" s="18" customFormat="1" ht="12" customHeight="1">
      <c r="A70" s="48" t="s">
        <v>21</v>
      </c>
      <c r="B70" s="26" t="s">
        <v>2121</v>
      </c>
      <c r="C70" s="111" t="s">
        <v>2084</v>
      </c>
      <c r="D70" s="40">
        <v>2919.99</v>
      </c>
      <c r="E70" s="110">
        <f t="shared" si="1"/>
        <v>2.9199899999999999</v>
      </c>
    </row>
    <row r="71" spans="1:5" s="18" customFormat="1" ht="12" customHeight="1">
      <c r="A71" s="48" t="s">
        <v>21</v>
      </c>
      <c r="B71" s="26" t="s">
        <v>2121</v>
      </c>
      <c r="C71" s="111" t="s">
        <v>2084</v>
      </c>
      <c r="D71" s="40">
        <v>3211.57</v>
      </c>
      <c r="E71" s="110">
        <f t="shared" si="1"/>
        <v>3.21157</v>
      </c>
    </row>
    <row r="72" spans="1:5" s="18" customFormat="1" ht="12" customHeight="1">
      <c r="A72" s="48" t="s">
        <v>21</v>
      </c>
      <c r="B72" s="26" t="s">
        <v>2121</v>
      </c>
      <c r="C72" s="111" t="s">
        <v>2084</v>
      </c>
      <c r="D72" s="40">
        <v>2054.0700000000002</v>
      </c>
      <c r="E72" s="110">
        <f t="shared" si="1"/>
        <v>2.0540700000000003</v>
      </c>
    </row>
    <row r="73" spans="1:5" s="18" customFormat="1" ht="12" customHeight="1">
      <c r="A73" s="48" t="s">
        <v>21</v>
      </c>
      <c r="B73" s="26" t="s">
        <v>2121</v>
      </c>
      <c r="C73" s="111" t="s">
        <v>2084</v>
      </c>
      <c r="D73" s="40">
        <v>3663.4</v>
      </c>
      <c r="E73" s="110">
        <f t="shared" si="1"/>
        <v>3.6634000000000002</v>
      </c>
    </row>
    <row r="74" spans="1:5" s="18" customFormat="1" ht="12" customHeight="1">
      <c r="A74" s="48" t="s">
        <v>21</v>
      </c>
      <c r="B74" s="26" t="s">
        <v>2121</v>
      </c>
      <c r="C74" s="111" t="s">
        <v>2084</v>
      </c>
      <c r="D74" s="40">
        <v>6634.9</v>
      </c>
      <c r="E74" s="110">
        <f t="shared" si="1"/>
        <v>6.6349</v>
      </c>
    </row>
    <row r="75" spans="1:5" s="18" customFormat="1" ht="12" customHeight="1">
      <c r="A75" s="48" t="s">
        <v>21</v>
      </c>
      <c r="B75" s="26" t="s">
        <v>2121</v>
      </c>
      <c r="C75" s="111" t="s">
        <v>2084</v>
      </c>
      <c r="D75" s="40">
        <v>5709.13</v>
      </c>
      <c r="E75" s="110">
        <f t="shared" si="1"/>
        <v>5.70913</v>
      </c>
    </row>
    <row r="76" spans="1:5" s="18" customFormat="1" ht="12" customHeight="1">
      <c r="A76" s="48" t="s">
        <v>21</v>
      </c>
      <c r="B76" s="26" t="s">
        <v>2121</v>
      </c>
      <c r="C76" s="111" t="s">
        <v>2084</v>
      </c>
      <c r="D76" s="40">
        <v>2094.23</v>
      </c>
      <c r="E76" s="110">
        <f t="shared" si="1"/>
        <v>2.09423</v>
      </c>
    </row>
    <row r="77" spans="1:5" s="18" customFormat="1" ht="12" customHeight="1">
      <c r="A77" s="48" t="s">
        <v>21</v>
      </c>
      <c r="B77" s="26" t="s">
        <v>2121</v>
      </c>
      <c r="C77" s="111" t="s">
        <v>2084</v>
      </c>
      <c r="D77" s="40">
        <v>1720.87</v>
      </c>
      <c r="E77" s="110">
        <f t="shared" si="1"/>
        <v>1.7208699999999999</v>
      </c>
    </row>
    <row r="78" spans="1:5" s="18" customFormat="1" ht="12" customHeight="1">
      <c r="A78" s="48" t="s">
        <v>21</v>
      </c>
      <c r="B78" s="26" t="s">
        <v>2121</v>
      </c>
      <c r="C78" s="111" t="s">
        <v>2084</v>
      </c>
      <c r="D78" s="40">
        <v>2472.92</v>
      </c>
      <c r="E78" s="110">
        <f t="shared" si="1"/>
        <v>2.4729200000000002</v>
      </c>
    </row>
    <row r="79" spans="1:5" s="18" customFormat="1" ht="12" customHeight="1">
      <c r="A79" s="48" t="s">
        <v>21</v>
      </c>
      <c r="B79" s="26" t="s">
        <v>2121</v>
      </c>
      <c r="C79" s="111" t="s">
        <v>2084</v>
      </c>
      <c r="D79" s="40">
        <v>4637.09</v>
      </c>
      <c r="E79" s="110">
        <f t="shared" si="1"/>
        <v>4.6370899999999997</v>
      </c>
    </row>
    <row r="80" spans="1:5" s="18" customFormat="1" ht="12" customHeight="1">
      <c r="A80" s="48" t="s">
        <v>21</v>
      </c>
      <c r="B80" s="26" t="s">
        <v>2121</v>
      </c>
      <c r="C80" s="111" t="s">
        <v>2084</v>
      </c>
      <c r="D80" s="40">
        <v>1835.24</v>
      </c>
      <c r="E80" s="110">
        <f t="shared" si="1"/>
        <v>1.83524</v>
      </c>
    </row>
    <row r="81" spans="1:5" s="18" customFormat="1" ht="12" customHeight="1">
      <c r="A81" s="48" t="s">
        <v>21</v>
      </c>
      <c r="B81" s="26" t="s">
        <v>2121</v>
      </c>
      <c r="C81" s="111" t="s">
        <v>2084</v>
      </c>
      <c r="D81" s="40">
        <v>1479.54</v>
      </c>
      <c r="E81" s="110">
        <f t="shared" si="1"/>
        <v>1.4795399999999999</v>
      </c>
    </row>
    <row r="82" spans="1:5" s="18" customFormat="1" ht="12" customHeight="1">
      <c r="A82" s="48" t="s">
        <v>21</v>
      </c>
      <c r="B82" s="26" t="s">
        <v>2121</v>
      </c>
      <c r="C82" s="111" t="s">
        <v>2084</v>
      </c>
      <c r="D82" s="40">
        <v>2462.4499999999998</v>
      </c>
      <c r="E82" s="110">
        <f t="shared" si="1"/>
        <v>2.46245</v>
      </c>
    </row>
    <row r="83" spans="1:5" s="18" customFormat="1" ht="12" customHeight="1">
      <c r="A83" s="48" t="s">
        <v>21</v>
      </c>
      <c r="B83" s="26" t="s">
        <v>2121</v>
      </c>
      <c r="C83" s="111" t="s">
        <v>2084</v>
      </c>
      <c r="D83" s="40">
        <v>3689.01</v>
      </c>
      <c r="E83" s="110">
        <f t="shared" si="1"/>
        <v>3.6890100000000001</v>
      </c>
    </row>
    <row r="84" spans="1:5" s="18" customFormat="1" ht="12" customHeight="1">
      <c r="A84" s="48" t="s">
        <v>21</v>
      </c>
      <c r="B84" s="26" t="s">
        <v>2121</v>
      </c>
      <c r="C84" s="111" t="s">
        <v>2084</v>
      </c>
      <c r="D84" s="40">
        <v>3183.35</v>
      </c>
      <c r="E84" s="110">
        <f t="shared" si="1"/>
        <v>3.1833499999999999</v>
      </c>
    </row>
    <row r="85" spans="1:5" s="18" customFormat="1" ht="12" customHeight="1">
      <c r="A85" s="48" t="s">
        <v>21</v>
      </c>
      <c r="B85" s="26" t="s">
        <v>2121</v>
      </c>
      <c r="C85" s="111" t="s">
        <v>2084</v>
      </c>
      <c r="D85" s="40">
        <v>6582.23</v>
      </c>
      <c r="E85" s="110">
        <f t="shared" si="1"/>
        <v>6.5822299999999991</v>
      </c>
    </row>
    <row r="86" spans="1:5" s="18" customFormat="1" ht="12" customHeight="1">
      <c r="A86" s="48" t="s">
        <v>21</v>
      </c>
      <c r="B86" s="26" t="s">
        <v>2121</v>
      </c>
      <c r="C86" s="111" t="s">
        <v>2084</v>
      </c>
      <c r="D86" s="40">
        <v>3782.22</v>
      </c>
      <c r="E86" s="110">
        <f t="shared" ref="E86:E149" si="2">D86/1000</f>
        <v>3.7822199999999997</v>
      </c>
    </row>
    <row r="87" spans="1:5" s="18" customFormat="1" ht="12" customHeight="1">
      <c r="A87" s="48" t="s">
        <v>21</v>
      </c>
      <c r="B87" s="26" t="s">
        <v>2121</v>
      </c>
      <c r="C87" s="111" t="s">
        <v>2084</v>
      </c>
      <c r="D87" s="40">
        <v>2515.12</v>
      </c>
      <c r="E87" s="110">
        <f t="shared" si="2"/>
        <v>2.51512</v>
      </c>
    </row>
    <row r="88" spans="1:5" s="18" customFormat="1" ht="12" customHeight="1">
      <c r="A88" s="48" t="s">
        <v>21</v>
      </c>
      <c r="B88" s="26" t="s">
        <v>2121</v>
      </c>
      <c r="C88" s="111" t="s">
        <v>2084</v>
      </c>
      <c r="D88" s="40">
        <v>5361.19</v>
      </c>
      <c r="E88" s="110">
        <f t="shared" si="2"/>
        <v>5.3611899999999997</v>
      </c>
    </row>
    <row r="89" spans="1:5" s="18" customFormat="1" ht="12" customHeight="1">
      <c r="A89" s="48" t="s">
        <v>21</v>
      </c>
      <c r="B89" s="26" t="s">
        <v>2121</v>
      </c>
      <c r="C89" s="111" t="s">
        <v>2084</v>
      </c>
      <c r="D89" s="40">
        <v>2719.01</v>
      </c>
      <c r="E89" s="110">
        <f t="shared" si="2"/>
        <v>2.7190100000000004</v>
      </c>
    </row>
    <row r="90" spans="1:5" s="18" customFormat="1" ht="12" customHeight="1">
      <c r="A90" s="48" t="s">
        <v>21</v>
      </c>
      <c r="B90" s="26" t="s">
        <v>2121</v>
      </c>
      <c r="C90" s="111" t="s">
        <v>2084</v>
      </c>
      <c r="D90" s="40">
        <v>2340.0300000000002</v>
      </c>
      <c r="E90" s="110">
        <f t="shared" si="2"/>
        <v>2.3400300000000001</v>
      </c>
    </row>
    <row r="91" spans="1:5" s="18" customFormat="1" ht="12" customHeight="1">
      <c r="A91" s="48" t="s">
        <v>21</v>
      </c>
      <c r="B91" s="26" t="s">
        <v>2121</v>
      </c>
      <c r="C91" s="111" t="s">
        <v>2084</v>
      </c>
      <c r="D91" s="40">
        <v>2362.8200000000002</v>
      </c>
      <c r="E91" s="110">
        <f t="shared" si="2"/>
        <v>2.3628200000000001</v>
      </c>
    </row>
    <row r="92" spans="1:5" s="18" customFormat="1" ht="12" customHeight="1">
      <c r="A92" s="48" t="s">
        <v>21</v>
      </c>
      <c r="B92" s="26" t="s">
        <v>2122</v>
      </c>
      <c r="C92" s="111" t="s">
        <v>2084</v>
      </c>
      <c r="D92" s="40">
        <v>14930.53</v>
      </c>
      <c r="E92" s="110">
        <f t="shared" si="2"/>
        <v>14.930530000000001</v>
      </c>
    </row>
    <row r="93" spans="1:5" s="18" customFormat="1" ht="12" customHeight="1">
      <c r="A93" s="48" t="s">
        <v>21</v>
      </c>
      <c r="B93" s="26" t="s">
        <v>2123</v>
      </c>
      <c r="C93" s="111" t="s">
        <v>2084</v>
      </c>
      <c r="D93" s="40">
        <v>59474.46</v>
      </c>
      <c r="E93" s="110">
        <f t="shared" si="2"/>
        <v>59.474460000000001</v>
      </c>
    </row>
    <row r="94" spans="1:5" s="18" customFormat="1" ht="12" customHeight="1">
      <c r="A94" s="48" t="s">
        <v>21</v>
      </c>
      <c r="B94" s="26" t="s">
        <v>2124</v>
      </c>
      <c r="C94" s="111" t="s">
        <v>2084</v>
      </c>
      <c r="D94" s="40">
        <v>295.56</v>
      </c>
      <c r="E94" s="110">
        <f t="shared" si="2"/>
        <v>0.29555999999999999</v>
      </c>
    </row>
    <row r="95" spans="1:5" s="18" customFormat="1" ht="12" customHeight="1">
      <c r="A95" s="48" t="s">
        <v>21</v>
      </c>
      <c r="B95" s="26" t="s">
        <v>2125</v>
      </c>
      <c r="C95" s="111" t="s">
        <v>2084</v>
      </c>
      <c r="D95" s="40">
        <v>96237.06</v>
      </c>
      <c r="E95" s="110">
        <f t="shared" si="2"/>
        <v>96.23706</v>
      </c>
    </row>
    <row r="96" spans="1:5" s="18" customFormat="1" ht="12" customHeight="1">
      <c r="A96" s="48" t="s">
        <v>21</v>
      </c>
      <c r="B96" s="26" t="s">
        <v>2126</v>
      </c>
      <c r="C96" s="111" t="s">
        <v>2084</v>
      </c>
      <c r="D96" s="40">
        <v>114924.66</v>
      </c>
      <c r="E96" s="110">
        <f t="shared" si="2"/>
        <v>114.92466</v>
      </c>
    </row>
    <row r="97" spans="1:5" s="18" customFormat="1" ht="12" customHeight="1">
      <c r="A97" s="48" t="s">
        <v>21</v>
      </c>
      <c r="B97" s="26" t="s">
        <v>2127</v>
      </c>
      <c r="C97" s="111" t="s">
        <v>2084</v>
      </c>
      <c r="D97" s="40">
        <v>224942.41</v>
      </c>
      <c r="E97" s="110">
        <f t="shared" si="2"/>
        <v>224.94241</v>
      </c>
    </row>
    <row r="98" spans="1:5" s="18" customFormat="1" ht="12" customHeight="1">
      <c r="A98" s="48" t="s">
        <v>21</v>
      </c>
      <c r="B98" s="26" t="s">
        <v>2128</v>
      </c>
      <c r="C98" s="111" t="s">
        <v>2084</v>
      </c>
      <c r="D98" s="40">
        <v>8128.22</v>
      </c>
      <c r="E98" s="110">
        <f t="shared" si="2"/>
        <v>8.1282200000000007</v>
      </c>
    </row>
    <row r="99" spans="1:5" s="18" customFormat="1" ht="12" customHeight="1">
      <c r="A99" s="48" t="s">
        <v>21</v>
      </c>
      <c r="B99" s="26" t="s">
        <v>2129</v>
      </c>
      <c r="C99" s="111" t="s">
        <v>2084</v>
      </c>
      <c r="D99" s="40">
        <v>372478.74</v>
      </c>
      <c r="E99" s="110">
        <f t="shared" si="2"/>
        <v>372.47874000000002</v>
      </c>
    </row>
    <row r="100" spans="1:5" s="18" customFormat="1" ht="12" customHeight="1">
      <c r="A100" s="48" t="s">
        <v>21</v>
      </c>
      <c r="B100" s="26" t="s">
        <v>2130</v>
      </c>
      <c r="C100" s="111" t="s">
        <v>2084</v>
      </c>
      <c r="D100" s="40">
        <v>47993.09</v>
      </c>
      <c r="E100" s="110">
        <f t="shared" si="2"/>
        <v>47.993089999999995</v>
      </c>
    </row>
    <row r="101" spans="1:5" s="18" customFormat="1" ht="12" customHeight="1">
      <c r="A101" s="48" t="s">
        <v>21</v>
      </c>
      <c r="B101" s="26" t="s">
        <v>2130</v>
      </c>
      <c r="C101" s="111" t="s">
        <v>2084</v>
      </c>
      <c r="D101" s="40">
        <v>8291.48</v>
      </c>
      <c r="E101" s="110">
        <f t="shared" si="2"/>
        <v>8.29148</v>
      </c>
    </row>
    <row r="102" spans="1:5" s="18" customFormat="1" ht="12" customHeight="1">
      <c r="A102" s="48" t="s">
        <v>21</v>
      </c>
      <c r="B102" s="26" t="s">
        <v>2131</v>
      </c>
      <c r="C102" s="111" t="s">
        <v>2084</v>
      </c>
      <c r="D102" s="40">
        <v>165305.75</v>
      </c>
      <c r="E102" s="110">
        <f t="shared" si="2"/>
        <v>165.30574999999999</v>
      </c>
    </row>
    <row r="103" spans="1:5" s="18" customFormat="1" ht="12" customHeight="1">
      <c r="A103" s="48" t="s">
        <v>21</v>
      </c>
      <c r="B103" s="26" t="s">
        <v>2132</v>
      </c>
      <c r="C103" s="111" t="s">
        <v>2084</v>
      </c>
      <c r="D103" s="40">
        <v>504621.72</v>
      </c>
      <c r="E103" s="110">
        <f t="shared" si="2"/>
        <v>504.62171999999998</v>
      </c>
    </row>
    <row r="104" spans="1:5" s="18" customFormat="1" ht="12" customHeight="1">
      <c r="A104" s="48" t="s">
        <v>21</v>
      </c>
      <c r="B104" s="26" t="s">
        <v>2133</v>
      </c>
      <c r="C104" s="111" t="s">
        <v>2084</v>
      </c>
      <c r="D104" s="40">
        <v>278181.07</v>
      </c>
      <c r="E104" s="110">
        <f t="shared" si="2"/>
        <v>278.18107000000003</v>
      </c>
    </row>
    <row r="105" spans="1:5" s="18" customFormat="1" ht="12" customHeight="1">
      <c r="A105" s="48" t="s">
        <v>21</v>
      </c>
      <c r="B105" s="26" t="s">
        <v>2134</v>
      </c>
      <c r="C105" s="111" t="s">
        <v>2084</v>
      </c>
      <c r="D105" s="40">
        <v>80868.17</v>
      </c>
      <c r="E105" s="110">
        <f t="shared" si="2"/>
        <v>80.868169999999992</v>
      </c>
    </row>
    <row r="106" spans="1:5" s="18" customFormat="1" ht="12" customHeight="1">
      <c r="A106" s="48" t="s">
        <v>21</v>
      </c>
      <c r="B106" s="26" t="s">
        <v>2135</v>
      </c>
      <c r="C106" s="111" t="s">
        <v>2084</v>
      </c>
      <c r="D106" s="40">
        <v>67525.69</v>
      </c>
      <c r="E106" s="110">
        <f t="shared" si="2"/>
        <v>67.525689999999997</v>
      </c>
    </row>
    <row r="107" spans="1:5" s="18" customFormat="1" ht="12" customHeight="1">
      <c r="A107" s="48" t="s">
        <v>21</v>
      </c>
      <c r="B107" s="26" t="s">
        <v>2136</v>
      </c>
      <c r="C107" s="111" t="s">
        <v>2084</v>
      </c>
      <c r="D107" s="40">
        <v>631392.1</v>
      </c>
      <c r="E107" s="110">
        <f t="shared" si="2"/>
        <v>631.39210000000003</v>
      </c>
    </row>
    <row r="108" spans="1:5" s="18" customFormat="1" ht="12" customHeight="1">
      <c r="A108" s="48" t="s">
        <v>21</v>
      </c>
      <c r="B108" s="26" t="s">
        <v>2137</v>
      </c>
      <c r="C108" s="111" t="s">
        <v>2084</v>
      </c>
      <c r="D108" s="40">
        <v>1164348.57</v>
      </c>
      <c r="E108" s="110">
        <f t="shared" si="2"/>
        <v>1164.3485700000001</v>
      </c>
    </row>
    <row r="109" spans="1:5" s="18" customFormat="1" ht="12" customHeight="1">
      <c r="A109" s="48" t="s">
        <v>21</v>
      </c>
      <c r="B109" s="26" t="s">
        <v>2138</v>
      </c>
      <c r="C109" s="111" t="s">
        <v>2084</v>
      </c>
      <c r="D109" s="40">
        <v>539063.99</v>
      </c>
      <c r="E109" s="110">
        <f t="shared" si="2"/>
        <v>539.06398999999999</v>
      </c>
    </row>
    <row r="110" spans="1:5" s="18" customFormat="1" ht="12" customHeight="1">
      <c r="A110" s="48" t="s">
        <v>21</v>
      </c>
      <c r="B110" s="26" t="s">
        <v>2139</v>
      </c>
      <c r="C110" s="111" t="s">
        <v>2084</v>
      </c>
      <c r="D110" s="40">
        <v>70802.59</v>
      </c>
      <c r="E110" s="110">
        <f t="shared" si="2"/>
        <v>70.802589999999995</v>
      </c>
    </row>
    <row r="111" spans="1:5" s="18" customFormat="1" ht="12" customHeight="1">
      <c r="A111" s="48" t="s">
        <v>21</v>
      </c>
      <c r="B111" s="26" t="s">
        <v>2139</v>
      </c>
      <c r="C111" s="111" t="s">
        <v>2084</v>
      </c>
      <c r="D111" s="40">
        <v>1884216.64</v>
      </c>
      <c r="E111" s="110">
        <f t="shared" si="2"/>
        <v>1884.2166399999999</v>
      </c>
    </row>
    <row r="112" spans="1:5" s="18" customFormat="1" ht="12" customHeight="1">
      <c r="A112" s="48" t="s">
        <v>21</v>
      </c>
      <c r="B112" s="26" t="s">
        <v>2140</v>
      </c>
      <c r="C112" s="111" t="s">
        <v>2084</v>
      </c>
      <c r="D112" s="40">
        <v>2245.7399999999998</v>
      </c>
      <c r="E112" s="110">
        <f t="shared" si="2"/>
        <v>2.2457399999999996</v>
      </c>
    </row>
    <row r="113" spans="1:5" s="18" customFormat="1" ht="12" customHeight="1">
      <c r="A113" s="48" t="s">
        <v>21</v>
      </c>
      <c r="B113" s="26" t="s">
        <v>2141</v>
      </c>
      <c r="C113" s="111" t="s">
        <v>2084</v>
      </c>
      <c r="D113" s="40">
        <v>130228.28</v>
      </c>
      <c r="E113" s="110">
        <f t="shared" si="2"/>
        <v>130.22828000000001</v>
      </c>
    </row>
    <row r="114" spans="1:5" s="18" customFormat="1" ht="12" customHeight="1">
      <c r="A114" s="48" t="s">
        <v>21</v>
      </c>
      <c r="B114" s="26" t="s">
        <v>2142</v>
      </c>
      <c r="C114" s="111" t="s">
        <v>2084</v>
      </c>
      <c r="D114" s="40">
        <v>363956.22</v>
      </c>
      <c r="E114" s="110">
        <f t="shared" si="2"/>
        <v>363.95621999999997</v>
      </c>
    </row>
    <row r="115" spans="1:5" s="18" customFormat="1" ht="12" customHeight="1">
      <c r="A115" s="48" t="s">
        <v>21</v>
      </c>
      <c r="B115" s="26" t="s">
        <v>2143</v>
      </c>
      <c r="C115" s="111" t="s">
        <v>2084</v>
      </c>
      <c r="D115" s="40">
        <v>713238.38</v>
      </c>
      <c r="E115" s="110">
        <f t="shared" si="2"/>
        <v>713.23838000000001</v>
      </c>
    </row>
    <row r="116" spans="1:5" s="18" customFormat="1" ht="12" customHeight="1">
      <c r="A116" s="48" t="s">
        <v>21</v>
      </c>
      <c r="B116" s="26" t="s">
        <v>2144</v>
      </c>
      <c r="C116" s="111" t="s">
        <v>2084</v>
      </c>
      <c r="D116" s="40">
        <v>37.07</v>
      </c>
      <c r="E116" s="110">
        <f t="shared" si="2"/>
        <v>3.7069999999999999E-2</v>
      </c>
    </row>
    <row r="117" spans="1:5" s="18" customFormat="1" ht="12" customHeight="1">
      <c r="A117" s="48" t="s">
        <v>21</v>
      </c>
      <c r="B117" s="26" t="s">
        <v>2145</v>
      </c>
      <c r="C117" s="111" t="s">
        <v>2084</v>
      </c>
      <c r="D117" s="40">
        <v>1464561.38</v>
      </c>
      <c r="E117" s="110">
        <f t="shared" si="2"/>
        <v>1464.5613799999999</v>
      </c>
    </row>
    <row r="118" spans="1:5" s="18" customFormat="1" ht="12" customHeight="1">
      <c r="A118" s="48" t="s">
        <v>21</v>
      </c>
      <c r="B118" s="26" t="s">
        <v>2146</v>
      </c>
      <c r="C118" s="111" t="s">
        <v>2084</v>
      </c>
      <c r="D118" s="40">
        <v>11273.41</v>
      </c>
      <c r="E118" s="110">
        <f t="shared" si="2"/>
        <v>11.27341</v>
      </c>
    </row>
    <row r="119" spans="1:5" s="18" customFormat="1" ht="12" customHeight="1">
      <c r="A119" s="48" t="s">
        <v>21</v>
      </c>
      <c r="B119" s="26" t="s">
        <v>2146</v>
      </c>
      <c r="C119" s="111" t="s">
        <v>2084</v>
      </c>
      <c r="D119" s="40">
        <v>1802139.91</v>
      </c>
      <c r="E119" s="110">
        <f t="shared" si="2"/>
        <v>1802.1399099999999</v>
      </c>
    </row>
    <row r="120" spans="1:5" s="18" customFormat="1" ht="12" customHeight="1">
      <c r="A120" s="48" t="s">
        <v>21</v>
      </c>
      <c r="B120" s="26" t="s">
        <v>2146</v>
      </c>
      <c r="C120" s="111" t="s">
        <v>2084</v>
      </c>
      <c r="D120" s="40">
        <v>15366.74</v>
      </c>
      <c r="E120" s="110">
        <f t="shared" si="2"/>
        <v>15.36674</v>
      </c>
    </row>
    <row r="121" spans="1:5" s="18" customFormat="1" ht="12" customHeight="1">
      <c r="A121" s="48" t="s">
        <v>21</v>
      </c>
      <c r="B121" s="26" t="s">
        <v>2146</v>
      </c>
      <c r="C121" s="111" t="s">
        <v>2084</v>
      </c>
      <c r="D121" s="40">
        <v>284315.15000000002</v>
      </c>
      <c r="E121" s="110">
        <f t="shared" si="2"/>
        <v>284.31515000000002</v>
      </c>
    </row>
    <row r="122" spans="1:5" s="18" customFormat="1" ht="12" customHeight="1">
      <c r="A122" s="48" t="s">
        <v>21</v>
      </c>
      <c r="B122" s="26" t="s">
        <v>2147</v>
      </c>
      <c r="C122" s="111" t="s">
        <v>2084</v>
      </c>
      <c r="D122" s="40">
        <v>681427.13</v>
      </c>
      <c r="E122" s="110">
        <f t="shared" si="2"/>
        <v>681.42713000000003</v>
      </c>
    </row>
    <row r="123" spans="1:5" s="18" customFormat="1" ht="12" customHeight="1">
      <c r="A123" s="48" t="s">
        <v>21</v>
      </c>
      <c r="B123" s="26" t="s">
        <v>2148</v>
      </c>
      <c r="C123" s="111" t="s">
        <v>2084</v>
      </c>
      <c r="D123" s="40">
        <v>528296.07999999996</v>
      </c>
      <c r="E123" s="110">
        <f t="shared" si="2"/>
        <v>528.29607999999996</v>
      </c>
    </row>
    <row r="124" spans="1:5" s="18" customFormat="1" ht="12" customHeight="1">
      <c r="A124" s="48" t="s">
        <v>21</v>
      </c>
      <c r="B124" s="26" t="s">
        <v>2149</v>
      </c>
      <c r="C124" s="111" t="s">
        <v>2084</v>
      </c>
      <c r="D124" s="40">
        <v>896986.45</v>
      </c>
      <c r="E124" s="110">
        <f t="shared" si="2"/>
        <v>896.98644999999999</v>
      </c>
    </row>
    <row r="125" spans="1:5" s="18" customFormat="1" ht="12" customHeight="1">
      <c r="A125" s="48" t="s">
        <v>21</v>
      </c>
      <c r="B125" s="26" t="s">
        <v>2150</v>
      </c>
      <c r="C125" s="111" t="s">
        <v>2084</v>
      </c>
      <c r="D125" s="40">
        <v>438.83</v>
      </c>
      <c r="E125" s="110">
        <f t="shared" si="2"/>
        <v>0.43883</v>
      </c>
    </row>
    <row r="126" spans="1:5" s="18" customFormat="1" ht="12" customHeight="1">
      <c r="A126" s="48" t="s">
        <v>21</v>
      </c>
      <c r="B126" s="26" t="s">
        <v>2150</v>
      </c>
      <c r="C126" s="111" t="s">
        <v>2084</v>
      </c>
      <c r="D126" s="40">
        <v>1974.15</v>
      </c>
      <c r="E126" s="110">
        <f t="shared" si="2"/>
        <v>1.9741500000000001</v>
      </c>
    </row>
    <row r="127" spans="1:5" s="18" customFormat="1" ht="12" customHeight="1">
      <c r="A127" s="48" t="s">
        <v>21</v>
      </c>
      <c r="B127" s="26" t="s">
        <v>2150</v>
      </c>
      <c r="C127" s="111" t="s">
        <v>2084</v>
      </c>
      <c r="D127" s="40">
        <v>375.97</v>
      </c>
      <c r="E127" s="110">
        <f t="shared" si="2"/>
        <v>0.37597000000000003</v>
      </c>
    </row>
    <row r="128" spans="1:5" s="18" customFormat="1" ht="12" customHeight="1">
      <c r="A128" s="48" t="s">
        <v>21</v>
      </c>
      <c r="B128" s="26" t="s">
        <v>2150</v>
      </c>
      <c r="C128" s="111" t="s">
        <v>2084</v>
      </c>
      <c r="D128" s="40">
        <v>363.17</v>
      </c>
      <c r="E128" s="110">
        <f t="shared" si="2"/>
        <v>0.36316999999999999</v>
      </c>
    </row>
    <row r="129" spans="1:5" s="18" customFormat="1" ht="12" customHeight="1">
      <c r="A129" s="48" t="s">
        <v>21</v>
      </c>
      <c r="B129" s="26" t="s">
        <v>2150</v>
      </c>
      <c r="C129" s="111" t="s">
        <v>2084</v>
      </c>
      <c r="D129" s="40">
        <v>1525.81</v>
      </c>
      <c r="E129" s="110">
        <f t="shared" si="2"/>
        <v>1.5258099999999999</v>
      </c>
    </row>
    <row r="130" spans="1:5" s="18" customFormat="1" ht="12" customHeight="1">
      <c r="A130" s="48" t="s">
        <v>21</v>
      </c>
      <c r="B130" s="26" t="s">
        <v>2150</v>
      </c>
      <c r="C130" s="111" t="s">
        <v>2084</v>
      </c>
      <c r="D130" s="40">
        <v>2584.08</v>
      </c>
      <c r="E130" s="110">
        <f t="shared" si="2"/>
        <v>2.5840799999999997</v>
      </c>
    </row>
    <row r="131" spans="1:5" s="18" customFormat="1" ht="12" customHeight="1">
      <c r="A131" s="48" t="s">
        <v>21</v>
      </c>
      <c r="B131" s="26" t="s">
        <v>2150</v>
      </c>
      <c r="C131" s="111" t="s">
        <v>2084</v>
      </c>
      <c r="D131" s="40">
        <v>2904.18</v>
      </c>
      <c r="E131" s="110">
        <f t="shared" si="2"/>
        <v>2.9041799999999998</v>
      </c>
    </row>
    <row r="132" spans="1:5" s="18" customFormat="1" ht="12" customHeight="1">
      <c r="A132" s="48" t="s">
        <v>21</v>
      </c>
      <c r="B132" s="26" t="s">
        <v>2150</v>
      </c>
      <c r="C132" s="111" t="s">
        <v>2084</v>
      </c>
      <c r="D132" s="40">
        <v>2829.69</v>
      </c>
      <c r="E132" s="110">
        <f t="shared" si="2"/>
        <v>2.8296900000000003</v>
      </c>
    </row>
    <row r="133" spans="1:5" s="18" customFormat="1" ht="12" customHeight="1">
      <c r="A133" s="48" t="s">
        <v>21</v>
      </c>
      <c r="B133" s="26" t="s">
        <v>2150</v>
      </c>
      <c r="C133" s="111" t="s">
        <v>2084</v>
      </c>
      <c r="D133" s="40">
        <v>2978.68</v>
      </c>
      <c r="E133" s="110">
        <f t="shared" si="2"/>
        <v>2.9786799999999998</v>
      </c>
    </row>
    <row r="134" spans="1:5" s="18" customFormat="1" ht="12" customHeight="1">
      <c r="A134" s="48" t="s">
        <v>21</v>
      </c>
      <c r="B134" s="26" t="s">
        <v>2150</v>
      </c>
      <c r="C134" s="111" t="s">
        <v>2084</v>
      </c>
      <c r="D134" s="40">
        <v>2465.35</v>
      </c>
      <c r="E134" s="110">
        <f t="shared" si="2"/>
        <v>2.4653499999999999</v>
      </c>
    </row>
    <row r="135" spans="1:5" s="18" customFormat="1" ht="12" customHeight="1">
      <c r="A135" s="48" t="s">
        <v>21</v>
      </c>
      <c r="B135" s="26" t="s">
        <v>2150</v>
      </c>
      <c r="C135" s="111" t="s">
        <v>2084</v>
      </c>
      <c r="D135" s="40">
        <v>928.88</v>
      </c>
      <c r="E135" s="110">
        <f t="shared" si="2"/>
        <v>0.92888000000000004</v>
      </c>
    </row>
    <row r="136" spans="1:5" s="18" customFormat="1" ht="12" customHeight="1">
      <c r="A136" s="48" t="s">
        <v>21</v>
      </c>
      <c r="B136" s="26" t="s">
        <v>2150</v>
      </c>
      <c r="C136" s="111" t="s">
        <v>2084</v>
      </c>
      <c r="D136" s="40">
        <v>2324.5100000000002</v>
      </c>
      <c r="E136" s="110">
        <f t="shared" si="2"/>
        <v>2.3245100000000001</v>
      </c>
    </row>
    <row r="137" spans="1:5" s="18" customFormat="1" ht="12" customHeight="1">
      <c r="A137" s="48" t="s">
        <v>21</v>
      </c>
      <c r="B137" s="26" t="s">
        <v>2150</v>
      </c>
      <c r="C137" s="111" t="s">
        <v>2084</v>
      </c>
      <c r="D137" s="40">
        <v>2997.3</v>
      </c>
      <c r="E137" s="110">
        <f t="shared" si="2"/>
        <v>2.9973000000000001</v>
      </c>
    </row>
    <row r="138" spans="1:5" s="18" customFormat="1" ht="12" customHeight="1">
      <c r="A138" s="48" t="s">
        <v>21</v>
      </c>
      <c r="B138" s="26" t="s">
        <v>2150</v>
      </c>
      <c r="C138" s="111" t="s">
        <v>2084</v>
      </c>
      <c r="D138" s="40">
        <v>2927.46</v>
      </c>
      <c r="E138" s="110">
        <f t="shared" si="2"/>
        <v>2.92746</v>
      </c>
    </row>
    <row r="139" spans="1:5" s="18" customFormat="1" ht="12" customHeight="1">
      <c r="A139" s="48" t="s">
        <v>21</v>
      </c>
      <c r="B139" s="26" t="s">
        <v>2150</v>
      </c>
      <c r="C139" s="111" t="s">
        <v>2084</v>
      </c>
      <c r="D139" s="40">
        <v>3031.45</v>
      </c>
      <c r="E139" s="110">
        <f t="shared" si="2"/>
        <v>3.03145</v>
      </c>
    </row>
    <row r="140" spans="1:5" s="18" customFormat="1" ht="12" customHeight="1">
      <c r="A140" s="48" t="s">
        <v>21</v>
      </c>
      <c r="B140" s="26" t="s">
        <v>2150</v>
      </c>
      <c r="C140" s="111" t="s">
        <v>2084</v>
      </c>
      <c r="D140" s="40">
        <v>1553.94</v>
      </c>
      <c r="E140" s="110">
        <f t="shared" si="2"/>
        <v>1.5539400000000001</v>
      </c>
    </row>
    <row r="141" spans="1:5" s="18" customFormat="1" ht="12" customHeight="1">
      <c r="A141" s="48" t="s">
        <v>21</v>
      </c>
      <c r="B141" s="26" t="s">
        <v>2150</v>
      </c>
      <c r="C141" s="111" t="s">
        <v>2084</v>
      </c>
      <c r="D141" s="40">
        <v>2858.78</v>
      </c>
      <c r="E141" s="110">
        <f t="shared" si="2"/>
        <v>2.8587800000000003</v>
      </c>
    </row>
    <row r="142" spans="1:5" s="18" customFormat="1" ht="12" customHeight="1">
      <c r="A142" s="48" t="s">
        <v>21</v>
      </c>
      <c r="B142" s="26" t="s">
        <v>2150</v>
      </c>
      <c r="C142" s="111" t="s">
        <v>2084</v>
      </c>
      <c r="D142" s="40">
        <v>2649.26</v>
      </c>
      <c r="E142" s="110">
        <f t="shared" si="2"/>
        <v>2.6492600000000004</v>
      </c>
    </row>
    <row r="143" spans="1:5" s="18" customFormat="1" ht="12" customHeight="1">
      <c r="A143" s="48" t="s">
        <v>21</v>
      </c>
      <c r="B143" s="26" t="s">
        <v>2150</v>
      </c>
      <c r="C143" s="111" t="s">
        <v>2084</v>
      </c>
      <c r="D143" s="40">
        <v>3152.11</v>
      </c>
      <c r="E143" s="110">
        <f t="shared" si="2"/>
        <v>3.15211</v>
      </c>
    </row>
    <row r="144" spans="1:5" s="18" customFormat="1" ht="12" customHeight="1">
      <c r="A144" s="48" t="s">
        <v>21</v>
      </c>
      <c r="B144" s="26" t="s">
        <v>2150</v>
      </c>
      <c r="C144" s="111" t="s">
        <v>2084</v>
      </c>
      <c r="D144" s="40">
        <v>2296.5700000000002</v>
      </c>
      <c r="E144" s="110">
        <f t="shared" si="2"/>
        <v>2.29657</v>
      </c>
    </row>
    <row r="145" spans="1:5" s="18" customFormat="1" ht="12" customHeight="1">
      <c r="A145" s="48" t="s">
        <v>21</v>
      </c>
      <c r="B145" s="26" t="s">
        <v>2150</v>
      </c>
      <c r="C145" s="111" t="s">
        <v>2084</v>
      </c>
      <c r="D145" s="40">
        <v>2181.33</v>
      </c>
      <c r="E145" s="110">
        <f t="shared" si="2"/>
        <v>2.18133</v>
      </c>
    </row>
    <row r="146" spans="1:5" s="18" customFormat="1" ht="12" customHeight="1">
      <c r="A146" s="48" t="s">
        <v>21</v>
      </c>
      <c r="B146" s="26" t="s">
        <v>2150</v>
      </c>
      <c r="C146" s="111" t="s">
        <v>2084</v>
      </c>
      <c r="D146" s="40">
        <v>2714.45</v>
      </c>
      <c r="E146" s="110">
        <f t="shared" si="2"/>
        <v>2.7144499999999998</v>
      </c>
    </row>
    <row r="147" spans="1:5" s="18" customFormat="1" ht="12" customHeight="1">
      <c r="A147" s="48" t="s">
        <v>21</v>
      </c>
      <c r="B147" s="26" t="s">
        <v>2150</v>
      </c>
      <c r="C147" s="111" t="s">
        <v>2084</v>
      </c>
      <c r="D147" s="40">
        <v>2339.64</v>
      </c>
      <c r="E147" s="110">
        <f t="shared" si="2"/>
        <v>2.3396399999999997</v>
      </c>
    </row>
    <row r="148" spans="1:5" s="18" customFormat="1" ht="12" customHeight="1">
      <c r="A148" s="48" t="s">
        <v>21</v>
      </c>
      <c r="B148" s="26" t="s">
        <v>2150</v>
      </c>
      <c r="C148" s="111" t="s">
        <v>2084</v>
      </c>
      <c r="D148" s="40">
        <v>1856.58</v>
      </c>
      <c r="E148" s="110">
        <f t="shared" si="2"/>
        <v>1.8565799999999999</v>
      </c>
    </row>
    <row r="149" spans="1:5" s="18" customFormat="1" ht="12" customHeight="1">
      <c r="A149" s="48" t="s">
        <v>21</v>
      </c>
      <c r="B149" s="26" t="s">
        <v>2151</v>
      </c>
      <c r="C149" s="111" t="s">
        <v>2084</v>
      </c>
      <c r="D149" s="40">
        <v>2700517.51</v>
      </c>
      <c r="E149" s="110">
        <f t="shared" si="2"/>
        <v>2700.5175099999997</v>
      </c>
    </row>
    <row r="150" spans="1:5" s="18" customFormat="1" ht="12" customHeight="1">
      <c r="A150" s="48" t="s">
        <v>21</v>
      </c>
      <c r="B150" s="26" t="s">
        <v>2152</v>
      </c>
      <c r="C150" s="111" t="s">
        <v>2084</v>
      </c>
      <c r="D150" s="40">
        <v>118160.72</v>
      </c>
      <c r="E150" s="110">
        <f t="shared" ref="E150:E213" si="3">D150/1000</f>
        <v>118.16072</v>
      </c>
    </row>
    <row r="151" spans="1:5" s="18" customFormat="1" ht="12" customHeight="1">
      <c r="A151" s="48" t="s">
        <v>21</v>
      </c>
      <c r="B151" s="26" t="s">
        <v>2152</v>
      </c>
      <c r="C151" s="111" t="s">
        <v>2084</v>
      </c>
      <c r="D151" s="40">
        <v>1904909.76</v>
      </c>
      <c r="E151" s="110">
        <f t="shared" si="3"/>
        <v>1904.90976</v>
      </c>
    </row>
    <row r="152" spans="1:5" s="18" customFormat="1" ht="12" customHeight="1">
      <c r="A152" s="48" t="s">
        <v>21</v>
      </c>
      <c r="B152" s="26" t="s">
        <v>2152</v>
      </c>
      <c r="C152" s="111" t="s">
        <v>2084</v>
      </c>
      <c r="D152" s="40">
        <v>1080624.02</v>
      </c>
      <c r="E152" s="110">
        <f t="shared" si="3"/>
        <v>1080.62402</v>
      </c>
    </row>
    <row r="153" spans="1:5" s="18" customFormat="1" ht="12" customHeight="1">
      <c r="A153" s="48" t="s">
        <v>21</v>
      </c>
      <c r="B153" s="26" t="s">
        <v>2152</v>
      </c>
      <c r="C153" s="111" t="s">
        <v>2084</v>
      </c>
      <c r="D153" s="40">
        <v>1179888.56</v>
      </c>
      <c r="E153" s="110">
        <f t="shared" si="3"/>
        <v>1179.8885600000001</v>
      </c>
    </row>
    <row r="154" spans="1:5" s="18" customFormat="1" ht="12" customHeight="1">
      <c r="A154" s="48" t="s">
        <v>21</v>
      </c>
      <c r="B154" s="26" t="s">
        <v>2152</v>
      </c>
      <c r="C154" s="111" t="s">
        <v>2084</v>
      </c>
      <c r="D154" s="40">
        <v>300582.59000000003</v>
      </c>
      <c r="E154" s="110">
        <f t="shared" si="3"/>
        <v>300.58259000000004</v>
      </c>
    </row>
    <row r="155" spans="1:5" s="18" customFormat="1" ht="12" customHeight="1">
      <c r="A155" s="48" t="s">
        <v>21</v>
      </c>
      <c r="B155" s="26" t="s">
        <v>2152</v>
      </c>
      <c r="C155" s="111" t="s">
        <v>2084</v>
      </c>
      <c r="D155" s="40">
        <v>316962.40999999997</v>
      </c>
      <c r="E155" s="110">
        <f t="shared" si="3"/>
        <v>316.96240999999998</v>
      </c>
    </row>
    <row r="156" spans="1:5" s="18" customFormat="1" ht="12" customHeight="1">
      <c r="A156" s="48" t="s">
        <v>21</v>
      </c>
      <c r="B156" s="26" t="s">
        <v>2152</v>
      </c>
      <c r="C156" s="111" t="s">
        <v>2084</v>
      </c>
      <c r="D156" s="40">
        <v>313652.19</v>
      </c>
      <c r="E156" s="110">
        <f t="shared" si="3"/>
        <v>313.65219000000002</v>
      </c>
    </row>
    <row r="157" spans="1:5" s="18" customFormat="1" ht="12" customHeight="1">
      <c r="A157" s="48" t="s">
        <v>21</v>
      </c>
      <c r="B157" s="26" t="s">
        <v>2152</v>
      </c>
      <c r="C157" s="111" t="s">
        <v>2084</v>
      </c>
      <c r="D157" s="40">
        <v>333610.03999999998</v>
      </c>
      <c r="E157" s="110">
        <f t="shared" si="3"/>
        <v>333.61003999999997</v>
      </c>
    </row>
    <row r="158" spans="1:5" s="18" customFormat="1" ht="12" customHeight="1">
      <c r="A158" s="48" t="s">
        <v>21</v>
      </c>
      <c r="B158" s="26" t="s">
        <v>2152</v>
      </c>
      <c r="C158" s="111" t="s">
        <v>2084</v>
      </c>
      <c r="D158" s="40">
        <v>348711.37</v>
      </c>
      <c r="E158" s="110">
        <f t="shared" si="3"/>
        <v>348.71136999999999</v>
      </c>
    </row>
    <row r="159" spans="1:5" s="18" customFormat="1" ht="12" customHeight="1">
      <c r="A159" s="48" t="s">
        <v>21</v>
      </c>
      <c r="B159" s="26" t="s">
        <v>2152</v>
      </c>
      <c r="C159" s="111" t="s">
        <v>2084</v>
      </c>
      <c r="D159" s="40">
        <v>343658.16</v>
      </c>
      <c r="E159" s="110">
        <f t="shared" si="3"/>
        <v>343.65815999999995</v>
      </c>
    </row>
    <row r="160" spans="1:5" s="18" customFormat="1" ht="12" customHeight="1">
      <c r="A160" s="48" t="s">
        <v>21</v>
      </c>
      <c r="B160" s="26" t="s">
        <v>2152</v>
      </c>
      <c r="C160" s="111" t="s">
        <v>2084</v>
      </c>
      <c r="D160" s="40">
        <v>335853.52</v>
      </c>
      <c r="E160" s="110">
        <f t="shared" si="3"/>
        <v>335.85352</v>
      </c>
    </row>
    <row r="161" spans="1:5" s="18" customFormat="1" ht="12" customHeight="1">
      <c r="A161" s="48" t="s">
        <v>21</v>
      </c>
      <c r="B161" s="26" t="s">
        <v>2152</v>
      </c>
      <c r="C161" s="111" t="s">
        <v>2084</v>
      </c>
      <c r="D161" s="40">
        <v>1001344.19</v>
      </c>
      <c r="E161" s="110">
        <f t="shared" si="3"/>
        <v>1001.3441899999999</v>
      </c>
    </row>
    <row r="162" spans="1:5" s="18" customFormat="1" ht="12" customHeight="1">
      <c r="A162" s="48" t="s">
        <v>21</v>
      </c>
      <c r="B162" s="26" t="s">
        <v>2152</v>
      </c>
      <c r="C162" s="111" t="s">
        <v>2084</v>
      </c>
      <c r="D162" s="40">
        <v>1487459.36</v>
      </c>
      <c r="E162" s="110">
        <f t="shared" si="3"/>
        <v>1487.4593600000001</v>
      </c>
    </row>
    <row r="163" spans="1:5" s="18" customFormat="1" ht="12" customHeight="1">
      <c r="A163" s="48" t="s">
        <v>21</v>
      </c>
      <c r="B163" s="26" t="s">
        <v>2152</v>
      </c>
      <c r="C163" s="111" t="s">
        <v>2084</v>
      </c>
      <c r="D163" s="40">
        <v>55046.720000000001</v>
      </c>
      <c r="E163" s="110">
        <f t="shared" si="3"/>
        <v>55.046720000000001</v>
      </c>
    </row>
    <row r="164" spans="1:5" s="18" customFormat="1" ht="12" customHeight="1">
      <c r="A164" s="48" t="s">
        <v>21</v>
      </c>
      <c r="B164" s="26" t="s">
        <v>2152</v>
      </c>
      <c r="C164" s="111" t="s">
        <v>2084</v>
      </c>
      <c r="D164" s="40">
        <v>292671.69</v>
      </c>
      <c r="E164" s="110">
        <f t="shared" si="3"/>
        <v>292.67169000000001</v>
      </c>
    </row>
    <row r="165" spans="1:5" s="18" customFormat="1" ht="12" customHeight="1">
      <c r="A165" s="48" t="s">
        <v>21</v>
      </c>
      <c r="B165" s="26" t="s">
        <v>2153</v>
      </c>
      <c r="C165" s="111" t="s">
        <v>2084</v>
      </c>
      <c r="D165" s="40">
        <v>98459.85</v>
      </c>
      <c r="E165" s="110">
        <f t="shared" si="3"/>
        <v>98.459850000000003</v>
      </c>
    </row>
    <row r="166" spans="1:5" s="18" customFormat="1" ht="12" customHeight="1">
      <c r="A166" s="48" t="s">
        <v>21</v>
      </c>
      <c r="B166" s="26" t="s">
        <v>2154</v>
      </c>
      <c r="C166" s="111" t="s">
        <v>2084</v>
      </c>
      <c r="D166" s="40">
        <v>123962.67</v>
      </c>
      <c r="E166" s="110">
        <f t="shared" si="3"/>
        <v>123.96267</v>
      </c>
    </row>
    <row r="167" spans="1:5" s="18" customFormat="1" ht="12" customHeight="1">
      <c r="A167" s="48" t="s">
        <v>21</v>
      </c>
      <c r="B167" s="26" t="s">
        <v>2155</v>
      </c>
      <c r="C167" s="111" t="s">
        <v>2084</v>
      </c>
      <c r="D167" s="40">
        <v>21941087.210000001</v>
      </c>
      <c r="E167" s="110">
        <f t="shared" si="3"/>
        <v>21941.087210000002</v>
      </c>
    </row>
    <row r="168" spans="1:5" s="18" customFormat="1" ht="12" customHeight="1">
      <c r="A168" s="48" t="s">
        <v>21</v>
      </c>
      <c r="B168" s="26" t="s">
        <v>2155</v>
      </c>
      <c r="C168" s="111" t="s">
        <v>2084</v>
      </c>
      <c r="D168" s="40">
        <v>19541.580000000002</v>
      </c>
      <c r="E168" s="110">
        <f t="shared" si="3"/>
        <v>19.541580000000003</v>
      </c>
    </row>
    <row r="169" spans="1:5" s="18" customFormat="1" ht="12" customHeight="1">
      <c r="A169" s="48" t="s">
        <v>21</v>
      </c>
      <c r="B169" s="26" t="s">
        <v>2155</v>
      </c>
      <c r="C169" s="111" t="s">
        <v>2084</v>
      </c>
      <c r="D169" s="40">
        <v>32116291.960000001</v>
      </c>
      <c r="E169" s="110">
        <f t="shared" si="3"/>
        <v>32116.291960000002</v>
      </c>
    </row>
    <row r="170" spans="1:5" s="18" customFormat="1" ht="12" customHeight="1">
      <c r="A170" s="48" t="s">
        <v>21</v>
      </c>
      <c r="B170" s="26" t="s">
        <v>2156</v>
      </c>
      <c r="C170" s="111" t="s">
        <v>2084</v>
      </c>
      <c r="D170" s="40">
        <v>12489837.42</v>
      </c>
      <c r="E170" s="110">
        <f t="shared" si="3"/>
        <v>12489.83742</v>
      </c>
    </row>
    <row r="171" spans="1:5" s="18" customFormat="1" ht="12" customHeight="1">
      <c r="A171" s="48" t="s">
        <v>21</v>
      </c>
      <c r="B171" s="26" t="s">
        <v>2157</v>
      </c>
      <c r="C171" s="111" t="s">
        <v>2084</v>
      </c>
      <c r="D171" s="40">
        <v>668592.05000000005</v>
      </c>
      <c r="E171" s="110">
        <f t="shared" si="3"/>
        <v>668.59205000000009</v>
      </c>
    </row>
    <row r="172" spans="1:5" s="18" customFormat="1" ht="12" customHeight="1">
      <c r="A172" s="48" t="s">
        <v>21</v>
      </c>
      <c r="B172" s="26" t="s">
        <v>2158</v>
      </c>
      <c r="C172" s="111" t="s">
        <v>2084</v>
      </c>
      <c r="D172" s="40">
        <v>38100.300000000003</v>
      </c>
      <c r="E172" s="110">
        <f t="shared" si="3"/>
        <v>38.100300000000004</v>
      </c>
    </row>
    <row r="173" spans="1:5" s="18" customFormat="1" ht="12" customHeight="1">
      <c r="A173" s="48" t="s">
        <v>21</v>
      </c>
      <c r="B173" s="26" t="s">
        <v>2159</v>
      </c>
      <c r="C173" s="111" t="s">
        <v>2084</v>
      </c>
      <c r="D173" s="40">
        <v>2203893.92</v>
      </c>
      <c r="E173" s="110">
        <f t="shared" si="3"/>
        <v>2203.89392</v>
      </c>
    </row>
    <row r="174" spans="1:5" s="18" customFormat="1" ht="12" customHeight="1">
      <c r="A174" s="48" t="s">
        <v>21</v>
      </c>
      <c r="B174" s="26" t="s">
        <v>2159</v>
      </c>
      <c r="C174" s="111" t="s">
        <v>2084</v>
      </c>
      <c r="D174" s="40">
        <v>1994438.45</v>
      </c>
      <c r="E174" s="110">
        <f t="shared" si="3"/>
        <v>1994.4384499999999</v>
      </c>
    </row>
    <row r="175" spans="1:5" s="18" customFormat="1" ht="12" customHeight="1">
      <c r="A175" s="48" t="s">
        <v>21</v>
      </c>
      <c r="B175" s="26" t="s">
        <v>2160</v>
      </c>
      <c r="C175" s="111" t="s">
        <v>2084</v>
      </c>
      <c r="D175" s="40">
        <v>206933.01</v>
      </c>
      <c r="E175" s="110">
        <f t="shared" si="3"/>
        <v>206.93301</v>
      </c>
    </row>
    <row r="176" spans="1:5" s="18" customFormat="1" ht="12" customHeight="1">
      <c r="A176" s="48" t="s">
        <v>21</v>
      </c>
      <c r="B176" s="26" t="s">
        <v>2161</v>
      </c>
      <c r="C176" s="111" t="s">
        <v>2084</v>
      </c>
      <c r="D176" s="40">
        <v>517.98</v>
      </c>
      <c r="E176" s="110">
        <f t="shared" si="3"/>
        <v>0.51798</v>
      </c>
    </row>
    <row r="177" spans="1:5" s="18" customFormat="1" ht="12" customHeight="1">
      <c r="A177" s="48" t="s">
        <v>21</v>
      </c>
      <c r="B177" s="26" t="s">
        <v>2161</v>
      </c>
      <c r="C177" s="111" t="s">
        <v>2084</v>
      </c>
      <c r="D177" s="40">
        <v>611.1</v>
      </c>
      <c r="E177" s="110">
        <f t="shared" si="3"/>
        <v>0.61109999999999998</v>
      </c>
    </row>
    <row r="178" spans="1:5" s="18" customFormat="1" ht="12" customHeight="1">
      <c r="A178" s="48" t="s">
        <v>21</v>
      </c>
      <c r="B178" s="26" t="s">
        <v>2161</v>
      </c>
      <c r="C178" s="111" t="s">
        <v>2084</v>
      </c>
      <c r="D178" s="40">
        <v>410.9</v>
      </c>
      <c r="E178" s="110">
        <f t="shared" si="3"/>
        <v>0.41089999999999999</v>
      </c>
    </row>
    <row r="179" spans="1:5" s="18" customFormat="1" ht="12" customHeight="1">
      <c r="A179" s="48" t="s">
        <v>21</v>
      </c>
      <c r="B179" s="26" t="s">
        <v>2161</v>
      </c>
      <c r="C179" s="111" t="s">
        <v>2084</v>
      </c>
      <c r="D179" s="40">
        <v>421.36</v>
      </c>
      <c r="E179" s="110">
        <f t="shared" si="3"/>
        <v>0.42136000000000001</v>
      </c>
    </row>
    <row r="180" spans="1:5" s="18" customFormat="1" ht="12" customHeight="1">
      <c r="A180" s="48" t="s">
        <v>21</v>
      </c>
      <c r="B180" s="26" t="s">
        <v>2161</v>
      </c>
      <c r="C180" s="111" t="s">
        <v>2084</v>
      </c>
      <c r="D180" s="40">
        <v>540.1</v>
      </c>
      <c r="E180" s="110">
        <f t="shared" si="3"/>
        <v>0.54010000000000002</v>
      </c>
    </row>
    <row r="181" spans="1:5" s="18" customFormat="1" ht="12" customHeight="1">
      <c r="A181" s="48" t="s">
        <v>21</v>
      </c>
      <c r="B181" s="26" t="s">
        <v>2161</v>
      </c>
      <c r="C181" s="111" t="s">
        <v>2084</v>
      </c>
      <c r="D181" s="40">
        <v>228.14</v>
      </c>
      <c r="E181" s="110">
        <f t="shared" si="3"/>
        <v>0.22813999999999998</v>
      </c>
    </row>
    <row r="182" spans="1:5" s="18" customFormat="1" ht="12" customHeight="1">
      <c r="A182" s="48" t="s">
        <v>21</v>
      </c>
      <c r="B182" s="26" t="s">
        <v>2162</v>
      </c>
      <c r="C182" s="111" t="s">
        <v>2084</v>
      </c>
      <c r="D182" s="40">
        <v>185879.94</v>
      </c>
      <c r="E182" s="110">
        <f t="shared" si="3"/>
        <v>185.87994</v>
      </c>
    </row>
    <row r="183" spans="1:5" s="18" customFormat="1" ht="12" customHeight="1">
      <c r="A183" s="48" t="s">
        <v>21</v>
      </c>
      <c r="B183" s="26" t="s">
        <v>2163</v>
      </c>
      <c r="C183" s="111" t="s">
        <v>2084</v>
      </c>
      <c r="D183" s="40">
        <v>372228.28</v>
      </c>
      <c r="E183" s="110">
        <f t="shared" si="3"/>
        <v>372.22828000000004</v>
      </c>
    </row>
    <row r="184" spans="1:5" s="18" customFormat="1" ht="12" customHeight="1">
      <c r="A184" s="48" t="s">
        <v>21</v>
      </c>
      <c r="B184" s="26" t="s">
        <v>2164</v>
      </c>
      <c r="C184" s="111" t="s">
        <v>2084</v>
      </c>
      <c r="D184" s="40">
        <v>396611.68</v>
      </c>
      <c r="E184" s="110">
        <f t="shared" si="3"/>
        <v>396.61167999999998</v>
      </c>
    </row>
    <row r="185" spans="1:5" s="18" customFormat="1" ht="12" customHeight="1">
      <c r="A185" s="48" t="s">
        <v>21</v>
      </c>
      <c r="B185" s="26" t="s">
        <v>2165</v>
      </c>
      <c r="C185" s="111" t="s">
        <v>2084</v>
      </c>
      <c r="D185" s="40">
        <v>345452.31</v>
      </c>
      <c r="E185" s="110">
        <f t="shared" si="3"/>
        <v>345.45231000000001</v>
      </c>
    </row>
    <row r="186" spans="1:5" s="18" customFormat="1" ht="12" customHeight="1">
      <c r="A186" s="48" t="s">
        <v>21</v>
      </c>
      <c r="B186" s="26" t="s">
        <v>1199</v>
      </c>
      <c r="C186" s="111" t="s">
        <v>2084</v>
      </c>
      <c r="D186" s="40">
        <v>13299.47</v>
      </c>
      <c r="E186" s="110">
        <f t="shared" si="3"/>
        <v>13.299469999999999</v>
      </c>
    </row>
    <row r="187" spans="1:5" s="18" customFormat="1" ht="12" customHeight="1">
      <c r="A187" s="48" t="s">
        <v>21</v>
      </c>
      <c r="B187" s="26" t="s">
        <v>1199</v>
      </c>
      <c r="C187" s="111" t="s">
        <v>2084</v>
      </c>
      <c r="D187" s="40">
        <v>13299.47</v>
      </c>
      <c r="E187" s="110">
        <f t="shared" si="3"/>
        <v>13.299469999999999</v>
      </c>
    </row>
    <row r="188" spans="1:5" s="18" customFormat="1" ht="12" customHeight="1">
      <c r="A188" s="48" t="s">
        <v>21</v>
      </c>
      <c r="B188" s="26" t="s">
        <v>2166</v>
      </c>
      <c r="C188" s="111" t="s">
        <v>2084</v>
      </c>
      <c r="D188" s="40">
        <v>19077.18</v>
      </c>
      <c r="E188" s="110">
        <f t="shared" si="3"/>
        <v>19.077180000000002</v>
      </c>
    </row>
    <row r="189" spans="1:5" s="18" customFormat="1" ht="12" customHeight="1">
      <c r="A189" s="48" t="s">
        <v>21</v>
      </c>
      <c r="B189" s="26" t="s">
        <v>2166</v>
      </c>
      <c r="C189" s="111" t="s">
        <v>2084</v>
      </c>
      <c r="D189" s="40">
        <v>278729.40000000002</v>
      </c>
      <c r="E189" s="110">
        <f t="shared" si="3"/>
        <v>278.7294</v>
      </c>
    </row>
    <row r="190" spans="1:5" s="18" customFormat="1" ht="12" customHeight="1">
      <c r="A190" s="48" t="s">
        <v>21</v>
      </c>
      <c r="B190" s="26" t="s">
        <v>2167</v>
      </c>
      <c r="C190" s="111" t="s">
        <v>2084</v>
      </c>
      <c r="D190" s="40">
        <v>540620.31000000006</v>
      </c>
      <c r="E190" s="110">
        <f t="shared" si="3"/>
        <v>540.62031000000002</v>
      </c>
    </row>
    <row r="191" spans="1:5" s="18" customFormat="1" ht="12" customHeight="1">
      <c r="A191" s="48" t="s">
        <v>21</v>
      </c>
      <c r="B191" s="26" t="s">
        <v>2168</v>
      </c>
      <c r="C191" s="111" t="s">
        <v>2084</v>
      </c>
      <c r="D191" s="40">
        <v>614193.89</v>
      </c>
      <c r="E191" s="110">
        <f t="shared" si="3"/>
        <v>614.19389000000001</v>
      </c>
    </row>
    <row r="192" spans="1:5" s="18" customFormat="1" ht="12" customHeight="1">
      <c r="A192" s="48" t="s">
        <v>21</v>
      </c>
      <c r="B192" s="26" t="s">
        <v>2168</v>
      </c>
      <c r="C192" s="111" t="s">
        <v>2084</v>
      </c>
      <c r="D192" s="40">
        <v>603158.02</v>
      </c>
      <c r="E192" s="110">
        <f t="shared" si="3"/>
        <v>603.15801999999996</v>
      </c>
    </row>
    <row r="193" spans="1:5" s="18" customFormat="1" ht="12" customHeight="1">
      <c r="A193" s="48" t="s">
        <v>21</v>
      </c>
      <c r="B193" s="26" t="s">
        <v>2168</v>
      </c>
      <c r="C193" s="111" t="s">
        <v>2084</v>
      </c>
      <c r="D193" s="40">
        <v>597884.82999999996</v>
      </c>
      <c r="E193" s="110">
        <f t="shared" si="3"/>
        <v>597.88482999999997</v>
      </c>
    </row>
    <row r="194" spans="1:5" s="18" customFormat="1" ht="12" customHeight="1">
      <c r="A194" s="48" t="s">
        <v>21</v>
      </c>
      <c r="B194" s="26" t="s">
        <v>2168</v>
      </c>
      <c r="C194" s="111" t="s">
        <v>2084</v>
      </c>
      <c r="D194" s="40">
        <v>589880.14</v>
      </c>
      <c r="E194" s="110">
        <f t="shared" si="3"/>
        <v>589.88013999999998</v>
      </c>
    </row>
    <row r="195" spans="1:5" s="18" customFormat="1" ht="12" customHeight="1">
      <c r="A195" s="48" t="s">
        <v>21</v>
      </c>
      <c r="B195" s="26" t="s">
        <v>2168</v>
      </c>
      <c r="C195" s="111" t="s">
        <v>2084</v>
      </c>
      <c r="D195" s="40">
        <v>580216.09</v>
      </c>
      <c r="E195" s="110">
        <f t="shared" si="3"/>
        <v>580.21609000000001</v>
      </c>
    </row>
    <row r="196" spans="1:5" s="18" customFormat="1" ht="12" customHeight="1">
      <c r="A196" s="48" t="s">
        <v>21</v>
      </c>
      <c r="B196" s="26" t="s">
        <v>2168</v>
      </c>
      <c r="C196" s="111" t="s">
        <v>2084</v>
      </c>
      <c r="D196" s="40">
        <v>594878.9</v>
      </c>
      <c r="E196" s="110">
        <f t="shared" si="3"/>
        <v>594.87890000000004</v>
      </c>
    </row>
    <row r="197" spans="1:5" s="18" customFormat="1" ht="12" customHeight="1">
      <c r="A197" s="48" t="s">
        <v>21</v>
      </c>
      <c r="B197" s="26" t="s">
        <v>2168</v>
      </c>
      <c r="C197" s="111" t="s">
        <v>2084</v>
      </c>
      <c r="D197" s="40">
        <v>540280.19999999995</v>
      </c>
      <c r="E197" s="110">
        <f t="shared" si="3"/>
        <v>540.28019999999992</v>
      </c>
    </row>
    <row r="198" spans="1:5" s="18" customFormat="1" ht="12" customHeight="1">
      <c r="A198" s="48" t="s">
        <v>21</v>
      </c>
      <c r="B198" s="26" t="s">
        <v>2168</v>
      </c>
      <c r="C198" s="111" t="s">
        <v>2084</v>
      </c>
      <c r="D198" s="40">
        <v>550210.19999999995</v>
      </c>
      <c r="E198" s="110">
        <f t="shared" si="3"/>
        <v>550.21019999999999</v>
      </c>
    </row>
    <row r="199" spans="1:5" s="18" customFormat="1" ht="12" customHeight="1">
      <c r="A199" s="48" t="s">
        <v>21</v>
      </c>
      <c r="B199" s="26" t="s">
        <v>2168</v>
      </c>
      <c r="C199" s="111" t="s">
        <v>2084</v>
      </c>
      <c r="D199" s="40">
        <v>600439.22</v>
      </c>
      <c r="E199" s="110">
        <f t="shared" si="3"/>
        <v>600.43921999999998</v>
      </c>
    </row>
    <row r="200" spans="1:5" s="18" customFormat="1" ht="12" customHeight="1">
      <c r="A200" s="48" t="s">
        <v>21</v>
      </c>
      <c r="B200" s="26" t="s">
        <v>2168</v>
      </c>
      <c r="C200" s="111" t="s">
        <v>2084</v>
      </c>
      <c r="D200" s="40">
        <v>536191.42000000004</v>
      </c>
      <c r="E200" s="110">
        <f t="shared" si="3"/>
        <v>536.19141999999999</v>
      </c>
    </row>
    <row r="201" spans="1:5" s="18" customFormat="1" ht="12" customHeight="1">
      <c r="A201" s="48" t="s">
        <v>21</v>
      </c>
      <c r="B201" s="26" t="s">
        <v>2168</v>
      </c>
      <c r="C201" s="111" t="s">
        <v>2084</v>
      </c>
      <c r="D201" s="40">
        <v>583746.16</v>
      </c>
      <c r="E201" s="110">
        <f t="shared" si="3"/>
        <v>583.74616000000003</v>
      </c>
    </row>
    <row r="202" spans="1:5" s="18" customFormat="1" ht="12" customHeight="1">
      <c r="A202" s="48" t="s">
        <v>21</v>
      </c>
      <c r="B202" s="26" t="s">
        <v>2168</v>
      </c>
      <c r="C202" s="111" t="s">
        <v>2084</v>
      </c>
      <c r="D202" s="40">
        <v>519911.77</v>
      </c>
      <c r="E202" s="110">
        <f t="shared" si="3"/>
        <v>519.91177000000005</v>
      </c>
    </row>
    <row r="203" spans="1:5" s="18" customFormat="1" ht="12" customHeight="1">
      <c r="A203" s="48" t="s">
        <v>21</v>
      </c>
      <c r="B203" s="26" t="s">
        <v>2168</v>
      </c>
      <c r="C203" s="111" t="s">
        <v>2084</v>
      </c>
      <c r="D203" s="40">
        <v>571693.12</v>
      </c>
      <c r="E203" s="110">
        <f t="shared" si="3"/>
        <v>571.69312000000002</v>
      </c>
    </row>
    <row r="204" spans="1:5" s="18" customFormat="1" ht="12" customHeight="1">
      <c r="A204" s="48" t="s">
        <v>21</v>
      </c>
      <c r="B204" s="26" t="s">
        <v>2168</v>
      </c>
      <c r="C204" s="111" t="s">
        <v>2084</v>
      </c>
      <c r="D204" s="40">
        <v>537728.5</v>
      </c>
      <c r="E204" s="110">
        <f t="shared" si="3"/>
        <v>537.72850000000005</v>
      </c>
    </row>
    <row r="205" spans="1:5" s="18" customFormat="1" ht="12" customHeight="1">
      <c r="A205" s="48" t="s">
        <v>21</v>
      </c>
      <c r="B205" s="26" t="s">
        <v>2168</v>
      </c>
      <c r="C205" s="111" t="s">
        <v>2084</v>
      </c>
      <c r="D205" s="40">
        <v>535070.30000000005</v>
      </c>
      <c r="E205" s="110">
        <f t="shared" si="3"/>
        <v>535.07030000000009</v>
      </c>
    </row>
    <row r="206" spans="1:5" s="18" customFormat="1" ht="12" customHeight="1">
      <c r="A206" s="48" t="s">
        <v>21</v>
      </c>
      <c r="B206" s="26" t="s">
        <v>2168</v>
      </c>
      <c r="C206" s="111" t="s">
        <v>2084</v>
      </c>
      <c r="D206" s="40">
        <v>515137.93</v>
      </c>
      <c r="E206" s="110">
        <f t="shared" si="3"/>
        <v>515.13792999999998</v>
      </c>
    </row>
    <row r="207" spans="1:5" s="18" customFormat="1" ht="12" customHeight="1">
      <c r="A207" s="48" t="s">
        <v>21</v>
      </c>
      <c r="B207" s="26" t="s">
        <v>2168</v>
      </c>
      <c r="C207" s="111" t="s">
        <v>2084</v>
      </c>
      <c r="D207" s="40">
        <v>496137.79</v>
      </c>
      <c r="E207" s="110">
        <f t="shared" si="3"/>
        <v>496.13779</v>
      </c>
    </row>
    <row r="208" spans="1:5" s="18" customFormat="1" ht="12" customHeight="1">
      <c r="A208" s="48" t="s">
        <v>21</v>
      </c>
      <c r="B208" s="26" t="s">
        <v>2168</v>
      </c>
      <c r="C208" s="111" t="s">
        <v>2084</v>
      </c>
      <c r="D208" s="40">
        <v>466664.12</v>
      </c>
      <c r="E208" s="110">
        <f t="shared" si="3"/>
        <v>466.66411999999997</v>
      </c>
    </row>
    <row r="209" spans="1:5" s="18" customFormat="1" ht="12" customHeight="1">
      <c r="A209" s="48" t="s">
        <v>21</v>
      </c>
      <c r="B209" s="26" t="s">
        <v>2168</v>
      </c>
      <c r="C209" s="111" t="s">
        <v>2084</v>
      </c>
      <c r="D209" s="40">
        <v>498559.06</v>
      </c>
      <c r="E209" s="110">
        <f t="shared" si="3"/>
        <v>498.55905999999999</v>
      </c>
    </row>
    <row r="210" spans="1:5" s="18" customFormat="1" ht="12" customHeight="1">
      <c r="A210" s="48" t="s">
        <v>21</v>
      </c>
      <c r="B210" s="26" t="s">
        <v>2169</v>
      </c>
      <c r="C210" s="111" t="s">
        <v>2084</v>
      </c>
      <c r="D210" s="40">
        <v>259743.02</v>
      </c>
      <c r="E210" s="110">
        <f t="shared" si="3"/>
        <v>259.74302</v>
      </c>
    </row>
    <row r="211" spans="1:5" s="18" customFormat="1" ht="12" customHeight="1">
      <c r="A211" s="48" t="s">
        <v>21</v>
      </c>
      <c r="B211" s="26" t="s">
        <v>2170</v>
      </c>
      <c r="C211" s="111" t="s">
        <v>2084</v>
      </c>
      <c r="D211" s="40">
        <v>291.10000000000002</v>
      </c>
      <c r="E211" s="110">
        <f t="shared" si="3"/>
        <v>0.29110000000000003</v>
      </c>
    </row>
    <row r="212" spans="1:5" s="18" customFormat="1" ht="12" customHeight="1">
      <c r="A212" s="48" t="s">
        <v>21</v>
      </c>
      <c r="B212" s="26" t="s">
        <v>2171</v>
      </c>
      <c r="C212" s="111" t="s">
        <v>2084</v>
      </c>
      <c r="D212" s="40">
        <v>5020.7</v>
      </c>
      <c r="E212" s="110">
        <f t="shared" si="3"/>
        <v>5.0206999999999997</v>
      </c>
    </row>
    <row r="213" spans="1:5" s="18" customFormat="1" ht="12" customHeight="1">
      <c r="A213" s="48" t="s">
        <v>21</v>
      </c>
      <c r="B213" s="26" t="s">
        <v>2172</v>
      </c>
      <c r="C213" s="111" t="s">
        <v>2084</v>
      </c>
      <c r="D213" s="40">
        <v>1164069.06</v>
      </c>
      <c r="E213" s="110">
        <f t="shared" si="3"/>
        <v>1164.06906</v>
      </c>
    </row>
    <row r="214" spans="1:5" s="18" customFormat="1" ht="12" customHeight="1">
      <c r="A214" s="48" t="s">
        <v>21</v>
      </c>
      <c r="B214" s="26" t="s">
        <v>2172</v>
      </c>
      <c r="C214" s="111" t="s">
        <v>2084</v>
      </c>
      <c r="D214" s="40">
        <v>843042.2</v>
      </c>
      <c r="E214" s="110">
        <f t="shared" ref="E214:E277" si="4">D214/1000</f>
        <v>843.04219999999998</v>
      </c>
    </row>
    <row r="215" spans="1:5" s="18" customFormat="1" ht="12" customHeight="1">
      <c r="A215" s="48" t="s">
        <v>21</v>
      </c>
      <c r="B215" s="26" t="s">
        <v>2173</v>
      </c>
      <c r="C215" s="111" t="s">
        <v>2084</v>
      </c>
      <c r="D215" s="40">
        <v>77889.509999999995</v>
      </c>
      <c r="E215" s="110">
        <f t="shared" si="4"/>
        <v>77.889510000000001</v>
      </c>
    </row>
    <row r="216" spans="1:5" s="18" customFormat="1" ht="12" customHeight="1">
      <c r="A216" s="48" t="s">
        <v>21</v>
      </c>
      <c r="B216" s="26" t="s">
        <v>2173</v>
      </c>
      <c r="C216" s="111" t="s">
        <v>2084</v>
      </c>
      <c r="D216" s="40">
        <v>78748.13</v>
      </c>
      <c r="E216" s="110">
        <f t="shared" si="4"/>
        <v>78.748130000000003</v>
      </c>
    </row>
    <row r="217" spans="1:5" s="18" customFormat="1" ht="12" customHeight="1">
      <c r="A217" s="48" t="s">
        <v>21</v>
      </c>
      <c r="B217" s="26" t="s">
        <v>2174</v>
      </c>
      <c r="C217" s="111" t="s">
        <v>2084</v>
      </c>
      <c r="D217" s="40">
        <v>188958.46</v>
      </c>
      <c r="E217" s="110">
        <f t="shared" si="4"/>
        <v>188.95846</v>
      </c>
    </row>
    <row r="218" spans="1:5" s="18" customFormat="1" ht="12" customHeight="1">
      <c r="A218" s="48" t="s">
        <v>21</v>
      </c>
      <c r="B218" s="26" t="s">
        <v>2175</v>
      </c>
      <c r="C218" s="111" t="s">
        <v>2084</v>
      </c>
      <c r="D218" s="40">
        <v>340.57</v>
      </c>
      <c r="E218" s="110">
        <f t="shared" si="4"/>
        <v>0.34056999999999998</v>
      </c>
    </row>
    <row r="219" spans="1:5" s="18" customFormat="1" ht="12" customHeight="1">
      <c r="A219" s="48" t="s">
        <v>21</v>
      </c>
      <c r="B219" s="26" t="s">
        <v>2176</v>
      </c>
      <c r="C219" s="111" t="s">
        <v>2084</v>
      </c>
      <c r="D219" s="40">
        <v>240927.26</v>
      </c>
      <c r="E219" s="110">
        <f t="shared" si="4"/>
        <v>240.92726000000002</v>
      </c>
    </row>
    <row r="220" spans="1:5" s="18" customFormat="1" ht="12" customHeight="1">
      <c r="A220" s="48" t="s">
        <v>21</v>
      </c>
      <c r="B220" s="26" t="s">
        <v>2177</v>
      </c>
      <c r="C220" s="111" t="s">
        <v>2084</v>
      </c>
      <c r="D220" s="40">
        <v>52239.96</v>
      </c>
      <c r="E220" s="110">
        <f t="shared" si="4"/>
        <v>52.239959999999996</v>
      </c>
    </row>
    <row r="221" spans="1:5" s="18" customFormat="1" ht="12" customHeight="1">
      <c r="A221" s="48" t="s">
        <v>21</v>
      </c>
      <c r="B221" s="26" t="s">
        <v>2178</v>
      </c>
      <c r="C221" s="111" t="s">
        <v>2084</v>
      </c>
      <c r="D221" s="40">
        <v>269302.27</v>
      </c>
      <c r="E221" s="110">
        <f t="shared" si="4"/>
        <v>269.30227000000002</v>
      </c>
    </row>
    <row r="222" spans="1:5" s="18" customFormat="1" ht="12" customHeight="1">
      <c r="A222" s="48" t="s">
        <v>21</v>
      </c>
      <c r="B222" s="26" t="s">
        <v>2178</v>
      </c>
      <c r="C222" s="111" t="s">
        <v>2084</v>
      </c>
      <c r="D222" s="40">
        <v>798370.82</v>
      </c>
      <c r="E222" s="110">
        <f t="shared" si="4"/>
        <v>798.37081999999998</v>
      </c>
    </row>
    <row r="223" spans="1:5" s="18" customFormat="1" ht="12" customHeight="1">
      <c r="A223" s="48" t="s">
        <v>21</v>
      </c>
      <c r="B223" s="26" t="s">
        <v>2179</v>
      </c>
      <c r="C223" s="111" t="s">
        <v>2084</v>
      </c>
      <c r="D223" s="40">
        <v>166627.39000000001</v>
      </c>
      <c r="E223" s="110">
        <f t="shared" si="4"/>
        <v>166.62739000000002</v>
      </c>
    </row>
    <row r="224" spans="1:5" s="18" customFormat="1" ht="12" customHeight="1">
      <c r="A224" s="48" t="s">
        <v>21</v>
      </c>
      <c r="B224" s="26" t="s">
        <v>2179</v>
      </c>
      <c r="C224" s="111" t="s">
        <v>2084</v>
      </c>
      <c r="D224" s="40">
        <v>167966.57</v>
      </c>
      <c r="E224" s="110">
        <f t="shared" si="4"/>
        <v>167.96657000000002</v>
      </c>
    </row>
    <row r="225" spans="1:5" s="18" customFormat="1" ht="12" customHeight="1">
      <c r="A225" s="48" t="s">
        <v>21</v>
      </c>
      <c r="B225" s="26" t="s">
        <v>2180</v>
      </c>
      <c r="C225" s="111" t="s">
        <v>2084</v>
      </c>
      <c r="D225" s="40">
        <v>107780.22</v>
      </c>
      <c r="E225" s="110">
        <f t="shared" si="4"/>
        <v>107.78022</v>
      </c>
    </row>
    <row r="226" spans="1:5" s="18" customFormat="1" ht="12" customHeight="1">
      <c r="A226" s="48" t="s">
        <v>21</v>
      </c>
      <c r="B226" s="26" t="s">
        <v>2181</v>
      </c>
      <c r="C226" s="111" t="s">
        <v>2084</v>
      </c>
      <c r="D226" s="40">
        <v>2664570.98</v>
      </c>
      <c r="E226" s="110">
        <f t="shared" si="4"/>
        <v>2664.57098</v>
      </c>
    </row>
    <row r="227" spans="1:5" s="18" customFormat="1" ht="12" customHeight="1">
      <c r="A227" s="48" t="s">
        <v>21</v>
      </c>
      <c r="B227" s="26" t="s">
        <v>2182</v>
      </c>
      <c r="C227" s="111" t="s">
        <v>2084</v>
      </c>
      <c r="D227" s="40">
        <v>988607.9</v>
      </c>
      <c r="E227" s="110">
        <f t="shared" si="4"/>
        <v>988.60789999999997</v>
      </c>
    </row>
    <row r="228" spans="1:5" s="18" customFormat="1" ht="12" customHeight="1">
      <c r="A228" s="48" t="s">
        <v>21</v>
      </c>
      <c r="B228" s="26" t="s">
        <v>2183</v>
      </c>
      <c r="C228" s="111" t="s">
        <v>2084</v>
      </c>
      <c r="D228" s="40">
        <v>493.53</v>
      </c>
      <c r="E228" s="110">
        <f t="shared" si="4"/>
        <v>0.49352999999999997</v>
      </c>
    </row>
    <row r="229" spans="1:5" s="18" customFormat="1" ht="12" customHeight="1">
      <c r="A229" s="48" t="s">
        <v>21</v>
      </c>
      <c r="B229" s="26" t="s">
        <v>2184</v>
      </c>
      <c r="C229" s="111" t="s">
        <v>2084</v>
      </c>
      <c r="D229" s="40">
        <v>93681.82</v>
      </c>
      <c r="E229" s="110">
        <f t="shared" si="4"/>
        <v>93.681820000000002</v>
      </c>
    </row>
    <row r="230" spans="1:5" s="18" customFormat="1" ht="12" customHeight="1">
      <c r="A230" s="48" t="s">
        <v>21</v>
      </c>
      <c r="B230" s="26" t="s">
        <v>2185</v>
      </c>
      <c r="C230" s="111" t="s">
        <v>2084</v>
      </c>
      <c r="D230" s="40">
        <v>36878.01</v>
      </c>
      <c r="E230" s="110">
        <f t="shared" si="4"/>
        <v>36.878010000000003</v>
      </c>
    </row>
    <row r="231" spans="1:5" s="18" customFormat="1" ht="12" customHeight="1">
      <c r="A231" s="48" t="s">
        <v>21</v>
      </c>
      <c r="B231" s="26" t="s">
        <v>2186</v>
      </c>
      <c r="C231" s="111" t="s">
        <v>2084</v>
      </c>
      <c r="D231" s="40">
        <v>2384.46</v>
      </c>
      <c r="E231" s="110">
        <f t="shared" si="4"/>
        <v>2.3844600000000002</v>
      </c>
    </row>
    <row r="232" spans="1:5" s="18" customFormat="1" ht="12" customHeight="1">
      <c r="A232" s="48" t="s">
        <v>21</v>
      </c>
      <c r="B232" s="26" t="s">
        <v>2187</v>
      </c>
      <c r="C232" s="111" t="s">
        <v>2084</v>
      </c>
      <c r="D232" s="40">
        <v>69644.42</v>
      </c>
      <c r="E232" s="110">
        <f t="shared" si="4"/>
        <v>69.644419999999997</v>
      </c>
    </row>
    <row r="233" spans="1:5" s="18" customFormat="1" ht="12" customHeight="1">
      <c r="A233" s="48" t="s">
        <v>21</v>
      </c>
      <c r="B233" s="26" t="s">
        <v>2188</v>
      </c>
      <c r="C233" s="111" t="s">
        <v>2084</v>
      </c>
      <c r="D233" s="40">
        <v>7814.12</v>
      </c>
      <c r="E233" s="110">
        <f t="shared" si="4"/>
        <v>7.81412</v>
      </c>
    </row>
    <row r="234" spans="1:5" s="18" customFormat="1" ht="12" customHeight="1">
      <c r="A234" s="48" t="s">
        <v>21</v>
      </c>
      <c r="B234" s="26" t="s">
        <v>2188</v>
      </c>
      <c r="C234" s="111" t="s">
        <v>2084</v>
      </c>
      <c r="D234" s="40">
        <v>45701.84</v>
      </c>
      <c r="E234" s="110">
        <f t="shared" si="4"/>
        <v>45.701839999999997</v>
      </c>
    </row>
    <row r="235" spans="1:5" s="18" customFormat="1" ht="12" customHeight="1">
      <c r="A235" s="48" t="s">
        <v>21</v>
      </c>
      <c r="B235" s="26" t="s">
        <v>2189</v>
      </c>
      <c r="C235" s="111" t="s">
        <v>2084</v>
      </c>
      <c r="D235" s="40">
        <v>1398064.78</v>
      </c>
      <c r="E235" s="110">
        <f t="shared" si="4"/>
        <v>1398.0647799999999</v>
      </c>
    </row>
    <row r="236" spans="1:5" s="18" customFormat="1" ht="12" customHeight="1">
      <c r="A236" s="48" t="s">
        <v>21</v>
      </c>
      <c r="B236" s="26" t="s">
        <v>2190</v>
      </c>
      <c r="C236" s="111" t="s">
        <v>2084</v>
      </c>
      <c r="D236" s="40">
        <v>12532.65</v>
      </c>
      <c r="E236" s="110">
        <f t="shared" si="4"/>
        <v>12.53265</v>
      </c>
    </row>
    <row r="237" spans="1:5" s="18" customFormat="1" ht="12" customHeight="1">
      <c r="A237" s="48" t="s">
        <v>21</v>
      </c>
      <c r="B237" s="26" t="s">
        <v>2072</v>
      </c>
      <c r="C237" s="111" t="s">
        <v>2084</v>
      </c>
      <c r="D237" s="40">
        <v>77917.399999999994</v>
      </c>
      <c r="E237" s="110">
        <f t="shared" si="4"/>
        <v>77.917400000000001</v>
      </c>
    </row>
    <row r="238" spans="1:5" s="18" customFormat="1" ht="12" customHeight="1">
      <c r="A238" s="48" t="s">
        <v>21</v>
      </c>
      <c r="B238" s="26" t="s">
        <v>2191</v>
      </c>
      <c r="C238" s="111" t="s">
        <v>2084</v>
      </c>
      <c r="D238" s="40">
        <v>91947.7</v>
      </c>
      <c r="E238" s="110">
        <f t="shared" si="4"/>
        <v>91.947699999999998</v>
      </c>
    </row>
    <row r="239" spans="1:5" s="18" customFormat="1" ht="12" customHeight="1">
      <c r="A239" s="48" t="s">
        <v>21</v>
      </c>
      <c r="B239" s="26" t="s">
        <v>2191</v>
      </c>
      <c r="C239" s="111" t="s">
        <v>2084</v>
      </c>
      <c r="D239" s="40">
        <v>19033.71</v>
      </c>
      <c r="E239" s="110">
        <f t="shared" si="4"/>
        <v>19.033709999999999</v>
      </c>
    </row>
    <row r="240" spans="1:5" s="18" customFormat="1" ht="12" customHeight="1">
      <c r="A240" s="48" t="s">
        <v>21</v>
      </c>
      <c r="B240" s="26" t="s">
        <v>2192</v>
      </c>
      <c r="C240" s="111" t="s">
        <v>2084</v>
      </c>
      <c r="D240" s="40">
        <v>260740.32</v>
      </c>
      <c r="E240" s="110">
        <f t="shared" si="4"/>
        <v>260.74032</v>
      </c>
    </row>
    <row r="241" spans="1:5" s="18" customFormat="1" ht="12" customHeight="1">
      <c r="A241" s="48" t="s">
        <v>21</v>
      </c>
      <c r="B241" s="26" t="s">
        <v>2192</v>
      </c>
      <c r="C241" s="111" t="s">
        <v>2084</v>
      </c>
      <c r="D241" s="40">
        <v>130561.67</v>
      </c>
      <c r="E241" s="110">
        <f t="shared" si="4"/>
        <v>130.56166999999999</v>
      </c>
    </row>
    <row r="242" spans="1:5" s="18" customFormat="1" ht="12" customHeight="1">
      <c r="A242" s="48" t="s">
        <v>21</v>
      </c>
      <c r="B242" s="26" t="s">
        <v>2193</v>
      </c>
      <c r="C242" s="111" t="s">
        <v>2084</v>
      </c>
      <c r="D242" s="40">
        <v>339124.09</v>
      </c>
      <c r="E242" s="110">
        <f t="shared" si="4"/>
        <v>339.12409000000002</v>
      </c>
    </row>
    <row r="243" spans="1:5" s="18" customFormat="1" ht="12" customHeight="1">
      <c r="A243" s="48" t="s">
        <v>21</v>
      </c>
      <c r="B243" s="26" t="s">
        <v>2193</v>
      </c>
      <c r="C243" s="111" t="s">
        <v>2084</v>
      </c>
      <c r="D243" s="40">
        <v>310608.3</v>
      </c>
      <c r="E243" s="110">
        <f t="shared" si="4"/>
        <v>310.60829999999999</v>
      </c>
    </row>
    <row r="244" spans="1:5" s="18" customFormat="1" ht="12" customHeight="1">
      <c r="A244" s="48" t="s">
        <v>21</v>
      </c>
      <c r="B244" s="26" t="s">
        <v>2193</v>
      </c>
      <c r="C244" s="111" t="s">
        <v>2084</v>
      </c>
      <c r="D244" s="40">
        <v>306381.15000000002</v>
      </c>
      <c r="E244" s="110">
        <f t="shared" si="4"/>
        <v>306.38115000000005</v>
      </c>
    </row>
    <row r="245" spans="1:5" s="18" customFormat="1" ht="12" customHeight="1">
      <c r="A245" s="48" t="s">
        <v>21</v>
      </c>
      <c r="B245" s="26" t="s">
        <v>2194</v>
      </c>
      <c r="C245" s="111" t="s">
        <v>2084</v>
      </c>
      <c r="D245" s="40">
        <v>326671.88</v>
      </c>
      <c r="E245" s="110">
        <f t="shared" si="4"/>
        <v>326.67187999999999</v>
      </c>
    </row>
    <row r="246" spans="1:5" s="18" customFormat="1" ht="12" customHeight="1">
      <c r="A246" s="48" t="s">
        <v>21</v>
      </c>
      <c r="B246" s="26" t="s">
        <v>2194</v>
      </c>
      <c r="C246" s="111" t="s">
        <v>2084</v>
      </c>
      <c r="D246" s="40">
        <v>318781.69</v>
      </c>
      <c r="E246" s="110">
        <f t="shared" si="4"/>
        <v>318.78169000000003</v>
      </c>
    </row>
    <row r="247" spans="1:5" s="18" customFormat="1" ht="12" customHeight="1">
      <c r="A247" s="48" t="s">
        <v>21</v>
      </c>
      <c r="B247" s="26" t="s">
        <v>2194</v>
      </c>
      <c r="C247" s="111" t="s">
        <v>2084</v>
      </c>
      <c r="D247" s="40">
        <v>299984.84000000003</v>
      </c>
      <c r="E247" s="110">
        <f t="shared" si="4"/>
        <v>299.98484000000002</v>
      </c>
    </row>
    <row r="248" spans="1:5" s="18" customFormat="1" ht="12" customHeight="1">
      <c r="A248" s="48" t="s">
        <v>21</v>
      </c>
      <c r="B248" s="26" t="s">
        <v>2194</v>
      </c>
      <c r="C248" s="111" t="s">
        <v>2084</v>
      </c>
      <c r="D248" s="40">
        <v>316637.56</v>
      </c>
      <c r="E248" s="110">
        <f t="shared" si="4"/>
        <v>316.63756000000001</v>
      </c>
    </row>
    <row r="249" spans="1:5" s="18" customFormat="1" ht="12" customHeight="1">
      <c r="A249" s="48" t="s">
        <v>21</v>
      </c>
      <c r="B249" s="26" t="s">
        <v>2194</v>
      </c>
      <c r="C249" s="111" t="s">
        <v>2084</v>
      </c>
      <c r="D249" s="40">
        <v>313347.81</v>
      </c>
      <c r="E249" s="110">
        <f t="shared" si="4"/>
        <v>313.34780999999998</v>
      </c>
    </row>
    <row r="250" spans="1:5" s="18" customFormat="1" ht="12" customHeight="1">
      <c r="A250" s="48" t="s">
        <v>21</v>
      </c>
      <c r="B250" s="26" t="s">
        <v>2194</v>
      </c>
      <c r="C250" s="111" t="s">
        <v>2084</v>
      </c>
      <c r="D250" s="40">
        <v>328601.65999999997</v>
      </c>
      <c r="E250" s="110">
        <f t="shared" si="4"/>
        <v>328.60165999999998</v>
      </c>
    </row>
    <row r="251" spans="1:5" s="18" customFormat="1" ht="12" customHeight="1">
      <c r="A251" s="48" t="s">
        <v>21</v>
      </c>
      <c r="B251" s="26" t="s">
        <v>2194</v>
      </c>
      <c r="C251" s="111" t="s">
        <v>2084</v>
      </c>
      <c r="D251" s="40">
        <v>297174.64</v>
      </c>
      <c r="E251" s="110">
        <f t="shared" si="4"/>
        <v>297.17464000000001</v>
      </c>
    </row>
    <row r="252" spans="1:5" s="18" customFormat="1" ht="12" customHeight="1">
      <c r="A252" s="48" t="s">
        <v>21</v>
      </c>
      <c r="B252" s="26" t="s">
        <v>2194</v>
      </c>
      <c r="C252" s="111" t="s">
        <v>2084</v>
      </c>
      <c r="D252" s="40">
        <v>310346.49</v>
      </c>
      <c r="E252" s="110">
        <f t="shared" si="4"/>
        <v>310.34649000000002</v>
      </c>
    </row>
    <row r="253" spans="1:5" s="18" customFormat="1" ht="12" customHeight="1">
      <c r="A253" s="48" t="s">
        <v>21</v>
      </c>
      <c r="B253" s="26" t="s">
        <v>2194</v>
      </c>
      <c r="C253" s="111" t="s">
        <v>2084</v>
      </c>
      <c r="D253" s="40">
        <v>315872.86</v>
      </c>
      <c r="E253" s="110">
        <f t="shared" si="4"/>
        <v>315.87286</v>
      </c>
    </row>
    <row r="254" spans="1:5" s="18" customFormat="1" ht="12" customHeight="1">
      <c r="A254" s="48" t="s">
        <v>21</v>
      </c>
      <c r="B254" s="26" t="s">
        <v>2194</v>
      </c>
      <c r="C254" s="111" t="s">
        <v>2084</v>
      </c>
      <c r="D254" s="40">
        <v>324541.90999999997</v>
      </c>
      <c r="E254" s="110">
        <f t="shared" si="4"/>
        <v>324.54190999999997</v>
      </c>
    </row>
    <row r="255" spans="1:5" s="18" customFormat="1" ht="12" customHeight="1">
      <c r="A255" s="48" t="s">
        <v>21</v>
      </c>
      <c r="B255" s="26" t="s">
        <v>2195</v>
      </c>
      <c r="C255" s="111" t="s">
        <v>2084</v>
      </c>
      <c r="D255" s="40">
        <v>95040.35</v>
      </c>
      <c r="E255" s="110">
        <f t="shared" si="4"/>
        <v>95.040350000000004</v>
      </c>
    </row>
    <row r="256" spans="1:5" s="18" customFormat="1" ht="12" customHeight="1">
      <c r="A256" s="48" t="s">
        <v>21</v>
      </c>
      <c r="B256" s="26" t="s">
        <v>2196</v>
      </c>
      <c r="C256" s="111" t="s">
        <v>2084</v>
      </c>
      <c r="D256" s="40">
        <v>120301.72</v>
      </c>
      <c r="E256" s="110">
        <f t="shared" si="4"/>
        <v>120.30172</v>
      </c>
    </row>
    <row r="257" spans="1:6" s="18" customFormat="1" ht="12" customHeight="1">
      <c r="A257" s="48" t="s">
        <v>21</v>
      </c>
      <c r="B257" s="26" t="s">
        <v>2197</v>
      </c>
      <c r="C257" s="111" t="s">
        <v>2084</v>
      </c>
      <c r="D257" s="40">
        <v>221164.27</v>
      </c>
      <c r="E257" s="110">
        <f t="shared" si="4"/>
        <v>221.16426999999999</v>
      </c>
    </row>
    <row r="258" spans="1:6" s="18" customFormat="1" ht="12" customHeight="1">
      <c r="A258" s="48" t="s">
        <v>21</v>
      </c>
      <c r="B258" s="26" t="s">
        <v>2197</v>
      </c>
      <c r="C258" s="111" t="s">
        <v>2084</v>
      </c>
      <c r="D258" s="40">
        <v>231472.65</v>
      </c>
      <c r="E258" s="110">
        <f t="shared" si="4"/>
        <v>231.47264999999999</v>
      </c>
    </row>
    <row r="259" spans="1:6" s="18" customFormat="1" ht="12" customHeight="1">
      <c r="A259" s="48" t="s">
        <v>21</v>
      </c>
      <c r="B259" s="26" t="s">
        <v>2198</v>
      </c>
      <c r="C259" s="111" t="s">
        <v>2084</v>
      </c>
      <c r="D259" s="40">
        <v>4725.1099999999997</v>
      </c>
      <c r="E259" s="110">
        <f t="shared" si="4"/>
        <v>4.7251099999999999</v>
      </c>
    </row>
    <row r="260" spans="1:6" s="18" customFormat="1" ht="12" customHeight="1">
      <c r="A260" s="48" t="s">
        <v>21</v>
      </c>
      <c r="B260" s="26" t="s">
        <v>2199</v>
      </c>
      <c r="C260" s="111" t="s">
        <v>2084</v>
      </c>
      <c r="D260" s="40">
        <v>175215.04</v>
      </c>
      <c r="E260" s="110">
        <f t="shared" si="4"/>
        <v>175.21504000000002</v>
      </c>
    </row>
    <row r="261" spans="1:6" s="18" customFormat="1" ht="12" customHeight="1">
      <c r="A261" s="48" t="s">
        <v>21</v>
      </c>
      <c r="B261" s="35" t="s">
        <v>160</v>
      </c>
      <c r="C261" s="111" t="s">
        <v>2084</v>
      </c>
      <c r="D261" s="40">
        <v>43065.99</v>
      </c>
      <c r="E261" s="110">
        <f t="shared" si="4"/>
        <v>43.065989999999999</v>
      </c>
      <c r="F261" s="26"/>
    </row>
    <row r="262" spans="1:6" s="18" customFormat="1" ht="12" customHeight="1">
      <c r="A262" s="48" t="s">
        <v>21</v>
      </c>
      <c r="B262" s="26" t="s">
        <v>2200</v>
      </c>
      <c r="C262" s="111" t="s">
        <v>2084</v>
      </c>
      <c r="D262" s="40">
        <v>16950924</v>
      </c>
      <c r="E262" s="110">
        <f t="shared" si="4"/>
        <v>16950.923999999999</v>
      </c>
    </row>
    <row r="263" spans="1:6" s="18" customFormat="1" ht="12" customHeight="1">
      <c r="A263" s="48" t="s">
        <v>21</v>
      </c>
      <c r="B263" s="26" t="s">
        <v>2200</v>
      </c>
      <c r="C263" s="111" t="s">
        <v>2084</v>
      </c>
      <c r="D263" s="40">
        <v>430084.98</v>
      </c>
      <c r="E263" s="110">
        <f t="shared" si="4"/>
        <v>430.08497999999997</v>
      </c>
    </row>
    <row r="264" spans="1:6" s="18" customFormat="1" ht="12" customHeight="1">
      <c r="A264" s="48" t="s">
        <v>21</v>
      </c>
      <c r="B264" s="26" t="s">
        <v>2201</v>
      </c>
      <c r="C264" s="111" t="s">
        <v>2084</v>
      </c>
      <c r="D264" s="40">
        <v>960043.24</v>
      </c>
      <c r="E264" s="110">
        <f t="shared" si="4"/>
        <v>960.04323999999997</v>
      </c>
    </row>
    <row r="265" spans="1:6" s="18" customFormat="1" ht="12" customHeight="1">
      <c r="A265" s="48" t="s">
        <v>21</v>
      </c>
      <c r="B265" s="26" t="s">
        <v>2201</v>
      </c>
      <c r="C265" s="111" t="s">
        <v>2084</v>
      </c>
      <c r="D265" s="40">
        <v>973143.34</v>
      </c>
      <c r="E265" s="110">
        <f t="shared" si="4"/>
        <v>973.14333999999997</v>
      </c>
    </row>
    <row r="266" spans="1:6" s="18" customFormat="1" ht="12" customHeight="1">
      <c r="A266" s="48" t="s">
        <v>21</v>
      </c>
      <c r="B266" s="26" t="s">
        <v>2202</v>
      </c>
      <c r="C266" s="111" t="s">
        <v>2084</v>
      </c>
      <c r="D266" s="40">
        <v>605.77</v>
      </c>
      <c r="E266" s="110">
        <f t="shared" si="4"/>
        <v>0.60577000000000003</v>
      </c>
    </row>
    <row r="267" spans="1:6" s="18" customFormat="1" ht="12" customHeight="1">
      <c r="A267" s="48" t="s">
        <v>21</v>
      </c>
      <c r="B267" s="26" t="s">
        <v>2202</v>
      </c>
      <c r="C267" s="111" t="s">
        <v>2084</v>
      </c>
      <c r="D267" s="40">
        <v>193403.55</v>
      </c>
      <c r="E267" s="110">
        <f t="shared" si="4"/>
        <v>193.40355</v>
      </c>
    </row>
    <row r="268" spans="1:6" s="18" customFormat="1" ht="12" customHeight="1">
      <c r="A268" s="48" t="s">
        <v>21</v>
      </c>
      <c r="B268" s="26" t="s">
        <v>2202</v>
      </c>
      <c r="C268" s="111" t="s">
        <v>2084</v>
      </c>
      <c r="D268" s="40">
        <v>514.1</v>
      </c>
      <c r="E268" s="110">
        <f t="shared" si="4"/>
        <v>0.5141</v>
      </c>
    </row>
    <row r="269" spans="1:6" s="18" customFormat="1" ht="12" customHeight="1">
      <c r="A269" s="48" t="s">
        <v>21</v>
      </c>
      <c r="B269" s="26" t="s">
        <v>2202</v>
      </c>
      <c r="C269" s="111" t="s">
        <v>2084</v>
      </c>
      <c r="D269" s="40">
        <v>262.47000000000003</v>
      </c>
      <c r="E269" s="110">
        <f t="shared" si="4"/>
        <v>0.26247000000000004</v>
      </c>
    </row>
    <row r="270" spans="1:6" s="18" customFormat="1" ht="12" customHeight="1">
      <c r="A270" s="48" t="s">
        <v>21</v>
      </c>
      <c r="B270" s="26" t="s">
        <v>2202</v>
      </c>
      <c r="C270" s="111" t="s">
        <v>2084</v>
      </c>
      <c r="D270" s="40">
        <v>17664.41</v>
      </c>
      <c r="E270" s="110">
        <f t="shared" si="4"/>
        <v>17.66441</v>
      </c>
    </row>
    <row r="271" spans="1:6" s="18" customFormat="1" ht="12" customHeight="1">
      <c r="A271" s="48" t="s">
        <v>21</v>
      </c>
      <c r="B271" s="26" t="s">
        <v>2202</v>
      </c>
      <c r="C271" s="111" t="s">
        <v>2084</v>
      </c>
      <c r="D271" s="40">
        <v>310545.78000000003</v>
      </c>
      <c r="E271" s="110">
        <f t="shared" si="4"/>
        <v>310.54578000000004</v>
      </c>
    </row>
    <row r="272" spans="1:6" s="18" customFormat="1" ht="12" customHeight="1">
      <c r="A272" s="48" t="s">
        <v>21</v>
      </c>
      <c r="B272" s="26" t="s">
        <v>2202</v>
      </c>
      <c r="C272" s="111" t="s">
        <v>2084</v>
      </c>
      <c r="D272" s="40">
        <v>1187383.21</v>
      </c>
      <c r="E272" s="110">
        <f t="shared" si="4"/>
        <v>1187.38321</v>
      </c>
    </row>
    <row r="273" spans="1:5" s="18" customFormat="1" ht="12" customHeight="1">
      <c r="A273" s="48" t="s">
        <v>21</v>
      </c>
      <c r="B273" s="26" t="s">
        <v>2202</v>
      </c>
      <c r="C273" s="111" t="s">
        <v>2084</v>
      </c>
      <c r="D273" s="40">
        <v>1262350.6299999999</v>
      </c>
      <c r="E273" s="110">
        <f t="shared" si="4"/>
        <v>1262.3506299999999</v>
      </c>
    </row>
    <row r="274" spans="1:5" s="18" customFormat="1" ht="12" customHeight="1">
      <c r="A274" s="48" t="s">
        <v>21</v>
      </c>
      <c r="B274" s="26" t="s">
        <v>2202</v>
      </c>
      <c r="C274" s="111" t="s">
        <v>2084</v>
      </c>
      <c r="D274" s="40">
        <v>5020613.79</v>
      </c>
      <c r="E274" s="110">
        <f t="shared" si="4"/>
        <v>5020.6137900000003</v>
      </c>
    </row>
    <row r="275" spans="1:5" s="18" customFormat="1" ht="12" customHeight="1">
      <c r="A275" s="48" t="s">
        <v>21</v>
      </c>
      <c r="B275" s="26" t="s">
        <v>2202</v>
      </c>
      <c r="C275" s="111" t="s">
        <v>2084</v>
      </c>
      <c r="D275" s="40">
        <v>2344615.0499999998</v>
      </c>
      <c r="E275" s="110">
        <f t="shared" si="4"/>
        <v>2344.6150499999999</v>
      </c>
    </row>
    <row r="276" spans="1:5" s="18" customFormat="1" ht="12" customHeight="1">
      <c r="A276" s="48" t="s">
        <v>21</v>
      </c>
      <c r="B276" s="26" t="s">
        <v>2203</v>
      </c>
      <c r="C276" s="111" t="s">
        <v>2084</v>
      </c>
      <c r="D276" s="40">
        <v>328791.2</v>
      </c>
      <c r="E276" s="110">
        <f t="shared" si="4"/>
        <v>328.7912</v>
      </c>
    </row>
    <row r="277" spans="1:5" s="18" customFormat="1" ht="12" customHeight="1">
      <c r="A277" s="48" t="s">
        <v>21</v>
      </c>
      <c r="B277" s="26" t="s">
        <v>2204</v>
      </c>
      <c r="C277" s="111" t="s">
        <v>2084</v>
      </c>
      <c r="D277" s="40">
        <v>87177.71</v>
      </c>
      <c r="E277" s="110">
        <f t="shared" si="4"/>
        <v>87.177710000000005</v>
      </c>
    </row>
    <row r="278" spans="1:5" s="18" customFormat="1" ht="12" customHeight="1">
      <c r="A278" s="48" t="s">
        <v>21</v>
      </c>
      <c r="B278" s="26" t="s">
        <v>2205</v>
      </c>
      <c r="C278" s="111" t="s">
        <v>2084</v>
      </c>
      <c r="D278" s="40">
        <v>10516.2</v>
      </c>
      <c r="E278" s="110">
        <f t="shared" ref="E278:E341" si="5">D278/1000</f>
        <v>10.516200000000001</v>
      </c>
    </row>
    <row r="279" spans="1:5" s="18" customFormat="1" ht="12" customHeight="1">
      <c r="A279" s="48" t="s">
        <v>21</v>
      </c>
      <c r="B279" s="26" t="s">
        <v>2205</v>
      </c>
      <c r="C279" s="111" t="s">
        <v>2084</v>
      </c>
      <c r="D279" s="40">
        <v>216398.03</v>
      </c>
      <c r="E279" s="110">
        <f t="shared" si="5"/>
        <v>216.39803000000001</v>
      </c>
    </row>
    <row r="280" spans="1:5" s="18" customFormat="1" ht="12" customHeight="1">
      <c r="A280" s="48" t="s">
        <v>21</v>
      </c>
      <c r="B280" s="26" t="s">
        <v>2205</v>
      </c>
      <c r="C280" s="111" t="s">
        <v>2084</v>
      </c>
      <c r="D280" s="40">
        <v>170186.48</v>
      </c>
      <c r="E280" s="110">
        <f t="shared" si="5"/>
        <v>170.18648000000002</v>
      </c>
    </row>
    <row r="281" spans="1:5" s="18" customFormat="1" ht="12" customHeight="1">
      <c r="A281" s="48" t="s">
        <v>21</v>
      </c>
      <c r="B281" s="26" t="s">
        <v>2206</v>
      </c>
      <c r="C281" s="111" t="s">
        <v>2084</v>
      </c>
      <c r="D281" s="40">
        <v>2222719.98</v>
      </c>
      <c r="E281" s="110">
        <f t="shared" si="5"/>
        <v>2222.7199799999999</v>
      </c>
    </row>
    <row r="282" spans="1:5" s="18" customFormat="1" ht="12" customHeight="1">
      <c r="A282" s="48" t="s">
        <v>21</v>
      </c>
      <c r="B282" s="26" t="s">
        <v>2207</v>
      </c>
      <c r="C282" s="111" t="s">
        <v>2084</v>
      </c>
      <c r="D282" s="40">
        <v>15190743.970000001</v>
      </c>
      <c r="E282" s="110">
        <f t="shared" si="5"/>
        <v>15190.743970000001</v>
      </c>
    </row>
    <row r="283" spans="1:5" s="18" customFormat="1" ht="12" customHeight="1">
      <c r="A283" s="48" t="s">
        <v>21</v>
      </c>
      <c r="B283" s="26" t="s">
        <v>2208</v>
      </c>
      <c r="C283" s="111" t="s">
        <v>2084</v>
      </c>
      <c r="D283" s="40">
        <v>2024426.58</v>
      </c>
      <c r="E283" s="110">
        <f t="shared" si="5"/>
        <v>2024.4265800000001</v>
      </c>
    </row>
    <row r="284" spans="1:5" s="18" customFormat="1" ht="12" customHeight="1">
      <c r="A284" s="48" t="s">
        <v>21</v>
      </c>
      <c r="B284" s="26" t="s">
        <v>2209</v>
      </c>
      <c r="C284" s="111" t="s">
        <v>2084</v>
      </c>
      <c r="D284" s="40">
        <v>4669.3599999999997</v>
      </c>
      <c r="E284" s="110">
        <f t="shared" si="5"/>
        <v>4.6693599999999993</v>
      </c>
    </row>
    <row r="285" spans="1:5" s="18" customFormat="1" ht="12" customHeight="1">
      <c r="A285" s="48" t="s">
        <v>21</v>
      </c>
      <c r="B285" s="26" t="s">
        <v>2210</v>
      </c>
      <c r="C285" s="111" t="s">
        <v>2084</v>
      </c>
      <c r="D285" s="40">
        <v>134155.95000000001</v>
      </c>
      <c r="E285" s="110">
        <f t="shared" si="5"/>
        <v>134.15595000000002</v>
      </c>
    </row>
    <row r="286" spans="1:5" s="18" customFormat="1" ht="12" customHeight="1">
      <c r="A286" s="48" t="s">
        <v>21</v>
      </c>
      <c r="B286" s="26" t="s">
        <v>2011</v>
      </c>
      <c r="C286" s="111" t="s">
        <v>2084</v>
      </c>
      <c r="D286" s="40">
        <v>412009.44</v>
      </c>
      <c r="E286" s="110">
        <f t="shared" si="5"/>
        <v>412.00943999999998</v>
      </c>
    </row>
    <row r="287" spans="1:5" s="18" customFormat="1" ht="12" customHeight="1">
      <c r="A287" s="48" t="s">
        <v>21</v>
      </c>
      <c r="B287" s="26" t="s">
        <v>2211</v>
      </c>
      <c r="C287" s="111" t="s">
        <v>2084</v>
      </c>
      <c r="D287" s="40">
        <v>642.72</v>
      </c>
      <c r="E287" s="110">
        <f t="shared" si="5"/>
        <v>0.64272000000000007</v>
      </c>
    </row>
    <row r="288" spans="1:5" s="18" customFormat="1" ht="12" customHeight="1">
      <c r="A288" s="48" t="s">
        <v>21</v>
      </c>
      <c r="B288" s="26" t="s">
        <v>2212</v>
      </c>
      <c r="C288" s="111" t="s">
        <v>2084</v>
      </c>
      <c r="D288" s="40">
        <v>29719.87</v>
      </c>
      <c r="E288" s="110">
        <f t="shared" si="5"/>
        <v>29.71987</v>
      </c>
    </row>
    <row r="289" spans="1:5" s="18" customFormat="1" ht="12" customHeight="1">
      <c r="A289" s="48" t="s">
        <v>21</v>
      </c>
      <c r="B289" s="26" t="s">
        <v>2213</v>
      </c>
      <c r="C289" s="111" t="s">
        <v>2084</v>
      </c>
      <c r="D289" s="40">
        <v>1455721.68</v>
      </c>
      <c r="E289" s="110">
        <f t="shared" si="5"/>
        <v>1455.7216799999999</v>
      </c>
    </row>
    <row r="290" spans="1:5" s="18" customFormat="1" ht="12" customHeight="1">
      <c r="A290" s="48" t="s">
        <v>21</v>
      </c>
      <c r="B290" s="26" t="s">
        <v>2213</v>
      </c>
      <c r="C290" s="111" t="s">
        <v>2084</v>
      </c>
      <c r="D290" s="40">
        <v>368370.49</v>
      </c>
      <c r="E290" s="110">
        <f t="shared" si="5"/>
        <v>368.37049000000002</v>
      </c>
    </row>
    <row r="291" spans="1:5" s="18" customFormat="1" ht="12" customHeight="1">
      <c r="A291" s="48" t="s">
        <v>21</v>
      </c>
      <c r="B291" s="26" t="s">
        <v>2214</v>
      </c>
      <c r="C291" s="111" t="s">
        <v>2084</v>
      </c>
      <c r="D291" s="40">
        <v>687.63</v>
      </c>
      <c r="E291" s="110">
        <f t="shared" si="5"/>
        <v>0.68762999999999996</v>
      </c>
    </row>
    <row r="292" spans="1:5" s="18" customFormat="1" ht="12" customHeight="1">
      <c r="A292" s="48" t="s">
        <v>21</v>
      </c>
      <c r="B292" s="26" t="s">
        <v>2214</v>
      </c>
      <c r="C292" s="111" t="s">
        <v>2084</v>
      </c>
      <c r="D292" s="40">
        <v>2433.2399999999998</v>
      </c>
      <c r="E292" s="110">
        <f t="shared" si="5"/>
        <v>2.4332399999999996</v>
      </c>
    </row>
    <row r="293" spans="1:5" s="18" customFormat="1" ht="12" customHeight="1">
      <c r="A293" s="48" t="s">
        <v>21</v>
      </c>
      <c r="B293" s="26" t="s">
        <v>2214</v>
      </c>
      <c r="C293" s="111" t="s">
        <v>2084</v>
      </c>
      <c r="D293" s="40">
        <v>1370.32</v>
      </c>
      <c r="E293" s="110">
        <f t="shared" si="5"/>
        <v>1.37032</v>
      </c>
    </row>
    <row r="294" spans="1:5" s="18" customFormat="1" ht="12" customHeight="1">
      <c r="A294" s="48" t="s">
        <v>21</v>
      </c>
      <c r="B294" s="26" t="s">
        <v>2214</v>
      </c>
      <c r="C294" s="111" t="s">
        <v>2084</v>
      </c>
      <c r="D294" s="40">
        <v>2081.33</v>
      </c>
      <c r="E294" s="110">
        <f t="shared" si="5"/>
        <v>2.0813299999999999</v>
      </c>
    </row>
    <row r="295" spans="1:5" s="18" customFormat="1" ht="12" customHeight="1">
      <c r="A295" s="48" t="s">
        <v>21</v>
      </c>
      <c r="B295" s="26" t="s">
        <v>2214</v>
      </c>
      <c r="C295" s="111" t="s">
        <v>2084</v>
      </c>
      <c r="D295" s="40">
        <v>2025.36</v>
      </c>
      <c r="E295" s="110">
        <f t="shared" si="5"/>
        <v>2.02536</v>
      </c>
    </row>
    <row r="296" spans="1:5" s="18" customFormat="1" ht="12" customHeight="1">
      <c r="A296" s="48" t="s">
        <v>21</v>
      </c>
      <c r="B296" s="26" t="s">
        <v>2214</v>
      </c>
      <c r="C296" s="111" t="s">
        <v>2084</v>
      </c>
      <c r="D296" s="40">
        <v>1247.52</v>
      </c>
      <c r="E296" s="110">
        <f t="shared" si="5"/>
        <v>1.24752</v>
      </c>
    </row>
    <row r="297" spans="1:5" s="18" customFormat="1" ht="12" customHeight="1">
      <c r="A297" s="48" t="s">
        <v>21</v>
      </c>
      <c r="B297" s="26" t="s">
        <v>2214</v>
      </c>
      <c r="C297" s="111" t="s">
        <v>2084</v>
      </c>
      <c r="D297" s="40">
        <v>3001.67</v>
      </c>
      <c r="E297" s="110">
        <f t="shared" si="5"/>
        <v>3.0016700000000003</v>
      </c>
    </row>
    <row r="298" spans="1:5" s="18" customFormat="1" ht="12" customHeight="1">
      <c r="A298" s="48" t="s">
        <v>21</v>
      </c>
      <c r="B298" s="26" t="s">
        <v>2214</v>
      </c>
      <c r="C298" s="111" t="s">
        <v>2084</v>
      </c>
      <c r="D298" s="40">
        <v>1213.18</v>
      </c>
      <c r="E298" s="110">
        <f t="shared" si="5"/>
        <v>1.2131800000000001</v>
      </c>
    </row>
    <row r="299" spans="1:5" s="18" customFormat="1" ht="12" customHeight="1">
      <c r="A299" s="48" t="s">
        <v>21</v>
      </c>
      <c r="B299" s="26" t="s">
        <v>2214</v>
      </c>
      <c r="C299" s="111" t="s">
        <v>2084</v>
      </c>
      <c r="D299" s="40">
        <v>301.27999999999997</v>
      </c>
      <c r="E299" s="110">
        <f t="shared" si="5"/>
        <v>0.30127999999999999</v>
      </c>
    </row>
    <row r="300" spans="1:5" s="18" customFormat="1" ht="12" customHeight="1">
      <c r="A300" s="48" t="s">
        <v>21</v>
      </c>
      <c r="B300" s="26" t="s">
        <v>2214</v>
      </c>
      <c r="C300" s="111" t="s">
        <v>2084</v>
      </c>
      <c r="D300" s="40">
        <v>1095.9000000000001</v>
      </c>
      <c r="E300" s="110">
        <f t="shared" si="5"/>
        <v>1.0959000000000001</v>
      </c>
    </row>
    <row r="301" spans="1:5" s="18" customFormat="1" ht="12" customHeight="1">
      <c r="A301" s="48" t="s">
        <v>21</v>
      </c>
      <c r="B301" s="26" t="s">
        <v>2214</v>
      </c>
      <c r="C301" s="111" t="s">
        <v>2084</v>
      </c>
      <c r="D301" s="40">
        <v>1429.97</v>
      </c>
      <c r="E301" s="110">
        <f t="shared" si="5"/>
        <v>1.42997</v>
      </c>
    </row>
    <row r="302" spans="1:5" s="18" customFormat="1" ht="12" customHeight="1">
      <c r="A302" s="48" t="s">
        <v>21</v>
      </c>
      <c r="B302" s="26" t="s">
        <v>2214</v>
      </c>
      <c r="C302" s="111" t="s">
        <v>2084</v>
      </c>
      <c r="D302" s="40">
        <v>1565.58</v>
      </c>
      <c r="E302" s="110">
        <f t="shared" si="5"/>
        <v>1.56558</v>
      </c>
    </row>
    <row r="303" spans="1:5" s="18" customFormat="1" ht="12" customHeight="1">
      <c r="A303" s="48" t="s">
        <v>21</v>
      </c>
      <c r="B303" s="26" t="s">
        <v>2214</v>
      </c>
      <c r="C303" s="111" t="s">
        <v>2084</v>
      </c>
      <c r="D303" s="40">
        <v>2198.02</v>
      </c>
      <c r="E303" s="110">
        <f t="shared" si="5"/>
        <v>2.1980200000000001</v>
      </c>
    </row>
    <row r="304" spans="1:5" s="18" customFormat="1" ht="12" customHeight="1">
      <c r="A304" s="48" t="s">
        <v>21</v>
      </c>
      <c r="B304" s="26" t="s">
        <v>2214</v>
      </c>
      <c r="C304" s="111" t="s">
        <v>2084</v>
      </c>
      <c r="D304" s="40">
        <v>3157.35</v>
      </c>
      <c r="E304" s="110">
        <f t="shared" si="5"/>
        <v>3.1573500000000001</v>
      </c>
    </row>
    <row r="305" spans="1:5" s="18" customFormat="1" ht="12" customHeight="1">
      <c r="A305" s="48" t="s">
        <v>21</v>
      </c>
      <c r="B305" s="26" t="s">
        <v>2214</v>
      </c>
      <c r="C305" s="111" t="s">
        <v>2084</v>
      </c>
      <c r="D305" s="40">
        <v>1413.58</v>
      </c>
      <c r="E305" s="110">
        <f t="shared" si="5"/>
        <v>1.4135799999999998</v>
      </c>
    </row>
    <row r="306" spans="1:5" s="18" customFormat="1" ht="12" customHeight="1">
      <c r="A306" s="48" t="s">
        <v>21</v>
      </c>
      <c r="B306" s="26" t="s">
        <v>2214</v>
      </c>
      <c r="C306" s="111" t="s">
        <v>2084</v>
      </c>
      <c r="D306" s="40">
        <v>1502.73</v>
      </c>
      <c r="E306" s="110">
        <f t="shared" si="5"/>
        <v>1.5027300000000001</v>
      </c>
    </row>
    <row r="307" spans="1:5" s="18" customFormat="1" ht="12" customHeight="1">
      <c r="A307" s="48" t="s">
        <v>21</v>
      </c>
      <c r="B307" s="26" t="s">
        <v>2214</v>
      </c>
      <c r="C307" s="111" t="s">
        <v>2084</v>
      </c>
      <c r="D307" s="40">
        <v>1703.41</v>
      </c>
      <c r="E307" s="110">
        <f t="shared" si="5"/>
        <v>1.7034100000000001</v>
      </c>
    </row>
    <row r="308" spans="1:5" s="18" customFormat="1" ht="12" customHeight="1">
      <c r="A308" s="48" t="s">
        <v>21</v>
      </c>
      <c r="B308" s="26" t="s">
        <v>2214</v>
      </c>
      <c r="C308" s="111" t="s">
        <v>2084</v>
      </c>
      <c r="D308" s="40">
        <v>820.23</v>
      </c>
      <c r="E308" s="110">
        <f t="shared" si="5"/>
        <v>0.82023000000000001</v>
      </c>
    </row>
    <row r="309" spans="1:5" s="18" customFormat="1" ht="12" customHeight="1">
      <c r="A309" s="48" t="s">
        <v>21</v>
      </c>
      <c r="B309" s="26" t="s">
        <v>2214</v>
      </c>
      <c r="C309" s="111" t="s">
        <v>2084</v>
      </c>
      <c r="D309" s="40">
        <v>474.63</v>
      </c>
      <c r="E309" s="110">
        <f t="shared" si="5"/>
        <v>0.47463</v>
      </c>
    </row>
    <row r="310" spans="1:5" s="18" customFormat="1" ht="12" customHeight="1">
      <c r="A310" s="48" t="s">
        <v>21</v>
      </c>
      <c r="B310" s="26" t="s">
        <v>2214</v>
      </c>
      <c r="C310" s="111" t="s">
        <v>2084</v>
      </c>
      <c r="D310" s="40">
        <v>2366.2199999999998</v>
      </c>
      <c r="E310" s="110">
        <f t="shared" si="5"/>
        <v>2.3662199999999998</v>
      </c>
    </row>
    <row r="311" spans="1:5" s="18" customFormat="1" ht="12" customHeight="1">
      <c r="A311" s="48" t="s">
        <v>21</v>
      </c>
      <c r="B311" s="26" t="s">
        <v>2214</v>
      </c>
      <c r="C311" s="111" t="s">
        <v>2084</v>
      </c>
      <c r="D311" s="40">
        <v>697.92</v>
      </c>
      <c r="E311" s="110">
        <f t="shared" si="5"/>
        <v>0.69791999999999998</v>
      </c>
    </row>
    <row r="312" spans="1:5" s="18" customFormat="1" ht="12" customHeight="1">
      <c r="A312" s="48" t="s">
        <v>21</v>
      </c>
      <c r="B312" s="26" t="s">
        <v>2214</v>
      </c>
      <c r="C312" s="111" t="s">
        <v>2084</v>
      </c>
      <c r="D312" s="40">
        <v>1431.14</v>
      </c>
      <c r="E312" s="110">
        <f t="shared" si="5"/>
        <v>1.4311400000000001</v>
      </c>
    </row>
    <row r="313" spans="1:5" s="18" customFormat="1" ht="12" customHeight="1">
      <c r="A313" s="48" t="s">
        <v>21</v>
      </c>
      <c r="B313" s="26" t="s">
        <v>2214</v>
      </c>
      <c r="C313" s="111" t="s">
        <v>2084</v>
      </c>
      <c r="D313" s="40">
        <v>2406.66</v>
      </c>
      <c r="E313" s="110">
        <f t="shared" si="5"/>
        <v>2.40666</v>
      </c>
    </row>
    <row r="314" spans="1:5" s="18" customFormat="1" ht="12" customHeight="1">
      <c r="A314" s="48" t="s">
        <v>21</v>
      </c>
      <c r="B314" s="26" t="s">
        <v>2214</v>
      </c>
      <c r="C314" s="111" t="s">
        <v>2084</v>
      </c>
      <c r="D314" s="40">
        <v>2348.46</v>
      </c>
      <c r="E314" s="110">
        <f t="shared" si="5"/>
        <v>2.3484600000000002</v>
      </c>
    </row>
    <row r="315" spans="1:5" s="18" customFormat="1" ht="12" customHeight="1">
      <c r="A315" s="48" t="s">
        <v>21</v>
      </c>
      <c r="B315" s="26" t="s">
        <v>2214</v>
      </c>
      <c r="C315" s="111" t="s">
        <v>2084</v>
      </c>
      <c r="D315" s="40">
        <v>2962.67</v>
      </c>
      <c r="E315" s="110">
        <f t="shared" si="5"/>
        <v>2.9626700000000001</v>
      </c>
    </row>
    <row r="316" spans="1:5" s="18" customFormat="1" ht="12" customHeight="1">
      <c r="A316" s="48" t="s">
        <v>21</v>
      </c>
      <c r="B316" s="26" t="s">
        <v>2214</v>
      </c>
      <c r="C316" s="111" t="s">
        <v>2084</v>
      </c>
      <c r="D316" s="40">
        <v>728.18</v>
      </c>
      <c r="E316" s="110">
        <f t="shared" si="5"/>
        <v>0.72817999999999994</v>
      </c>
    </row>
    <row r="317" spans="1:5" s="18" customFormat="1" ht="12" customHeight="1">
      <c r="A317" s="48" t="s">
        <v>21</v>
      </c>
      <c r="B317" s="26" t="s">
        <v>2214</v>
      </c>
      <c r="C317" s="111" t="s">
        <v>2084</v>
      </c>
      <c r="D317" s="40">
        <v>662.32</v>
      </c>
      <c r="E317" s="110">
        <f t="shared" si="5"/>
        <v>0.66232000000000002</v>
      </c>
    </row>
    <row r="318" spans="1:5" s="18" customFormat="1" ht="12" customHeight="1">
      <c r="A318" s="48" t="s">
        <v>21</v>
      </c>
      <c r="B318" s="26" t="s">
        <v>2214</v>
      </c>
      <c r="C318" s="111" t="s">
        <v>2084</v>
      </c>
      <c r="D318" s="40">
        <v>2106.2600000000002</v>
      </c>
      <c r="E318" s="110">
        <f t="shared" si="5"/>
        <v>2.1062600000000002</v>
      </c>
    </row>
    <row r="319" spans="1:5" s="18" customFormat="1" ht="12" customHeight="1">
      <c r="A319" s="48" t="s">
        <v>21</v>
      </c>
      <c r="B319" s="26" t="s">
        <v>2214</v>
      </c>
      <c r="C319" s="111" t="s">
        <v>2084</v>
      </c>
      <c r="D319" s="40">
        <v>1350.72</v>
      </c>
      <c r="E319" s="110">
        <f t="shared" si="5"/>
        <v>1.3507199999999999</v>
      </c>
    </row>
    <row r="320" spans="1:5" s="18" customFormat="1" ht="12" customHeight="1">
      <c r="A320" s="48" t="s">
        <v>21</v>
      </c>
      <c r="B320" s="26" t="s">
        <v>2214</v>
      </c>
      <c r="C320" s="111" t="s">
        <v>2084</v>
      </c>
      <c r="D320" s="40">
        <v>922.95</v>
      </c>
      <c r="E320" s="110">
        <f t="shared" si="5"/>
        <v>0.92295000000000005</v>
      </c>
    </row>
    <row r="321" spans="1:5" s="18" customFormat="1" ht="12" customHeight="1">
      <c r="A321" s="48" t="s">
        <v>21</v>
      </c>
      <c r="B321" s="26" t="s">
        <v>2214</v>
      </c>
      <c r="C321" s="111" t="s">
        <v>2084</v>
      </c>
      <c r="D321" s="40">
        <v>741.85</v>
      </c>
      <c r="E321" s="110">
        <f t="shared" si="5"/>
        <v>0.74185000000000001</v>
      </c>
    </row>
    <row r="322" spans="1:5" s="18" customFormat="1" ht="12" customHeight="1">
      <c r="A322" s="48" t="s">
        <v>21</v>
      </c>
      <c r="B322" s="26" t="s">
        <v>2214</v>
      </c>
      <c r="C322" s="111" t="s">
        <v>2084</v>
      </c>
      <c r="D322" s="40">
        <v>446.68</v>
      </c>
      <c r="E322" s="110">
        <f t="shared" si="5"/>
        <v>0.44668000000000002</v>
      </c>
    </row>
    <row r="323" spans="1:5" s="18" customFormat="1" ht="12" customHeight="1">
      <c r="A323" s="48" t="s">
        <v>21</v>
      </c>
      <c r="B323" s="26" t="s">
        <v>2214</v>
      </c>
      <c r="C323" s="111" t="s">
        <v>2084</v>
      </c>
      <c r="D323" s="40">
        <v>696.46</v>
      </c>
      <c r="E323" s="110">
        <f t="shared" si="5"/>
        <v>0.69646000000000008</v>
      </c>
    </row>
    <row r="324" spans="1:5" s="18" customFormat="1" ht="12" customHeight="1">
      <c r="A324" s="48" t="s">
        <v>21</v>
      </c>
      <c r="B324" s="26" t="s">
        <v>2215</v>
      </c>
      <c r="C324" s="111" t="s">
        <v>2084</v>
      </c>
      <c r="D324" s="40">
        <v>197517.89</v>
      </c>
      <c r="E324" s="110">
        <f t="shared" si="5"/>
        <v>197.51789000000002</v>
      </c>
    </row>
    <row r="325" spans="1:5" s="18" customFormat="1" ht="12" customHeight="1">
      <c r="A325" s="48" t="s">
        <v>21</v>
      </c>
      <c r="B325" s="26" t="s">
        <v>2216</v>
      </c>
      <c r="C325" s="111" t="s">
        <v>2084</v>
      </c>
      <c r="D325" s="40">
        <v>6915.13</v>
      </c>
      <c r="E325" s="110">
        <f t="shared" si="5"/>
        <v>6.9151300000000004</v>
      </c>
    </row>
    <row r="326" spans="1:5" s="18" customFormat="1" ht="12" customHeight="1">
      <c r="A326" s="48" t="s">
        <v>21</v>
      </c>
      <c r="B326" s="26" t="s">
        <v>2217</v>
      </c>
      <c r="C326" s="111" t="s">
        <v>2084</v>
      </c>
      <c r="D326" s="40">
        <v>4538.24</v>
      </c>
      <c r="E326" s="110">
        <f t="shared" si="5"/>
        <v>4.5382400000000001</v>
      </c>
    </row>
    <row r="327" spans="1:5" s="18" customFormat="1" ht="12" customHeight="1">
      <c r="A327" s="48" t="s">
        <v>21</v>
      </c>
      <c r="B327" s="26" t="s">
        <v>2218</v>
      </c>
      <c r="C327" s="111" t="s">
        <v>2084</v>
      </c>
      <c r="D327" s="40">
        <v>33077.85</v>
      </c>
      <c r="E327" s="110">
        <f t="shared" si="5"/>
        <v>33.077849999999998</v>
      </c>
    </row>
    <row r="328" spans="1:5" s="18" customFormat="1" ht="12" customHeight="1">
      <c r="A328" s="48" t="s">
        <v>21</v>
      </c>
      <c r="B328" s="26" t="s">
        <v>2219</v>
      </c>
      <c r="C328" s="111" t="s">
        <v>2084</v>
      </c>
      <c r="D328" s="40">
        <v>3488.6</v>
      </c>
      <c r="E328" s="110">
        <f t="shared" si="5"/>
        <v>3.4885999999999999</v>
      </c>
    </row>
    <row r="329" spans="1:5" s="18" customFormat="1" ht="12" customHeight="1">
      <c r="A329" s="48" t="s">
        <v>21</v>
      </c>
      <c r="B329" s="26" t="s">
        <v>2220</v>
      </c>
      <c r="C329" s="111" t="s">
        <v>2084</v>
      </c>
      <c r="D329" s="40">
        <v>90260.04</v>
      </c>
      <c r="E329" s="110">
        <f t="shared" si="5"/>
        <v>90.260039999999989</v>
      </c>
    </row>
    <row r="330" spans="1:5" s="18" customFormat="1" ht="12" customHeight="1">
      <c r="A330" s="48" t="s">
        <v>21</v>
      </c>
      <c r="B330" s="26" t="s">
        <v>2220</v>
      </c>
      <c r="C330" s="111" t="s">
        <v>2084</v>
      </c>
      <c r="D330" s="40">
        <v>87602.11</v>
      </c>
      <c r="E330" s="110">
        <f t="shared" si="5"/>
        <v>87.602109999999996</v>
      </c>
    </row>
    <row r="331" spans="1:5" s="18" customFormat="1" ht="12" customHeight="1">
      <c r="A331" s="48" t="s">
        <v>21</v>
      </c>
      <c r="B331" s="26" t="s">
        <v>2220</v>
      </c>
      <c r="C331" s="111" t="s">
        <v>2084</v>
      </c>
      <c r="D331" s="40">
        <v>101340.41</v>
      </c>
      <c r="E331" s="110">
        <f t="shared" si="5"/>
        <v>101.34041000000001</v>
      </c>
    </row>
    <row r="332" spans="1:5" s="18" customFormat="1" ht="12" customHeight="1">
      <c r="A332" s="48" t="s">
        <v>21</v>
      </c>
      <c r="B332" s="26" t="s">
        <v>2220</v>
      </c>
      <c r="C332" s="111" t="s">
        <v>2084</v>
      </c>
      <c r="D332" s="40">
        <v>90303.95</v>
      </c>
      <c r="E332" s="110">
        <f t="shared" si="5"/>
        <v>90.30395</v>
      </c>
    </row>
    <row r="333" spans="1:5" s="18" customFormat="1" ht="12" customHeight="1">
      <c r="A333" s="48" t="s">
        <v>21</v>
      </c>
      <c r="B333" s="26" t="s">
        <v>2220</v>
      </c>
      <c r="C333" s="111" t="s">
        <v>2084</v>
      </c>
      <c r="D333" s="40">
        <v>50109.23</v>
      </c>
      <c r="E333" s="110">
        <f t="shared" si="5"/>
        <v>50.109230000000004</v>
      </c>
    </row>
    <row r="334" spans="1:5" s="18" customFormat="1" ht="12" customHeight="1">
      <c r="A334" s="48" t="s">
        <v>21</v>
      </c>
      <c r="B334" s="26" t="s">
        <v>2220</v>
      </c>
      <c r="C334" s="111" t="s">
        <v>2084</v>
      </c>
      <c r="D334" s="40">
        <v>47026.2</v>
      </c>
      <c r="E334" s="110">
        <f t="shared" si="5"/>
        <v>47.026199999999996</v>
      </c>
    </row>
    <row r="335" spans="1:5" s="18" customFormat="1" ht="12" customHeight="1">
      <c r="A335" s="48" t="s">
        <v>21</v>
      </c>
      <c r="B335" s="26" t="s">
        <v>2220</v>
      </c>
      <c r="C335" s="111" t="s">
        <v>2084</v>
      </c>
      <c r="D335" s="40">
        <v>51352.08</v>
      </c>
      <c r="E335" s="110">
        <f t="shared" si="5"/>
        <v>51.352080000000001</v>
      </c>
    </row>
    <row r="336" spans="1:5" s="18" customFormat="1" ht="12" customHeight="1">
      <c r="A336" s="48" t="s">
        <v>21</v>
      </c>
      <c r="B336" s="26" t="s">
        <v>2220</v>
      </c>
      <c r="C336" s="111" t="s">
        <v>2084</v>
      </c>
      <c r="D336" s="40">
        <v>66772.990000000005</v>
      </c>
      <c r="E336" s="110">
        <f t="shared" si="5"/>
        <v>66.772990000000007</v>
      </c>
    </row>
    <row r="337" spans="1:5" s="18" customFormat="1" ht="12" customHeight="1">
      <c r="A337" s="48" t="s">
        <v>21</v>
      </c>
      <c r="B337" s="26" t="s">
        <v>2220</v>
      </c>
      <c r="C337" s="111" t="s">
        <v>2084</v>
      </c>
      <c r="D337" s="40">
        <v>77465.86</v>
      </c>
      <c r="E337" s="110">
        <f t="shared" si="5"/>
        <v>77.465860000000006</v>
      </c>
    </row>
    <row r="338" spans="1:5" s="18" customFormat="1" ht="12" customHeight="1">
      <c r="A338" s="48" t="s">
        <v>21</v>
      </c>
      <c r="B338" s="26" t="s">
        <v>2220</v>
      </c>
      <c r="C338" s="111" t="s">
        <v>2084</v>
      </c>
      <c r="D338" s="40">
        <v>57284.45</v>
      </c>
      <c r="E338" s="110">
        <f t="shared" si="5"/>
        <v>57.28445</v>
      </c>
    </row>
    <row r="339" spans="1:5" s="18" customFormat="1" ht="12" customHeight="1">
      <c r="A339" s="48" t="s">
        <v>21</v>
      </c>
      <c r="B339" s="26" t="s">
        <v>2220</v>
      </c>
      <c r="C339" s="111" t="s">
        <v>2084</v>
      </c>
      <c r="D339" s="40">
        <v>50153.37</v>
      </c>
      <c r="E339" s="110">
        <f t="shared" si="5"/>
        <v>50.153370000000002</v>
      </c>
    </row>
    <row r="340" spans="1:5" s="18" customFormat="1" ht="12" customHeight="1">
      <c r="A340" s="48" t="s">
        <v>21</v>
      </c>
      <c r="B340" s="26" t="s">
        <v>2220</v>
      </c>
      <c r="C340" s="111" t="s">
        <v>2084</v>
      </c>
      <c r="D340" s="40">
        <v>56021.01</v>
      </c>
      <c r="E340" s="110">
        <f t="shared" si="5"/>
        <v>56.021010000000004</v>
      </c>
    </row>
    <row r="341" spans="1:5" s="18" customFormat="1" ht="12" customHeight="1">
      <c r="A341" s="48" t="s">
        <v>21</v>
      </c>
      <c r="B341" s="26" t="s">
        <v>2220</v>
      </c>
      <c r="C341" s="111" t="s">
        <v>2084</v>
      </c>
      <c r="D341" s="40">
        <v>72761.91</v>
      </c>
      <c r="E341" s="110">
        <f t="shared" si="5"/>
        <v>72.76191</v>
      </c>
    </row>
    <row r="342" spans="1:5" s="18" customFormat="1" ht="12" customHeight="1">
      <c r="A342" s="48" t="s">
        <v>21</v>
      </c>
      <c r="B342" s="26" t="s">
        <v>2220</v>
      </c>
      <c r="C342" s="111" t="s">
        <v>2084</v>
      </c>
      <c r="D342" s="40">
        <v>71671.08</v>
      </c>
      <c r="E342" s="110">
        <f t="shared" ref="E342:E405" si="6">D342/1000</f>
        <v>71.671080000000003</v>
      </c>
    </row>
    <row r="343" spans="1:5" s="18" customFormat="1" ht="12" customHeight="1">
      <c r="A343" s="48" t="s">
        <v>21</v>
      </c>
      <c r="B343" s="26" t="s">
        <v>2220</v>
      </c>
      <c r="C343" s="111" t="s">
        <v>2084</v>
      </c>
      <c r="D343" s="40">
        <v>51334.76</v>
      </c>
      <c r="E343" s="110">
        <f t="shared" si="6"/>
        <v>51.334760000000003</v>
      </c>
    </row>
    <row r="344" spans="1:5" s="18" customFormat="1" ht="12" customHeight="1">
      <c r="A344" s="48" t="s">
        <v>21</v>
      </c>
      <c r="B344" s="26" t="s">
        <v>2221</v>
      </c>
      <c r="C344" s="111" t="s">
        <v>2084</v>
      </c>
      <c r="D344" s="40">
        <v>1138646.74</v>
      </c>
      <c r="E344" s="110">
        <f t="shared" si="6"/>
        <v>1138.6467399999999</v>
      </c>
    </row>
    <row r="345" spans="1:5" s="18" customFormat="1" ht="12" customHeight="1">
      <c r="A345" s="48" t="s">
        <v>21</v>
      </c>
      <c r="B345" s="26" t="s">
        <v>2221</v>
      </c>
      <c r="C345" s="111" t="s">
        <v>2084</v>
      </c>
      <c r="D345" s="40">
        <v>182153.66</v>
      </c>
      <c r="E345" s="110">
        <f t="shared" si="6"/>
        <v>182.15366</v>
      </c>
    </row>
    <row r="346" spans="1:5" s="18" customFormat="1" ht="12" customHeight="1">
      <c r="A346" s="48" t="s">
        <v>21</v>
      </c>
      <c r="B346" s="26" t="s">
        <v>2222</v>
      </c>
      <c r="C346" s="111" t="s">
        <v>2084</v>
      </c>
      <c r="D346" s="40">
        <v>56892.61</v>
      </c>
      <c r="E346" s="110">
        <f t="shared" si="6"/>
        <v>56.892609999999998</v>
      </c>
    </row>
    <row r="347" spans="1:5" s="18" customFormat="1" ht="12" customHeight="1">
      <c r="A347" s="48" t="s">
        <v>21</v>
      </c>
      <c r="B347" s="26" t="s">
        <v>2222</v>
      </c>
      <c r="C347" s="111" t="s">
        <v>2084</v>
      </c>
      <c r="D347" s="40">
        <v>108285.87</v>
      </c>
      <c r="E347" s="110">
        <f t="shared" si="6"/>
        <v>108.28586999999999</v>
      </c>
    </row>
    <row r="348" spans="1:5" s="18" customFormat="1" ht="12" customHeight="1">
      <c r="A348" s="48" t="s">
        <v>21</v>
      </c>
      <c r="B348" s="26" t="s">
        <v>2222</v>
      </c>
      <c r="C348" s="111" t="s">
        <v>2084</v>
      </c>
      <c r="D348" s="40">
        <v>96542.44</v>
      </c>
      <c r="E348" s="110">
        <f t="shared" si="6"/>
        <v>96.542439999999999</v>
      </c>
    </row>
    <row r="349" spans="1:5" s="18" customFormat="1" ht="12" customHeight="1">
      <c r="A349" s="48" t="s">
        <v>21</v>
      </c>
      <c r="B349" s="26" t="s">
        <v>2222</v>
      </c>
      <c r="C349" s="111" t="s">
        <v>2084</v>
      </c>
      <c r="D349" s="40">
        <v>2057745.46</v>
      </c>
      <c r="E349" s="110">
        <f t="shared" si="6"/>
        <v>2057.7454600000001</v>
      </c>
    </row>
    <row r="350" spans="1:5" s="18" customFormat="1" ht="12" customHeight="1">
      <c r="A350" s="48" t="s">
        <v>21</v>
      </c>
      <c r="B350" s="26" t="s">
        <v>2223</v>
      </c>
      <c r="C350" s="111" t="s">
        <v>2084</v>
      </c>
      <c r="D350" s="40">
        <v>83993.99</v>
      </c>
      <c r="E350" s="110">
        <f t="shared" si="6"/>
        <v>83.993990000000011</v>
      </c>
    </row>
    <row r="351" spans="1:5" s="18" customFormat="1" ht="12" customHeight="1">
      <c r="A351" s="48" t="s">
        <v>21</v>
      </c>
      <c r="B351" s="26" t="s">
        <v>2224</v>
      </c>
      <c r="C351" s="111" t="s">
        <v>2084</v>
      </c>
      <c r="D351" s="40">
        <v>3509.43</v>
      </c>
      <c r="E351" s="110">
        <f t="shared" si="6"/>
        <v>3.50943</v>
      </c>
    </row>
    <row r="352" spans="1:5" s="18" customFormat="1" ht="12" customHeight="1">
      <c r="A352" s="48" t="s">
        <v>21</v>
      </c>
      <c r="B352" s="26" t="s">
        <v>2225</v>
      </c>
      <c r="C352" s="111" t="s">
        <v>2084</v>
      </c>
      <c r="D352" s="40">
        <v>1045857.54</v>
      </c>
      <c r="E352" s="110">
        <f t="shared" si="6"/>
        <v>1045.85754</v>
      </c>
    </row>
    <row r="353" spans="1:5" s="18" customFormat="1" ht="12" customHeight="1">
      <c r="A353" s="48" t="s">
        <v>21</v>
      </c>
      <c r="B353" s="26" t="s">
        <v>2225</v>
      </c>
      <c r="C353" s="111" t="s">
        <v>2084</v>
      </c>
      <c r="D353" s="40">
        <v>1100097.69</v>
      </c>
      <c r="E353" s="110">
        <f t="shared" si="6"/>
        <v>1100.0976900000001</v>
      </c>
    </row>
    <row r="354" spans="1:5" s="18" customFormat="1" ht="12" customHeight="1">
      <c r="A354" s="48" t="s">
        <v>21</v>
      </c>
      <c r="B354" s="26" t="s">
        <v>2225</v>
      </c>
      <c r="C354" s="111" t="s">
        <v>2084</v>
      </c>
      <c r="D354" s="40">
        <v>44837.440000000002</v>
      </c>
      <c r="E354" s="110">
        <f t="shared" si="6"/>
        <v>44.837440000000001</v>
      </c>
    </row>
    <row r="355" spans="1:5" s="18" customFormat="1" ht="12" customHeight="1">
      <c r="A355" s="48" t="s">
        <v>21</v>
      </c>
      <c r="B355" s="26" t="s">
        <v>2225</v>
      </c>
      <c r="C355" s="111" t="s">
        <v>2084</v>
      </c>
      <c r="D355" s="40">
        <v>1528396.79</v>
      </c>
      <c r="E355" s="110">
        <f t="shared" si="6"/>
        <v>1528.39679</v>
      </c>
    </row>
    <row r="356" spans="1:5" s="18" customFormat="1" ht="12" customHeight="1">
      <c r="A356" s="48" t="s">
        <v>21</v>
      </c>
      <c r="B356" s="26" t="s">
        <v>2225</v>
      </c>
      <c r="C356" s="111" t="s">
        <v>2084</v>
      </c>
      <c r="D356" s="40">
        <v>522264.98</v>
      </c>
      <c r="E356" s="110">
        <f t="shared" si="6"/>
        <v>522.26498000000004</v>
      </c>
    </row>
    <row r="357" spans="1:5" s="18" customFormat="1" ht="12" customHeight="1">
      <c r="A357" s="48" t="s">
        <v>21</v>
      </c>
      <c r="B357" s="26" t="s">
        <v>2225</v>
      </c>
      <c r="C357" s="111" t="s">
        <v>2084</v>
      </c>
      <c r="D357" s="40">
        <v>530032.19999999995</v>
      </c>
      <c r="E357" s="110">
        <f t="shared" si="6"/>
        <v>530.03219999999999</v>
      </c>
    </row>
    <row r="358" spans="1:5" s="18" customFormat="1" ht="12" customHeight="1">
      <c r="A358" s="48" t="s">
        <v>21</v>
      </c>
      <c r="B358" s="26" t="s">
        <v>2225</v>
      </c>
      <c r="C358" s="111" t="s">
        <v>2084</v>
      </c>
      <c r="D358" s="40">
        <v>534633.18000000005</v>
      </c>
      <c r="E358" s="110">
        <f t="shared" si="6"/>
        <v>534.63318000000004</v>
      </c>
    </row>
    <row r="359" spans="1:5" s="18" customFormat="1" ht="12" customHeight="1">
      <c r="A359" s="48" t="s">
        <v>21</v>
      </c>
      <c r="B359" s="26" t="s">
        <v>2225</v>
      </c>
      <c r="C359" s="111" t="s">
        <v>2084</v>
      </c>
      <c r="D359" s="40">
        <v>545616.22</v>
      </c>
      <c r="E359" s="110">
        <f t="shared" si="6"/>
        <v>545.61622</v>
      </c>
    </row>
    <row r="360" spans="1:5" s="18" customFormat="1" ht="12" customHeight="1">
      <c r="A360" s="48" t="s">
        <v>21</v>
      </c>
      <c r="B360" s="26" t="s">
        <v>2225</v>
      </c>
      <c r="C360" s="111" t="s">
        <v>2084</v>
      </c>
      <c r="D360" s="40">
        <v>557333</v>
      </c>
      <c r="E360" s="110">
        <f t="shared" si="6"/>
        <v>557.33299999999997</v>
      </c>
    </row>
    <row r="361" spans="1:5" s="18" customFormat="1" ht="12" customHeight="1">
      <c r="A361" s="48" t="s">
        <v>21</v>
      </c>
      <c r="B361" s="26" t="s">
        <v>2225</v>
      </c>
      <c r="C361" s="111" t="s">
        <v>2084</v>
      </c>
      <c r="D361" s="40">
        <v>565874.23</v>
      </c>
      <c r="E361" s="110">
        <f t="shared" si="6"/>
        <v>565.87423000000001</v>
      </c>
    </row>
    <row r="362" spans="1:5" s="18" customFormat="1" ht="12" customHeight="1">
      <c r="A362" s="48" t="s">
        <v>21</v>
      </c>
      <c r="B362" s="26" t="s">
        <v>2225</v>
      </c>
      <c r="C362" s="111" t="s">
        <v>2084</v>
      </c>
      <c r="D362" s="40">
        <v>559728.25</v>
      </c>
      <c r="E362" s="110">
        <f t="shared" si="6"/>
        <v>559.72825</v>
      </c>
    </row>
    <row r="363" spans="1:5" s="18" customFormat="1" ht="12" customHeight="1">
      <c r="A363" s="48" t="s">
        <v>21</v>
      </c>
      <c r="B363" s="26" t="s">
        <v>2225</v>
      </c>
      <c r="C363" s="111" t="s">
        <v>2084</v>
      </c>
      <c r="D363" s="40">
        <v>580010.57999999996</v>
      </c>
      <c r="E363" s="110">
        <f t="shared" si="6"/>
        <v>580.01058</v>
      </c>
    </row>
    <row r="364" spans="1:5" s="18" customFormat="1" ht="12" customHeight="1">
      <c r="A364" s="48" t="s">
        <v>21</v>
      </c>
      <c r="B364" s="26" t="s">
        <v>2225</v>
      </c>
      <c r="C364" s="111" t="s">
        <v>2084</v>
      </c>
      <c r="D364" s="40">
        <v>587386.42000000004</v>
      </c>
      <c r="E364" s="110">
        <f t="shared" si="6"/>
        <v>587.38642000000004</v>
      </c>
    </row>
    <row r="365" spans="1:5" s="18" customFormat="1" ht="12" customHeight="1">
      <c r="A365" s="48" t="s">
        <v>21</v>
      </c>
      <c r="B365" s="26" t="s">
        <v>2225</v>
      </c>
      <c r="C365" s="111" t="s">
        <v>2084</v>
      </c>
      <c r="D365" s="40">
        <v>589075.87</v>
      </c>
      <c r="E365" s="110">
        <f t="shared" si="6"/>
        <v>589.07587000000001</v>
      </c>
    </row>
    <row r="366" spans="1:5" s="18" customFormat="1" ht="12" customHeight="1">
      <c r="A366" s="48" t="s">
        <v>21</v>
      </c>
      <c r="B366" s="26" t="s">
        <v>2225</v>
      </c>
      <c r="C366" s="111" t="s">
        <v>2084</v>
      </c>
      <c r="D366" s="40">
        <v>602294.68999999994</v>
      </c>
      <c r="E366" s="110">
        <f t="shared" si="6"/>
        <v>602.29468999999995</v>
      </c>
    </row>
    <row r="367" spans="1:5" s="18" customFormat="1" ht="12" customHeight="1">
      <c r="A367" s="48" t="s">
        <v>21</v>
      </c>
      <c r="B367" s="26" t="s">
        <v>2225</v>
      </c>
      <c r="C367" s="111" t="s">
        <v>2084</v>
      </c>
      <c r="D367" s="40">
        <v>566791.53</v>
      </c>
      <c r="E367" s="110">
        <f t="shared" si="6"/>
        <v>566.79153000000008</v>
      </c>
    </row>
    <row r="368" spans="1:5" s="18" customFormat="1" ht="12" customHeight="1">
      <c r="A368" s="48" t="s">
        <v>21</v>
      </c>
      <c r="B368" s="26" t="s">
        <v>2225</v>
      </c>
      <c r="C368" s="111" t="s">
        <v>2084</v>
      </c>
      <c r="D368" s="40">
        <v>572811.78</v>
      </c>
      <c r="E368" s="110">
        <f t="shared" si="6"/>
        <v>572.81178</v>
      </c>
    </row>
    <row r="369" spans="1:5" s="18" customFormat="1" ht="12" customHeight="1">
      <c r="A369" s="48" t="s">
        <v>21</v>
      </c>
      <c r="B369" s="26" t="s">
        <v>2225</v>
      </c>
      <c r="C369" s="111" t="s">
        <v>2084</v>
      </c>
      <c r="D369" s="40">
        <v>562403.38</v>
      </c>
      <c r="E369" s="110">
        <f t="shared" si="6"/>
        <v>562.40337999999997</v>
      </c>
    </row>
    <row r="370" spans="1:5" s="18" customFormat="1" ht="12" customHeight="1">
      <c r="A370" s="48" t="s">
        <v>21</v>
      </c>
      <c r="B370" s="26" t="s">
        <v>2225</v>
      </c>
      <c r="C370" s="111" t="s">
        <v>2084</v>
      </c>
      <c r="D370" s="40">
        <v>570895.71</v>
      </c>
      <c r="E370" s="110">
        <f t="shared" si="6"/>
        <v>570.89571000000001</v>
      </c>
    </row>
    <row r="371" spans="1:5" s="18" customFormat="1" ht="12" customHeight="1">
      <c r="A371" s="48" t="s">
        <v>21</v>
      </c>
      <c r="B371" s="26" t="s">
        <v>2225</v>
      </c>
      <c r="C371" s="111" t="s">
        <v>2084</v>
      </c>
      <c r="D371" s="40">
        <v>516035.59</v>
      </c>
      <c r="E371" s="110">
        <f t="shared" si="6"/>
        <v>516.03559000000007</v>
      </c>
    </row>
    <row r="372" spans="1:5" s="18" customFormat="1" ht="12" customHeight="1">
      <c r="A372" s="48" t="s">
        <v>21</v>
      </c>
      <c r="B372" s="26" t="s">
        <v>2225</v>
      </c>
      <c r="C372" s="111" t="s">
        <v>2084</v>
      </c>
      <c r="D372" s="40">
        <v>555286.88</v>
      </c>
      <c r="E372" s="110">
        <f t="shared" si="6"/>
        <v>555.28688</v>
      </c>
    </row>
    <row r="373" spans="1:5" s="18" customFormat="1" ht="12" customHeight="1">
      <c r="A373" s="48" t="s">
        <v>21</v>
      </c>
      <c r="B373" s="26" t="s">
        <v>2225</v>
      </c>
      <c r="C373" s="111" t="s">
        <v>2084</v>
      </c>
      <c r="D373" s="40">
        <v>515599.94</v>
      </c>
      <c r="E373" s="110">
        <f t="shared" si="6"/>
        <v>515.59993999999995</v>
      </c>
    </row>
    <row r="374" spans="1:5" s="18" customFormat="1" ht="12" customHeight="1">
      <c r="A374" s="48" t="s">
        <v>21</v>
      </c>
      <c r="B374" s="26" t="s">
        <v>2225</v>
      </c>
      <c r="C374" s="111" t="s">
        <v>2084</v>
      </c>
      <c r="D374" s="40">
        <v>499266.69</v>
      </c>
      <c r="E374" s="110">
        <f t="shared" si="6"/>
        <v>499.26668999999998</v>
      </c>
    </row>
    <row r="375" spans="1:5" s="18" customFormat="1" ht="12" customHeight="1">
      <c r="A375" s="48" t="s">
        <v>21</v>
      </c>
      <c r="B375" s="26" t="s">
        <v>2225</v>
      </c>
      <c r="C375" s="111" t="s">
        <v>2084</v>
      </c>
      <c r="D375" s="40">
        <v>506393.89</v>
      </c>
      <c r="E375" s="110">
        <f t="shared" si="6"/>
        <v>506.39389</v>
      </c>
    </row>
    <row r="376" spans="1:5" s="18" customFormat="1" ht="12" customHeight="1">
      <c r="A376" s="48" t="s">
        <v>21</v>
      </c>
      <c r="B376" s="26" t="s">
        <v>2225</v>
      </c>
      <c r="C376" s="111" t="s">
        <v>2084</v>
      </c>
      <c r="D376" s="40">
        <v>506344.77</v>
      </c>
      <c r="E376" s="110">
        <f t="shared" si="6"/>
        <v>506.34477000000004</v>
      </c>
    </row>
    <row r="377" spans="1:5" s="18" customFormat="1" ht="12" customHeight="1">
      <c r="A377" s="48" t="s">
        <v>21</v>
      </c>
      <c r="B377" s="26" t="s">
        <v>2225</v>
      </c>
      <c r="C377" s="111" t="s">
        <v>2084</v>
      </c>
      <c r="D377" s="40">
        <v>544091.01</v>
      </c>
      <c r="E377" s="110">
        <f t="shared" si="6"/>
        <v>544.09100999999998</v>
      </c>
    </row>
    <row r="378" spans="1:5" s="18" customFormat="1" ht="12" customHeight="1">
      <c r="A378" s="48" t="s">
        <v>21</v>
      </c>
      <c r="B378" s="26" t="s">
        <v>2225</v>
      </c>
      <c r="C378" s="111" t="s">
        <v>2084</v>
      </c>
      <c r="D378" s="40">
        <v>555057.51</v>
      </c>
      <c r="E378" s="110">
        <f t="shared" si="6"/>
        <v>555.05750999999998</v>
      </c>
    </row>
    <row r="379" spans="1:5" s="18" customFormat="1" ht="12" customHeight="1">
      <c r="A379" s="48" t="s">
        <v>21</v>
      </c>
      <c r="B379" s="26" t="s">
        <v>2225</v>
      </c>
      <c r="C379" s="111" t="s">
        <v>2084</v>
      </c>
      <c r="D379" s="40">
        <v>553477.77</v>
      </c>
      <c r="E379" s="110">
        <f t="shared" si="6"/>
        <v>553.47776999999996</v>
      </c>
    </row>
    <row r="380" spans="1:5" s="18" customFormat="1" ht="12" customHeight="1">
      <c r="A380" s="48" t="s">
        <v>21</v>
      </c>
      <c r="B380" s="26" t="s">
        <v>2225</v>
      </c>
      <c r="C380" s="111" t="s">
        <v>2084</v>
      </c>
      <c r="D380" s="40">
        <v>536702.79</v>
      </c>
      <c r="E380" s="110">
        <f t="shared" si="6"/>
        <v>536.70279000000005</v>
      </c>
    </row>
    <row r="381" spans="1:5" s="18" customFormat="1" ht="12" customHeight="1">
      <c r="A381" s="48" t="s">
        <v>21</v>
      </c>
      <c r="B381" s="26" t="s">
        <v>2225</v>
      </c>
      <c r="C381" s="111" t="s">
        <v>2084</v>
      </c>
      <c r="D381" s="40">
        <v>519213.39</v>
      </c>
      <c r="E381" s="110">
        <f t="shared" si="6"/>
        <v>519.21339</v>
      </c>
    </row>
    <row r="382" spans="1:5" s="18" customFormat="1" ht="12" customHeight="1">
      <c r="A382" s="48" t="s">
        <v>21</v>
      </c>
      <c r="B382" s="26" t="s">
        <v>2225</v>
      </c>
      <c r="C382" s="111" t="s">
        <v>2084</v>
      </c>
      <c r="D382" s="40">
        <v>547923.44999999995</v>
      </c>
      <c r="E382" s="110">
        <f t="shared" si="6"/>
        <v>547.92345</v>
      </c>
    </row>
    <row r="383" spans="1:5" s="18" customFormat="1" ht="12" customHeight="1">
      <c r="A383" s="48" t="s">
        <v>21</v>
      </c>
      <c r="B383" s="26" t="s">
        <v>2225</v>
      </c>
      <c r="C383" s="111" t="s">
        <v>2084</v>
      </c>
      <c r="D383" s="40">
        <v>528278.43999999994</v>
      </c>
      <c r="E383" s="110">
        <f t="shared" si="6"/>
        <v>528.27843999999993</v>
      </c>
    </row>
    <row r="384" spans="1:5" s="18" customFormat="1" ht="12" customHeight="1">
      <c r="A384" s="48" t="s">
        <v>21</v>
      </c>
      <c r="B384" s="26" t="s">
        <v>2225</v>
      </c>
      <c r="C384" s="111" t="s">
        <v>2084</v>
      </c>
      <c r="D384" s="40">
        <v>495444.95</v>
      </c>
      <c r="E384" s="110">
        <f t="shared" si="6"/>
        <v>495.44495000000001</v>
      </c>
    </row>
    <row r="385" spans="1:5" s="18" customFormat="1" ht="12" customHeight="1">
      <c r="A385" s="48" t="s">
        <v>21</v>
      </c>
      <c r="B385" s="26" t="s">
        <v>2225</v>
      </c>
      <c r="C385" s="111" t="s">
        <v>2084</v>
      </c>
      <c r="D385" s="40">
        <v>508998.49</v>
      </c>
      <c r="E385" s="110">
        <f t="shared" si="6"/>
        <v>508.99849</v>
      </c>
    </row>
    <row r="386" spans="1:5" s="18" customFormat="1" ht="12" customHeight="1">
      <c r="A386" s="48" t="s">
        <v>21</v>
      </c>
      <c r="B386" s="26" t="s">
        <v>2225</v>
      </c>
      <c r="C386" s="111" t="s">
        <v>2084</v>
      </c>
      <c r="D386" s="40">
        <v>502795.37</v>
      </c>
      <c r="E386" s="110">
        <f t="shared" si="6"/>
        <v>502.79536999999999</v>
      </c>
    </row>
    <row r="387" spans="1:5" s="18" customFormat="1" ht="12" customHeight="1">
      <c r="A387" s="48" t="s">
        <v>21</v>
      </c>
      <c r="B387" s="26" t="s">
        <v>2225</v>
      </c>
      <c r="C387" s="111" t="s">
        <v>2084</v>
      </c>
      <c r="D387" s="40">
        <v>470134.67</v>
      </c>
      <c r="E387" s="110">
        <f t="shared" si="6"/>
        <v>470.13466999999997</v>
      </c>
    </row>
    <row r="388" spans="1:5" s="18" customFormat="1" ht="12" customHeight="1">
      <c r="A388" s="48" t="s">
        <v>21</v>
      </c>
      <c r="B388" s="26" t="s">
        <v>2225</v>
      </c>
      <c r="C388" s="111" t="s">
        <v>2084</v>
      </c>
      <c r="D388" s="40">
        <v>483581.72</v>
      </c>
      <c r="E388" s="110">
        <f t="shared" si="6"/>
        <v>483.58171999999996</v>
      </c>
    </row>
    <row r="389" spans="1:5" s="18" customFormat="1" ht="12" customHeight="1">
      <c r="A389" s="48" t="s">
        <v>21</v>
      </c>
      <c r="B389" s="26" t="s">
        <v>2225</v>
      </c>
      <c r="C389" s="111" t="s">
        <v>2084</v>
      </c>
      <c r="D389" s="40">
        <v>401282.26</v>
      </c>
      <c r="E389" s="110">
        <f t="shared" si="6"/>
        <v>401.28226000000001</v>
      </c>
    </row>
    <row r="390" spans="1:5" s="18" customFormat="1" ht="12" customHeight="1">
      <c r="A390" s="48" t="s">
        <v>21</v>
      </c>
      <c r="B390" s="26" t="s">
        <v>2225</v>
      </c>
      <c r="C390" s="111" t="s">
        <v>2084</v>
      </c>
      <c r="D390" s="40">
        <v>442161.49</v>
      </c>
      <c r="E390" s="110">
        <f t="shared" si="6"/>
        <v>442.16149000000001</v>
      </c>
    </row>
    <row r="391" spans="1:5" s="18" customFormat="1" ht="12" customHeight="1">
      <c r="A391" s="48" t="s">
        <v>21</v>
      </c>
      <c r="B391" s="26" t="s">
        <v>2225</v>
      </c>
      <c r="C391" s="111" t="s">
        <v>2084</v>
      </c>
      <c r="D391" s="40">
        <v>505497.46</v>
      </c>
      <c r="E391" s="110">
        <f t="shared" si="6"/>
        <v>505.49746000000005</v>
      </c>
    </row>
    <row r="392" spans="1:5" s="18" customFormat="1" ht="12" customHeight="1">
      <c r="A392" s="48" t="s">
        <v>21</v>
      </c>
      <c r="B392" s="26" t="s">
        <v>2225</v>
      </c>
      <c r="C392" s="111" t="s">
        <v>2084</v>
      </c>
      <c r="D392" s="40">
        <v>491524.88</v>
      </c>
      <c r="E392" s="110">
        <f t="shared" si="6"/>
        <v>491.52488</v>
      </c>
    </row>
    <row r="393" spans="1:5" s="18" customFormat="1" ht="12" customHeight="1">
      <c r="A393" s="48" t="s">
        <v>21</v>
      </c>
      <c r="B393" s="26" t="s">
        <v>2225</v>
      </c>
      <c r="C393" s="111" t="s">
        <v>2084</v>
      </c>
      <c r="D393" s="40">
        <v>475680.51</v>
      </c>
      <c r="E393" s="110">
        <f t="shared" si="6"/>
        <v>475.68051000000003</v>
      </c>
    </row>
    <row r="394" spans="1:5" s="18" customFormat="1" ht="12" customHeight="1">
      <c r="A394" s="48" t="s">
        <v>21</v>
      </c>
      <c r="B394" s="26" t="s">
        <v>2225</v>
      </c>
      <c r="C394" s="111" t="s">
        <v>2084</v>
      </c>
      <c r="D394" s="40">
        <v>474161.91</v>
      </c>
      <c r="E394" s="110">
        <f t="shared" si="6"/>
        <v>474.16190999999998</v>
      </c>
    </row>
    <row r="395" spans="1:5" s="18" customFormat="1" ht="12" customHeight="1">
      <c r="A395" s="48" t="s">
        <v>21</v>
      </c>
      <c r="B395" s="26" t="s">
        <v>2225</v>
      </c>
      <c r="C395" s="111" t="s">
        <v>2084</v>
      </c>
      <c r="D395" s="40">
        <v>479366.96</v>
      </c>
      <c r="E395" s="110">
        <f t="shared" si="6"/>
        <v>479.36696000000001</v>
      </c>
    </row>
    <row r="396" spans="1:5" s="18" customFormat="1" ht="12" customHeight="1">
      <c r="A396" s="48" t="s">
        <v>21</v>
      </c>
      <c r="B396" s="26" t="s">
        <v>2225</v>
      </c>
      <c r="C396" s="111" t="s">
        <v>2084</v>
      </c>
      <c r="D396" s="40">
        <v>485742.95</v>
      </c>
      <c r="E396" s="110">
        <f t="shared" si="6"/>
        <v>485.74295000000001</v>
      </c>
    </row>
    <row r="397" spans="1:5" s="18" customFormat="1" ht="12" customHeight="1">
      <c r="A397" s="48" t="s">
        <v>21</v>
      </c>
      <c r="B397" s="26" t="s">
        <v>2225</v>
      </c>
      <c r="C397" s="111" t="s">
        <v>2084</v>
      </c>
      <c r="D397" s="40">
        <v>468486.25</v>
      </c>
      <c r="E397" s="110">
        <f t="shared" si="6"/>
        <v>468.48624999999998</v>
      </c>
    </row>
    <row r="398" spans="1:5" s="18" customFormat="1" ht="12" customHeight="1">
      <c r="A398" s="48" t="s">
        <v>21</v>
      </c>
      <c r="B398" s="26" t="s">
        <v>2225</v>
      </c>
      <c r="C398" s="111" t="s">
        <v>2084</v>
      </c>
      <c r="D398" s="40">
        <v>485585.26</v>
      </c>
      <c r="E398" s="110">
        <f t="shared" si="6"/>
        <v>485.58526000000001</v>
      </c>
    </row>
    <row r="399" spans="1:5" s="18" customFormat="1" ht="12" customHeight="1">
      <c r="A399" s="48" t="s">
        <v>21</v>
      </c>
      <c r="B399" s="26" t="s">
        <v>2225</v>
      </c>
      <c r="C399" s="111" t="s">
        <v>2084</v>
      </c>
      <c r="D399" s="40">
        <v>502266.61</v>
      </c>
      <c r="E399" s="110">
        <f t="shared" si="6"/>
        <v>502.26661000000001</v>
      </c>
    </row>
    <row r="400" spans="1:5" s="18" customFormat="1" ht="12" customHeight="1">
      <c r="A400" s="48" t="s">
        <v>21</v>
      </c>
      <c r="B400" s="26" t="s">
        <v>2225</v>
      </c>
      <c r="C400" s="111" t="s">
        <v>2084</v>
      </c>
      <c r="D400" s="40">
        <v>503038.23</v>
      </c>
      <c r="E400" s="110">
        <f t="shared" si="6"/>
        <v>503.03823</v>
      </c>
    </row>
    <row r="401" spans="1:5" s="18" customFormat="1" ht="12" customHeight="1">
      <c r="A401" s="48" t="s">
        <v>21</v>
      </c>
      <c r="B401" s="26" t="s">
        <v>2225</v>
      </c>
      <c r="C401" s="111" t="s">
        <v>2084</v>
      </c>
      <c r="D401" s="40">
        <v>516152.71</v>
      </c>
      <c r="E401" s="110">
        <f t="shared" si="6"/>
        <v>516.15271000000007</v>
      </c>
    </row>
    <row r="402" spans="1:5" s="18" customFormat="1" ht="12" customHeight="1">
      <c r="A402" s="48" t="s">
        <v>21</v>
      </c>
      <c r="B402" s="26" t="s">
        <v>2225</v>
      </c>
      <c r="C402" s="111" t="s">
        <v>2084</v>
      </c>
      <c r="D402" s="40">
        <v>512350</v>
      </c>
      <c r="E402" s="110">
        <f t="shared" si="6"/>
        <v>512.35</v>
      </c>
    </row>
    <row r="403" spans="1:5" s="18" customFormat="1" ht="12" customHeight="1">
      <c r="A403" s="48" t="s">
        <v>21</v>
      </c>
      <c r="B403" s="26" t="s">
        <v>2225</v>
      </c>
      <c r="C403" s="111" t="s">
        <v>2084</v>
      </c>
      <c r="D403" s="40">
        <v>512249.81</v>
      </c>
      <c r="E403" s="110">
        <f t="shared" si="6"/>
        <v>512.24981000000002</v>
      </c>
    </row>
    <row r="404" spans="1:5" s="18" customFormat="1" ht="12" customHeight="1">
      <c r="A404" s="48" t="s">
        <v>21</v>
      </c>
      <c r="B404" s="26" t="s">
        <v>2225</v>
      </c>
      <c r="C404" s="111" t="s">
        <v>2084</v>
      </c>
      <c r="D404" s="40">
        <v>510961.14</v>
      </c>
      <c r="E404" s="110">
        <f t="shared" si="6"/>
        <v>510.96114</v>
      </c>
    </row>
    <row r="405" spans="1:5" s="18" customFormat="1" ht="12" customHeight="1">
      <c r="A405" s="48" t="s">
        <v>21</v>
      </c>
      <c r="B405" s="26" t="s">
        <v>2225</v>
      </c>
      <c r="C405" s="111" t="s">
        <v>2084</v>
      </c>
      <c r="D405" s="40">
        <v>530008.93999999994</v>
      </c>
      <c r="E405" s="110">
        <f t="shared" si="6"/>
        <v>530.00893999999994</v>
      </c>
    </row>
    <row r="406" spans="1:5" s="18" customFormat="1" ht="12" customHeight="1">
      <c r="A406" s="48" t="s">
        <v>21</v>
      </c>
      <c r="B406" s="26" t="s">
        <v>2225</v>
      </c>
      <c r="C406" s="111" t="s">
        <v>2084</v>
      </c>
      <c r="D406" s="40">
        <v>524834.39</v>
      </c>
      <c r="E406" s="110">
        <f t="shared" ref="E406:E469" si="7">D406/1000</f>
        <v>524.83438999999998</v>
      </c>
    </row>
    <row r="407" spans="1:5" s="18" customFormat="1" ht="12" customHeight="1">
      <c r="A407" s="48" t="s">
        <v>21</v>
      </c>
      <c r="B407" s="26" t="s">
        <v>2225</v>
      </c>
      <c r="C407" s="111" t="s">
        <v>2084</v>
      </c>
      <c r="D407" s="40">
        <v>553310.30000000005</v>
      </c>
      <c r="E407" s="110">
        <f t="shared" si="7"/>
        <v>553.3103000000001</v>
      </c>
    </row>
    <row r="408" spans="1:5" s="18" customFormat="1" ht="12" customHeight="1">
      <c r="A408" s="48" t="s">
        <v>21</v>
      </c>
      <c r="B408" s="26" t="s">
        <v>2225</v>
      </c>
      <c r="C408" s="111" t="s">
        <v>2084</v>
      </c>
      <c r="D408" s="40">
        <v>70092.100000000006</v>
      </c>
      <c r="E408" s="110">
        <f t="shared" si="7"/>
        <v>70.092100000000002</v>
      </c>
    </row>
    <row r="409" spans="1:5" s="18" customFormat="1" ht="12" customHeight="1">
      <c r="A409" s="48" t="s">
        <v>21</v>
      </c>
      <c r="B409" s="26" t="s">
        <v>2226</v>
      </c>
      <c r="C409" s="111" t="s">
        <v>2084</v>
      </c>
      <c r="D409" s="40">
        <v>308162.94</v>
      </c>
      <c r="E409" s="110">
        <f t="shared" si="7"/>
        <v>308.16293999999999</v>
      </c>
    </row>
    <row r="410" spans="1:5" s="18" customFormat="1" ht="12" customHeight="1">
      <c r="A410" s="48" t="s">
        <v>21</v>
      </c>
      <c r="B410" s="26" t="s">
        <v>2226</v>
      </c>
      <c r="C410" s="111" t="s">
        <v>2084</v>
      </c>
      <c r="D410" s="40">
        <v>321816.88</v>
      </c>
      <c r="E410" s="110">
        <f t="shared" si="7"/>
        <v>321.81688000000003</v>
      </c>
    </row>
    <row r="411" spans="1:5" s="18" customFormat="1" ht="12" customHeight="1">
      <c r="A411" s="48" t="s">
        <v>21</v>
      </c>
      <c r="B411" s="26" t="s">
        <v>2226</v>
      </c>
      <c r="C411" s="111" t="s">
        <v>2084</v>
      </c>
      <c r="D411" s="40">
        <v>334633.61</v>
      </c>
      <c r="E411" s="110">
        <f t="shared" si="7"/>
        <v>334.63360999999998</v>
      </c>
    </row>
    <row r="412" spans="1:5" s="18" customFormat="1" ht="12" customHeight="1">
      <c r="A412" s="48" t="s">
        <v>21</v>
      </c>
      <c r="B412" s="26" t="s">
        <v>2226</v>
      </c>
      <c r="C412" s="111" t="s">
        <v>2084</v>
      </c>
      <c r="D412" s="40">
        <v>350067.33</v>
      </c>
      <c r="E412" s="110">
        <f t="shared" si="7"/>
        <v>350.06733000000003</v>
      </c>
    </row>
    <row r="413" spans="1:5" s="18" customFormat="1" ht="12" customHeight="1">
      <c r="A413" s="48" t="s">
        <v>21</v>
      </c>
      <c r="B413" s="26" t="s">
        <v>2226</v>
      </c>
      <c r="C413" s="111" t="s">
        <v>2084</v>
      </c>
      <c r="D413" s="40">
        <v>344823.1</v>
      </c>
      <c r="E413" s="110">
        <f t="shared" si="7"/>
        <v>344.82309999999995</v>
      </c>
    </row>
    <row r="414" spans="1:5" s="18" customFormat="1" ht="12" customHeight="1">
      <c r="A414" s="48" t="s">
        <v>21</v>
      </c>
      <c r="B414" s="26" t="s">
        <v>2227</v>
      </c>
      <c r="C414" s="111" t="s">
        <v>2084</v>
      </c>
      <c r="D414" s="40">
        <v>2124.4</v>
      </c>
      <c r="E414" s="110">
        <f t="shared" si="7"/>
        <v>2.1244000000000001</v>
      </c>
    </row>
    <row r="415" spans="1:5" s="18" customFormat="1" ht="12" customHeight="1">
      <c r="A415" s="48" t="s">
        <v>21</v>
      </c>
      <c r="B415" s="26" t="s">
        <v>2228</v>
      </c>
      <c r="C415" s="111" t="s">
        <v>2084</v>
      </c>
      <c r="D415" s="40">
        <v>27746.01</v>
      </c>
      <c r="E415" s="110">
        <f t="shared" si="7"/>
        <v>27.746009999999998</v>
      </c>
    </row>
    <row r="416" spans="1:5" s="18" customFormat="1" ht="12" customHeight="1">
      <c r="A416" s="48" t="s">
        <v>21</v>
      </c>
      <c r="B416" s="26" t="s">
        <v>2229</v>
      </c>
      <c r="C416" s="111" t="s">
        <v>2084</v>
      </c>
      <c r="D416" s="40">
        <v>221095.4</v>
      </c>
      <c r="E416" s="110">
        <f t="shared" si="7"/>
        <v>221.09539999999998</v>
      </c>
    </row>
    <row r="417" spans="1:5" s="18" customFormat="1" ht="12" customHeight="1">
      <c r="A417" s="48" t="s">
        <v>21</v>
      </c>
      <c r="B417" s="26" t="s">
        <v>2230</v>
      </c>
      <c r="C417" s="111" t="s">
        <v>2084</v>
      </c>
      <c r="D417" s="40">
        <v>91910.52</v>
      </c>
      <c r="E417" s="110">
        <f t="shared" si="7"/>
        <v>91.910520000000005</v>
      </c>
    </row>
    <row r="418" spans="1:5" s="18" customFormat="1" ht="12" customHeight="1">
      <c r="A418" s="48" t="s">
        <v>21</v>
      </c>
      <c r="B418" s="26" t="s">
        <v>2230</v>
      </c>
      <c r="C418" s="111" t="s">
        <v>2084</v>
      </c>
      <c r="D418" s="40">
        <v>32947.51</v>
      </c>
      <c r="E418" s="110">
        <f t="shared" si="7"/>
        <v>32.947510000000001</v>
      </c>
    </row>
    <row r="419" spans="1:5" s="18" customFormat="1" ht="12" customHeight="1">
      <c r="A419" s="48" t="s">
        <v>21</v>
      </c>
      <c r="B419" s="26" t="s">
        <v>2230</v>
      </c>
      <c r="C419" s="111" t="s">
        <v>2084</v>
      </c>
      <c r="D419" s="40">
        <v>34654.769999999997</v>
      </c>
      <c r="E419" s="110">
        <f t="shared" si="7"/>
        <v>34.654769999999999</v>
      </c>
    </row>
    <row r="420" spans="1:5" s="18" customFormat="1" ht="12" customHeight="1">
      <c r="A420" s="48" t="s">
        <v>21</v>
      </c>
      <c r="B420" s="26" t="s">
        <v>2231</v>
      </c>
      <c r="C420" s="111" t="s">
        <v>2084</v>
      </c>
      <c r="D420" s="40">
        <v>643.11</v>
      </c>
      <c r="E420" s="110">
        <f t="shared" si="7"/>
        <v>0.64310999999999996</v>
      </c>
    </row>
    <row r="421" spans="1:5" s="18" customFormat="1" ht="12" customHeight="1">
      <c r="A421" s="48" t="s">
        <v>21</v>
      </c>
      <c r="B421" s="26" t="s">
        <v>2232</v>
      </c>
      <c r="C421" s="111" t="s">
        <v>2084</v>
      </c>
      <c r="D421" s="40">
        <v>112120.32000000001</v>
      </c>
      <c r="E421" s="110">
        <f t="shared" si="7"/>
        <v>112.12032000000001</v>
      </c>
    </row>
    <row r="422" spans="1:5" s="18" customFormat="1" ht="12" customHeight="1">
      <c r="A422" s="48" t="s">
        <v>21</v>
      </c>
      <c r="B422" s="26" t="s">
        <v>2233</v>
      </c>
      <c r="C422" s="111" t="s">
        <v>2084</v>
      </c>
      <c r="D422" s="40">
        <v>5326.76</v>
      </c>
      <c r="E422" s="110">
        <f t="shared" si="7"/>
        <v>5.3267600000000002</v>
      </c>
    </row>
    <row r="423" spans="1:5" s="18" customFormat="1" ht="12" customHeight="1">
      <c r="A423" s="48" t="s">
        <v>21</v>
      </c>
      <c r="B423" s="26" t="s">
        <v>2234</v>
      </c>
      <c r="C423" s="111" t="s">
        <v>2084</v>
      </c>
      <c r="D423" s="40">
        <v>7587.37</v>
      </c>
      <c r="E423" s="110">
        <f t="shared" si="7"/>
        <v>7.5873699999999999</v>
      </c>
    </row>
    <row r="424" spans="1:5" s="18" customFormat="1" ht="12" customHeight="1">
      <c r="A424" s="48" t="s">
        <v>21</v>
      </c>
      <c r="B424" s="26" t="s">
        <v>2235</v>
      </c>
      <c r="C424" s="111" t="s">
        <v>2084</v>
      </c>
      <c r="D424" s="40">
        <v>4113.0200000000004</v>
      </c>
      <c r="E424" s="110">
        <f t="shared" si="7"/>
        <v>4.1130200000000006</v>
      </c>
    </row>
    <row r="425" spans="1:5" s="18" customFormat="1" ht="12" customHeight="1">
      <c r="A425" s="48" t="s">
        <v>21</v>
      </c>
      <c r="B425" s="26" t="s">
        <v>2235</v>
      </c>
      <c r="C425" s="111" t="s">
        <v>2084</v>
      </c>
      <c r="D425" s="40">
        <v>11508.73</v>
      </c>
      <c r="E425" s="110">
        <f t="shared" si="7"/>
        <v>11.50873</v>
      </c>
    </row>
    <row r="426" spans="1:5" s="18" customFormat="1" ht="12" customHeight="1">
      <c r="A426" s="48" t="s">
        <v>21</v>
      </c>
      <c r="B426" s="26" t="s">
        <v>2235</v>
      </c>
      <c r="C426" s="111" t="s">
        <v>2084</v>
      </c>
      <c r="D426" s="40">
        <v>6374</v>
      </c>
      <c r="E426" s="110">
        <f t="shared" si="7"/>
        <v>6.3739999999999997</v>
      </c>
    </row>
    <row r="427" spans="1:5" s="18" customFormat="1" ht="12" customHeight="1">
      <c r="A427" s="48" t="s">
        <v>21</v>
      </c>
      <c r="B427" s="26" t="s">
        <v>2236</v>
      </c>
      <c r="C427" s="111" t="s">
        <v>2084</v>
      </c>
      <c r="D427" s="40">
        <v>453.96</v>
      </c>
      <c r="E427" s="110">
        <f t="shared" si="7"/>
        <v>0.45395999999999997</v>
      </c>
    </row>
    <row r="428" spans="1:5" s="18" customFormat="1" ht="12" customHeight="1">
      <c r="A428" s="48" t="s">
        <v>21</v>
      </c>
      <c r="B428" s="26" t="s">
        <v>2237</v>
      </c>
      <c r="C428" s="111" t="s">
        <v>2084</v>
      </c>
      <c r="D428" s="40">
        <v>11003.62</v>
      </c>
      <c r="E428" s="110">
        <f t="shared" si="7"/>
        <v>11.003620000000002</v>
      </c>
    </row>
    <row r="429" spans="1:5" s="18" customFormat="1" ht="12" customHeight="1">
      <c r="A429" s="48" t="s">
        <v>21</v>
      </c>
      <c r="B429" s="26" t="s">
        <v>2238</v>
      </c>
      <c r="C429" s="111" t="s">
        <v>2084</v>
      </c>
      <c r="D429" s="40">
        <v>642.53</v>
      </c>
      <c r="E429" s="110">
        <f t="shared" si="7"/>
        <v>0.64252999999999993</v>
      </c>
    </row>
    <row r="430" spans="1:5" s="18" customFormat="1" ht="12" customHeight="1">
      <c r="A430" s="48" t="s">
        <v>21</v>
      </c>
      <c r="B430" s="26" t="s">
        <v>2238</v>
      </c>
      <c r="C430" s="111" t="s">
        <v>2084</v>
      </c>
      <c r="D430" s="40">
        <v>392.27</v>
      </c>
      <c r="E430" s="110">
        <f t="shared" si="7"/>
        <v>0.39227000000000001</v>
      </c>
    </row>
    <row r="431" spans="1:5" s="18" customFormat="1" ht="12" customHeight="1">
      <c r="A431" s="48" t="s">
        <v>21</v>
      </c>
      <c r="B431" s="26" t="s">
        <v>2239</v>
      </c>
      <c r="C431" s="111" t="s">
        <v>2084</v>
      </c>
      <c r="D431" s="40">
        <v>3193.24</v>
      </c>
      <c r="E431" s="110">
        <f t="shared" si="7"/>
        <v>3.1932399999999999</v>
      </c>
    </row>
    <row r="432" spans="1:5" s="18" customFormat="1" ht="12" customHeight="1">
      <c r="A432" s="48" t="s">
        <v>21</v>
      </c>
      <c r="B432" s="26" t="s">
        <v>2239</v>
      </c>
      <c r="C432" s="111" t="s">
        <v>2084</v>
      </c>
      <c r="D432" s="40">
        <v>2267.4699999999998</v>
      </c>
      <c r="E432" s="110">
        <f t="shared" si="7"/>
        <v>2.2674699999999999</v>
      </c>
    </row>
    <row r="433" spans="1:5" s="18" customFormat="1" ht="12" customHeight="1">
      <c r="A433" s="48" t="s">
        <v>21</v>
      </c>
      <c r="B433" s="26" t="s">
        <v>2239</v>
      </c>
      <c r="C433" s="111" t="s">
        <v>2084</v>
      </c>
      <c r="D433" s="40">
        <v>1525.32</v>
      </c>
      <c r="E433" s="110">
        <f t="shared" si="7"/>
        <v>1.52532</v>
      </c>
    </row>
    <row r="434" spans="1:5" s="18" customFormat="1" ht="12" customHeight="1">
      <c r="A434" s="48" t="s">
        <v>21</v>
      </c>
      <c r="B434" s="26" t="s">
        <v>2239</v>
      </c>
      <c r="C434" s="111" t="s">
        <v>2084</v>
      </c>
      <c r="D434" s="40">
        <v>1694.78</v>
      </c>
      <c r="E434" s="110">
        <f t="shared" si="7"/>
        <v>1.69478</v>
      </c>
    </row>
    <row r="435" spans="1:5" s="18" customFormat="1" ht="12" customHeight="1">
      <c r="A435" s="48" t="s">
        <v>21</v>
      </c>
      <c r="B435" s="26" t="s">
        <v>2239</v>
      </c>
      <c r="C435" s="111" t="s">
        <v>2084</v>
      </c>
      <c r="D435" s="40">
        <v>1444.81</v>
      </c>
      <c r="E435" s="110">
        <f t="shared" si="7"/>
        <v>1.4448099999999999</v>
      </c>
    </row>
    <row r="436" spans="1:5" s="18" customFormat="1" ht="12" customHeight="1">
      <c r="A436" s="48" t="s">
        <v>21</v>
      </c>
      <c r="B436" s="26" t="s">
        <v>2239</v>
      </c>
      <c r="C436" s="111" t="s">
        <v>2084</v>
      </c>
      <c r="D436" s="40">
        <v>1172.6300000000001</v>
      </c>
      <c r="E436" s="110">
        <f t="shared" si="7"/>
        <v>1.1726300000000001</v>
      </c>
    </row>
    <row r="437" spans="1:5" s="18" customFormat="1" ht="12" customHeight="1">
      <c r="A437" s="48" t="s">
        <v>21</v>
      </c>
      <c r="B437" s="26" t="s">
        <v>2239</v>
      </c>
      <c r="C437" s="111" t="s">
        <v>2084</v>
      </c>
      <c r="D437" s="40">
        <v>5476.72</v>
      </c>
      <c r="E437" s="110">
        <f t="shared" si="7"/>
        <v>5.4767200000000003</v>
      </c>
    </row>
    <row r="438" spans="1:5" s="18" customFormat="1" ht="12" customHeight="1">
      <c r="A438" s="48" t="s">
        <v>21</v>
      </c>
      <c r="B438" s="26" t="s">
        <v>2239</v>
      </c>
      <c r="C438" s="111" t="s">
        <v>2084</v>
      </c>
      <c r="D438" s="40">
        <v>2012.56</v>
      </c>
      <c r="E438" s="110">
        <f t="shared" si="7"/>
        <v>2.0125600000000001</v>
      </c>
    </row>
    <row r="439" spans="1:5" s="18" customFormat="1" ht="12" customHeight="1">
      <c r="A439" s="48" t="s">
        <v>21</v>
      </c>
      <c r="B439" s="26" t="s">
        <v>2239</v>
      </c>
      <c r="C439" s="111" t="s">
        <v>2084</v>
      </c>
      <c r="D439" s="40">
        <v>312.73</v>
      </c>
      <c r="E439" s="110">
        <f t="shared" si="7"/>
        <v>0.31273000000000001</v>
      </c>
    </row>
    <row r="440" spans="1:5" s="18" customFormat="1" ht="12" customHeight="1">
      <c r="A440" s="48" t="s">
        <v>21</v>
      </c>
      <c r="B440" s="26" t="s">
        <v>2239</v>
      </c>
      <c r="C440" s="111" t="s">
        <v>2084</v>
      </c>
      <c r="D440" s="40">
        <v>1230.74</v>
      </c>
      <c r="E440" s="110">
        <f t="shared" si="7"/>
        <v>1.2307399999999999</v>
      </c>
    </row>
    <row r="441" spans="1:5" s="18" customFormat="1" ht="12" customHeight="1">
      <c r="A441" s="48" t="s">
        <v>21</v>
      </c>
      <c r="B441" s="26" t="s">
        <v>2239</v>
      </c>
      <c r="C441" s="111" t="s">
        <v>2084</v>
      </c>
      <c r="D441" s="40">
        <v>1335.98</v>
      </c>
      <c r="E441" s="110">
        <f t="shared" si="7"/>
        <v>1.3359799999999999</v>
      </c>
    </row>
    <row r="442" spans="1:5" s="18" customFormat="1" ht="12" customHeight="1">
      <c r="A442" s="48" t="s">
        <v>21</v>
      </c>
      <c r="B442" s="26" t="s">
        <v>2239</v>
      </c>
      <c r="C442" s="111" t="s">
        <v>2084</v>
      </c>
      <c r="D442" s="40">
        <v>547.27</v>
      </c>
      <c r="E442" s="110">
        <f t="shared" si="7"/>
        <v>0.54727000000000003</v>
      </c>
    </row>
    <row r="443" spans="1:5" s="18" customFormat="1" ht="12" customHeight="1">
      <c r="A443" s="48" t="s">
        <v>21</v>
      </c>
      <c r="B443" s="26" t="s">
        <v>2239</v>
      </c>
      <c r="C443" s="111" t="s">
        <v>2084</v>
      </c>
      <c r="D443" s="40">
        <v>535.15</v>
      </c>
      <c r="E443" s="110">
        <f t="shared" si="7"/>
        <v>0.53515000000000001</v>
      </c>
    </row>
    <row r="444" spans="1:5" s="18" customFormat="1" ht="12" customHeight="1">
      <c r="A444" s="48" t="s">
        <v>21</v>
      </c>
      <c r="B444" s="26" t="s">
        <v>2240</v>
      </c>
      <c r="C444" s="111" t="s">
        <v>2084</v>
      </c>
      <c r="D444" s="40">
        <v>42882.06</v>
      </c>
      <c r="E444" s="110">
        <f t="shared" si="7"/>
        <v>42.882059999999996</v>
      </c>
    </row>
    <row r="445" spans="1:5" s="18" customFormat="1" ht="12" customHeight="1">
      <c r="A445" s="48" t="s">
        <v>21</v>
      </c>
      <c r="B445" s="26" t="s">
        <v>2241</v>
      </c>
      <c r="C445" s="111" t="s">
        <v>2084</v>
      </c>
      <c r="D445" s="40">
        <v>937.02</v>
      </c>
      <c r="E445" s="110">
        <f t="shared" si="7"/>
        <v>0.93701999999999996</v>
      </c>
    </row>
    <row r="446" spans="1:5" s="18" customFormat="1" ht="12" customHeight="1">
      <c r="A446" s="48" t="s">
        <v>21</v>
      </c>
      <c r="B446" s="26" t="s">
        <v>2242</v>
      </c>
      <c r="C446" s="111" t="s">
        <v>2084</v>
      </c>
      <c r="D446" s="40">
        <v>912.97</v>
      </c>
      <c r="E446" s="110">
        <f t="shared" si="7"/>
        <v>0.91297000000000006</v>
      </c>
    </row>
    <row r="447" spans="1:5" s="18" customFormat="1" ht="12" customHeight="1">
      <c r="A447" s="48" t="s">
        <v>21</v>
      </c>
      <c r="B447" s="26" t="s">
        <v>2242</v>
      </c>
      <c r="C447" s="111" t="s">
        <v>2084</v>
      </c>
      <c r="D447" s="40">
        <v>3660.78</v>
      </c>
      <c r="E447" s="110">
        <f t="shared" si="7"/>
        <v>3.6607800000000004</v>
      </c>
    </row>
    <row r="448" spans="1:5" s="18" customFormat="1" ht="12" customHeight="1">
      <c r="A448" s="48" t="s">
        <v>21</v>
      </c>
      <c r="B448" s="26" t="s">
        <v>2243</v>
      </c>
      <c r="C448" s="111" t="s">
        <v>2084</v>
      </c>
      <c r="D448" s="40">
        <v>7419.36</v>
      </c>
      <c r="E448" s="110">
        <f t="shared" si="7"/>
        <v>7.4193599999999993</v>
      </c>
    </row>
    <row r="449" spans="1:5" s="18" customFormat="1" ht="12" customHeight="1">
      <c r="A449" s="48" t="s">
        <v>21</v>
      </c>
      <c r="B449" s="26" t="s">
        <v>2244</v>
      </c>
      <c r="C449" s="111" t="s">
        <v>2084</v>
      </c>
      <c r="D449" s="40">
        <v>6802.83</v>
      </c>
      <c r="E449" s="110">
        <f t="shared" si="7"/>
        <v>6.8028300000000002</v>
      </c>
    </row>
    <row r="450" spans="1:5" s="18" customFormat="1" ht="12" customHeight="1">
      <c r="A450" s="48" t="s">
        <v>21</v>
      </c>
      <c r="B450" s="26" t="s">
        <v>2245</v>
      </c>
      <c r="C450" s="111" t="s">
        <v>2084</v>
      </c>
      <c r="D450" s="40">
        <v>37319.1</v>
      </c>
      <c r="E450" s="110">
        <f t="shared" si="7"/>
        <v>37.319099999999999</v>
      </c>
    </row>
    <row r="451" spans="1:5" s="18" customFormat="1" ht="12" customHeight="1">
      <c r="A451" s="48" t="s">
        <v>21</v>
      </c>
      <c r="B451" s="26" t="s">
        <v>2245</v>
      </c>
      <c r="C451" s="111" t="s">
        <v>2084</v>
      </c>
      <c r="D451" s="40">
        <v>24425.61</v>
      </c>
      <c r="E451" s="110">
        <f t="shared" si="7"/>
        <v>24.425609999999999</v>
      </c>
    </row>
    <row r="452" spans="1:5" s="18" customFormat="1" ht="12" customHeight="1">
      <c r="A452" s="48" t="s">
        <v>21</v>
      </c>
      <c r="B452" s="26" t="s">
        <v>2245</v>
      </c>
      <c r="C452" s="111" t="s">
        <v>2084</v>
      </c>
      <c r="D452" s="40">
        <v>12108.2</v>
      </c>
      <c r="E452" s="110">
        <f t="shared" si="7"/>
        <v>12.1082</v>
      </c>
    </row>
    <row r="453" spans="1:5" s="18" customFormat="1" ht="12" customHeight="1">
      <c r="A453" s="48" t="s">
        <v>21</v>
      </c>
      <c r="B453" s="26" t="s">
        <v>2245</v>
      </c>
      <c r="C453" s="111" t="s">
        <v>2084</v>
      </c>
      <c r="D453" s="40">
        <v>165752.51</v>
      </c>
      <c r="E453" s="110">
        <f t="shared" si="7"/>
        <v>165.75251</v>
      </c>
    </row>
    <row r="454" spans="1:5" s="18" customFormat="1" ht="12" customHeight="1">
      <c r="A454" s="48" t="s">
        <v>21</v>
      </c>
      <c r="B454" s="26" t="s">
        <v>2246</v>
      </c>
      <c r="C454" s="111" t="s">
        <v>2084</v>
      </c>
      <c r="D454" s="40">
        <v>579418.15</v>
      </c>
      <c r="E454" s="110">
        <f t="shared" si="7"/>
        <v>579.41814999999997</v>
      </c>
    </row>
    <row r="455" spans="1:5" s="18" customFormat="1" ht="12" customHeight="1">
      <c r="A455" s="48" t="s">
        <v>21</v>
      </c>
      <c r="B455" s="26" t="s">
        <v>2247</v>
      </c>
      <c r="C455" s="111" t="s">
        <v>2084</v>
      </c>
      <c r="D455" s="40">
        <v>20882.009999999998</v>
      </c>
      <c r="E455" s="110">
        <f t="shared" si="7"/>
        <v>20.882009999999998</v>
      </c>
    </row>
    <row r="456" spans="1:5" s="18" customFormat="1" ht="12" customHeight="1">
      <c r="A456" s="48" t="s">
        <v>21</v>
      </c>
      <c r="B456" s="26" t="s">
        <v>2248</v>
      </c>
      <c r="C456" s="111" t="s">
        <v>2084</v>
      </c>
      <c r="D456" s="40">
        <v>716660.72</v>
      </c>
      <c r="E456" s="110">
        <f t="shared" si="7"/>
        <v>716.66071999999997</v>
      </c>
    </row>
    <row r="457" spans="1:5" s="18" customFormat="1" ht="12" customHeight="1">
      <c r="A457" s="48" t="s">
        <v>21</v>
      </c>
      <c r="B457" s="26" t="s">
        <v>2249</v>
      </c>
      <c r="C457" s="111" t="s">
        <v>2084</v>
      </c>
      <c r="D457" s="40">
        <v>80819.58</v>
      </c>
      <c r="E457" s="110">
        <f t="shared" si="7"/>
        <v>80.819580000000002</v>
      </c>
    </row>
    <row r="458" spans="1:5" s="18" customFormat="1" ht="12" customHeight="1">
      <c r="A458" s="48" t="s">
        <v>21</v>
      </c>
      <c r="B458" s="26" t="s">
        <v>2250</v>
      </c>
      <c r="C458" s="111" t="s">
        <v>2084</v>
      </c>
      <c r="D458" s="40">
        <v>13732777.619999999</v>
      </c>
      <c r="E458" s="110">
        <f t="shared" si="7"/>
        <v>13732.777619999999</v>
      </c>
    </row>
    <row r="459" spans="1:5" s="18" customFormat="1" ht="12" customHeight="1">
      <c r="A459" s="48" t="s">
        <v>21</v>
      </c>
      <c r="B459" s="26" t="s">
        <v>2251</v>
      </c>
      <c r="C459" s="111" t="s">
        <v>2084</v>
      </c>
      <c r="D459" s="40">
        <v>873.73</v>
      </c>
      <c r="E459" s="110">
        <f t="shared" si="7"/>
        <v>0.87373000000000001</v>
      </c>
    </row>
    <row r="460" spans="1:5" s="18" customFormat="1" ht="12" customHeight="1">
      <c r="A460" s="48" t="s">
        <v>21</v>
      </c>
      <c r="B460" s="26" t="s">
        <v>2252</v>
      </c>
      <c r="C460" s="111" t="s">
        <v>2084</v>
      </c>
      <c r="D460" s="40">
        <v>68026.759999999995</v>
      </c>
      <c r="E460" s="110">
        <f t="shared" si="7"/>
        <v>68.026759999999996</v>
      </c>
    </row>
    <row r="461" spans="1:5" s="18" customFormat="1" ht="12" customHeight="1">
      <c r="A461" s="48" t="s">
        <v>21</v>
      </c>
      <c r="B461" s="26" t="s">
        <v>2252</v>
      </c>
      <c r="C461" s="111" t="s">
        <v>2084</v>
      </c>
      <c r="D461" s="40">
        <v>48723.17</v>
      </c>
      <c r="E461" s="110">
        <f t="shared" si="7"/>
        <v>48.723169999999996</v>
      </c>
    </row>
    <row r="462" spans="1:5" s="18" customFormat="1" ht="12" customHeight="1">
      <c r="A462" s="48" t="s">
        <v>21</v>
      </c>
      <c r="B462" s="26" t="s">
        <v>2252</v>
      </c>
      <c r="C462" s="111" t="s">
        <v>2084</v>
      </c>
      <c r="D462" s="40">
        <v>12263.32</v>
      </c>
      <c r="E462" s="110">
        <f t="shared" si="7"/>
        <v>12.26332</v>
      </c>
    </row>
    <row r="463" spans="1:5" s="18" customFormat="1" ht="12" customHeight="1">
      <c r="A463" s="48" t="s">
        <v>21</v>
      </c>
      <c r="B463" s="26" t="s">
        <v>2252</v>
      </c>
      <c r="C463" s="111" t="s">
        <v>2084</v>
      </c>
      <c r="D463" s="40">
        <v>99438.14</v>
      </c>
      <c r="E463" s="110">
        <f t="shared" si="7"/>
        <v>99.438140000000004</v>
      </c>
    </row>
    <row r="464" spans="1:5" s="18" customFormat="1" ht="12" customHeight="1">
      <c r="A464" s="48" t="s">
        <v>21</v>
      </c>
      <c r="B464" s="26" t="s">
        <v>2252</v>
      </c>
      <c r="C464" s="111" t="s">
        <v>2084</v>
      </c>
      <c r="D464" s="40">
        <v>105790.46</v>
      </c>
      <c r="E464" s="110">
        <f t="shared" si="7"/>
        <v>105.79046000000001</v>
      </c>
    </row>
    <row r="465" spans="1:5" s="18" customFormat="1" ht="12" customHeight="1">
      <c r="A465" s="48" t="s">
        <v>21</v>
      </c>
      <c r="B465" s="26" t="s">
        <v>2252</v>
      </c>
      <c r="C465" s="111" t="s">
        <v>2084</v>
      </c>
      <c r="D465" s="40">
        <v>72515.67</v>
      </c>
      <c r="E465" s="110">
        <f t="shared" si="7"/>
        <v>72.51567</v>
      </c>
    </row>
    <row r="466" spans="1:5" s="18" customFormat="1" ht="12" customHeight="1">
      <c r="A466" s="48" t="s">
        <v>21</v>
      </c>
      <c r="B466" s="26" t="s">
        <v>2252</v>
      </c>
      <c r="C466" s="111" t="s">
        <v>2084</v>
      </c>
      <c r="D466" s="40">
        <v>101109.06</v>
      </c>
      <c r="E466" s="110">
        <f t="shared" si="7"/>
        <v>101.10906</v>
      </c>
    </row>
    <row r="467" spans="1:5" s="18" customFormat="1" ht="12" customHeight="1">
      <c r="A467" s="48" t="s">
        <v>21</v>
      </c>
      <c r="B467" s="26" t="s">
        <v>2252</v>
      </c>
      <c r="C467" s="111" t="s">
        <v>2084</v>
      </c>
      <c r="D467" s="40">
        <v>117338.68</v>
      </c>
      <c r="E467" s="110">
        <f t="shared" si="7"/>
        <v>117.33868</v>
      </c>
    </row>
    <row r="468" spans="1:5" s="18" customFormat="1" ht="12" customHeight="1">
      <c r="A468" s="48" t="s">
        <v>21</v>
      </c>
      <c r="B468" s="26" t="s">
        <v>2252</v>
      </c>
      <c r="C468" s="111" t="s">
        <v>2084</v>
      </c>
      <c r="D468" s="40">
        <v>108134.05</v>
      </c>
      <c r="E468" s="110">
        <f t="shared" si="7"/>
        <v>108.13405</v>
      </c>
    </row>
    <row r="469" spans="1:5" s="18" customFormat="1" ht="12" customHeight="1">
      <c r="A469" s="48" t="s">
        <v>21</v>
      </c>
      <c r="B469" s="26" t="s">
        <v>2253</v>
      </c>
      <c r="C469" s="111" t="s">
        <v>2084</v>
      </c>
      <c r="D469" s="40">
        <v>235866.46</v>
      </c>
      <c r="E469" s="110">
        <f t="shared" si="7"/>
        <v>235.86645999999999</v>
      </c>
    </row>
    <row r="470" spans="1:5" s="18" customFormat="1" ht="12" customHeight="1">
      <c r="A470" s="48" t="s">
        <v>21</v>
      </c>
      <c r="B470" s="26" t="s">
        <v>2253</v>
      </c>
      <c r="C470" s="111" t="s">
        <v>2084</v>
      </c>
      <c r="D470" s="40">
        <v>219398.72</v>
      </c>
      <c r="E470" s="110">
        <f t="shared" ref="E470:E533" si="8">D470/1000</f>
        <v>219.39872</v>
      </c>
    </row>
    <row r="471" spans="1:5" s="18" customFormat="1" ht="12" customHeight="1">
      <c r="A471" s="48" t="s">
        <v>21</v>
      </c>
      <c r="B471" s="26" t="s">
        <v>2254</v>
      </c>
      <c r="C471" s="111" t="s">
        <v>2084</v>
      </c>
      <c r="D471" s="40">
        <v>118715.68</v>
      </c>
      <c r="E471" s="110">
        <f t="shared" si="8"/>
        <v>118.71567999999999</v>
      </c>
    </row>
    <row r="472" spans="1:5" s="18" customFormat="1" ht="12" customHeight="1">
      <c r="A472" s="48" t="s">
        <v>21</v>
      </c>
      <c r="B472" s="26" t="s">
        <v>2255</v>
      </c>
      <c r="C472" s="111" t="s">
        <v>2084</v>
      </c>
      <c r="D472" s="40">
        <v>102226.59</v>
      </c>
      <c r="E472" s="110">
        <f t="shared" si="8"/>
        <v>102.22659</v>
      </c>
    </row>
    <row r="473" spans="1:5" s="18" customFormat="1" ht="12" customHeight="1">
      <c r="A473" s="48" t="s">
        <v>21</v>
      </c>
      <c r="B473" s="26" t="s">
        <v>2256</v>
      </c>
      <c r="C473" s="111" t="s">
        <v>2084</v>
      </c>
      <c r="D473" s="40">
        <v>37414.58</v>
      </c>
      <c r="E473" s="110">
        <f t="shared" si="8"/>
        <v>37.414580000000001</v>
      </c>
    </row>
    <row r="474" spans="1:5" s="18" customFormat="1" ht="12" customHeight="1">
      <c r="A474" s="48" t="s">
        <v>21</v>
      </c>
      <c r="B474" s="26" t="s">
        <v>2256</v>
      </c>
      <c r="C474" s="111" t="s">
        <v>2084</v>
      </c>
      <c r="D474" s="40">
        <v>42736.2</v>
      </c>
      <c r="E474" s="110">
        <f t="shared" si="8"/>
        <v>42.736199999999997</v>
      </c>
    </row>
    <row r="475" spans="1:5" s="18" customFormat="1" ht="12" customHeight="1">
      <c r="A475" s="48" t="s">
        <v>21</v>
      </c>
      <c r="B475" s="26" t="s">
        <v>2257</v>
      </c>
      <c r="C475" s="111" t="s">
        <v>2084</v>
      </c>
      <c r="D475" s="40">
        <v>53374.47</v>
      </c>
      <c r="E475" s="110">
        <f t="shared" si="8"/>
        <v>53.374470000000002</v>
      </c>
    </row>
    <row r="476" spans="1:5" s="18" customFormat="1" ht="12" customHeight="1">
      <c r="A476" s="48" t="s">
        <v>21</v>
      </c>
      <c r="B476" s="26" t="s">
        <v>2258</v>
      </c>
      <c r="C476" s="111" t="s">
        <v>2084</v>
      </c>
      <c r="D476" s="40">
        <v>17607.8</v>
      </c>
      <c r="E476" s="110">
        <f t="shared" si="8"/>
        <v>17.607800000000001</v>
      </c>
    </row>
    <row r="477" spans="1:5" s="18" customFormat="1" ht="12" customHeight="1">
      <c r="A477" s="48" t="s">
        <v>21</v>
      </c>
      <c r="B477" s="26" t="s">
        <v>2259</v>
      </c>
      <c r="C477" s="111" t="s">
        <v>2084</v>
      </c>
      <c r="D477" s="40">
        <v>854.38</v>
      </c>
      <c r="E477" s="110">
        <f t="shared" si="8"/>
        <v>0.85438000000000003</v>
      </c>
    </row>
    <row r="478" spans="1:5" s="18" customFormat="1" ht="12" customHeight="1">
      <c r="A478" s="48" t="s">
        <v>21</v>
      </c>
      <c r="B478" s="26" t="s">
        <v>2259</v>
      </c>
      <c r="C478" s="111" t="s">
        <v>2084</v>
      </c>
      <c r="D478" s="40">
        <v>1181.46</v>
      </c>
      <c r="E478" s="110">
        <f t="shared" si="8"/>
        <v>1.18146</v>
      </c>
    </row>
    <row r="479" spans="1:5" s="18" customFormat="1" ht="12" customHeight="1">
      <c r="A479" s="48" t="s">
        <v>21</v>
      </c>
      <c r="B479" s="26" t="s">
        <v>2259</v>
      </c>
      <c r="C479" s="111" t="s">
        <v>2084</v>
      </c>
      <c r="D479" s="40">
        <v>1004.53</v>
      </c>
      <c r="E479" s="110">
        <f t="shared" si="8"/>
        <v>1.0045299999999999</v>
      </c>
    </row>
    <row r="480" spans="1:5" s="18" customFormat="1" ht="12" customHeight="1">
      <c r="A480" s="48" t="s">
        <v>21</v>
      </c>
      <c r="B480" s="26" t="s">
        <v>2259</v>
      </c>
      <c r="C480" s="111" t="s">
        <v>2084</v>
      </c>
      <c r="D480" s="40">
        <v>1124.42</v>
      </c>
      <c r="E480" s="110">
        <f t="shared" si="8"/>
        <v>1.12442</v>
      </c>
    </row>
    <row r="481" spans="1:5" s="18" customFormat="1" ht="12" customHeight="1">
      <c r="A481" s="48" t="s">
        <v>21</v>
      </c>
      <c r="B481" s="26" t="s">
        <v>2259</v>
      </c>
      <c r="C481" s="111" t="s">
        <v>2084</v>
      </c>
      <c r="D481" s="40">
        <v>643.69000000000005</v>
      </c>
      <c r="E481" s="110">
        <f t="shared" si="8"/>
        <v>0.6436900000000001</v>
      </c>
    </row>
    <row r="482" spans="1:5" s="18" customFormat="1" ht="12" customHeight="1">
      <c r="A482" s="48" t="s">
        <v>21</v>
      </c>
      <c r="B482" s="26" t="s">
        <v>2259</v>
      </c>
      <c r="C482" s="111" t="s">
        <v>2084</v>
      </c>
      <c r="D482" s="40">
        <v>4850.3900000000003</v>
      </c>
      <c r="E482" s="110">
        <f t="shared" si="8"/>
        <v>4.85039</v>
      </c>
    </row>
    <row r="483" spans="1:5" s="18" customFormat="1" ht="12" customHeight="1">
      <c r="A483" s="48" t="s">
        <v>21</v>
      </c>
      <c r="B483" s="26" t="s">
        <v>2259</v>
      </c>
      <c r="C483" s="111" t="s">
        <v>2084</v>
      </c>
      <c r="D483" s="40">
        <v>1073.21</v>
      </c>
      <c r="E483" s="110">
        <f t="shared" si="8"/>
        <v>1.07321</v>
      </c>
    </row>
    <row r="484" spans="1:5" s="18" customFormat="1" ht="12" customHeight="1">
      <c r="A484" s="48" t="s">
        <v>21</v>
      </c>
      <c r="B484" s="26" t="s">
        <v>2259</v>
      </c>
      <c r="C484" s="111" t="s">
        <v>2084</v>
      </c>
      <c r="D484" s="40">
        <v>2645.77</v>
      </c>
      <c r="E484" s="110">
        <f t="shared" si="8"/>
        <v>2.6457700000000002</v>
      </c>
    </row>
    <row r="485" spans="1:5" s="18" customFormat="1" ht="12" customHeight="1">
      <c r="A485" s="48" t="s">
        <v>21</v>
      </c>
      <c r="B485" s="26" t="s">
        <v>2259</v>
      </c>
      <c r="C485" s="111" t="s">
        <v>2084</v>
      </c>
      <c r="D485" s="40">
        <v>1551.61</v>
      </c>
      <c r="E485" s="110">
        <f t="shared" si="8"/>
        <v>1.5516099999999999</v>
      </c>
    </row>
    <row r="486" spans="1:5" s="18" customFormat="1" ht="12" customHeight="1">
      <c r="A486" s="48" t="s">
        <v>21</v>
      </c>
      <c r="B486" s="26" t="s">
        <v>2259</v>
      </c>
      <c r="C486" s="111" t="s">
        <v>2084</v>
      </c>
      <c r="D486" s="40">
        <v>1521.35</v>
      </c>
      <c r="E486" s="110">
        <f t="shared" si="8"/>
        <v>1.52135</v>
      </c>
    </row>
    <row r="487" spans="1:5" s="18" customFormat="1" ht="12" customHeight="1">
      <c r="A487" s="48" t="s">
        <v>21</v>
      </c>
      <c r="B487" s="26" t="s">
        <v>2259</v>
      </c>
      <c r="C487" s="111" t="s">
        <v>2084</v>
      </c>
      <c r="D487" s="40">
        <v>2967.03</v>
      </c>
      <c r="E487" s="110">
        <f t="shared" si="8"/>
        <v>2.9670300000000003</v>
      </c>
    </row>
    <row r="488" spans="1:5" s="18" customFormat="1" ht="12" customHeight="1">
      <c r="A488" s="48" t="s">
        <v>21</v>
      </c>
      <c r="B488" s="26" t="s">
        <v>2259</v>
      </c>
      <c r="C488" s="111" t="s">
        <v>2084</v>
      </c>
      <c r="D488" s="40">
        <v>2877.4</v>
      </c>
      <c r="E488" s="110">
        <f t="shared" si="8"/>
        <v>2.8774000000000002</v>
      </c>
    </row>
    <row r="489" spans="1:5" s="18" customFormat="1" ht="12" customHeight="1">
      <c r="A489" s="48" t="s">
        <v>21</v>
      </c>
      <c r="B489" s="26" t="s">
        <v>2259</v>
      </c>
      <c r="C489" s="111" t="s">
        <v>2084</v>
      </c>
      <c r="D489" s="40">
        <v>1539.97</v>
      </c>
      <c r="E489" s="110">
        <f t="shared" si="8"/>
        <v>1.5399700000000001</v>
      </c>
    </row>
    <row r="490" spans="1:5" s="18" customFormat="1" ht="12" customHeight="1">
      <c r="A490" s="48" t="s">
        <v>21</v>
      </c>
      <c r="B490" s="26" t="s">
        <v>2259</v>
      </c>
      <c r="C490" s="111" t="s">
        <v>2084</v>
      </c>
      <c r="D490" s="40">
        <v>2805.24</v>
      </c>
      <c r="E490" s="110">
        <f t="shared" si="8"/>
        <v>2.80524</v>
      </c>
    </row>
    <row r="491" spans="1:5" s="18" customFormat="1" ht="12" customHeight="1">
      <c r="A491" s="48" t="s">
        <v>21</v>
      </c>
      <c r="B491" s="26" t="s">
        <v>2260</v>
      </c>
      <c r="C491" s="111" t="s">
        <v>2084</v>
      </c>
      <c r="D491" s="40">
        <v>817859.38</v>
      </c>
      <c r="E491" s="110">
        <f t="shared" si="8"/>
        <v>817.85937999999999</v>
      </c>
    </row>
    <row r="492" spans="1:5" s="18" customFormat="1" ht="12" customHeight="1">
      <c r="A492" s="48" t="s">
        <v>21</v>
      </c>
      <c r="B492" s="26" t="s">
        <v>2261</v>
      </c>
      <c r="C492" s="111" t="s">
        <v>2084</v>
      </c>
      <c r="D492" s="40">
        <v>7315.15</v>
      </c>
      <c r="E492" s="110">
        <f t="shared" si="8"/>
        <v>7.31515</v>
      </c>
    </row>
    <row r="493" spans="1:5" s="18" customFormat="1" ht="12" customHeight="1">
      <c r="A493" s="48" t="s">
        <v>21</v>
      </c>
      <c r="B493" s="26" t="s">
        <v>2262</v>
      </c>
      <c r="C493" s="111" t="s">
        <v>2084</v>
      </c>
      <c r="D493" s="40">
        <v>40918.33</v>
      </c>
      <c r="E493" s="110">
        <f t="shared" si="8"/>
        <v>40.918330000000005</v>
      </c>
    </row>
    <row r="494" spans="1:5" s="18" customFormat="1" ht="12" customHeight="1">
      <c r="A494" s="48" t="s">
        <v>21</v>
      </c>
      <c r="B494" s="26" t="s">
        <v>2263</v>
      </c>
      <c r="C494" s="111" t="s">
        <v>2084</v>
      </c>
      <c r="D494" s="40">
        <v>35331.269999999997</v>
      </c>
      <c r="E494" s="110">
        <f t="shared" si="8"/>
        <v>35.331269999999996</v>
      </c>
    </row>
    <row r="495" spans="1:5" s="18" customFormat="1" ht="12" customHeight="1">
      <c r="A495" s="48" t="s">
        <v>21</v>
      </c>
      <c r="B495" s="26" t="s">
        <v>2075</v>
      </c>
      <c r="C495" s="111" t="s">
        <v>2084</v>
      </c>
      <c r="D495" s="40">
        <v>191853.68</v>
      </c>
      <c r="E495" s="110">
        <f t="shared" si="8"/>
        <v>191.85368</v>
      </c>
    </row>
    <row r="496" spans="1:5" s="18" customFormat="1" ht="12" customHeight="1">
      <c r="A496" s="48" t="s">
        <v>21</v>
      </c>
      <c r="B496" s="26" t="s">
        <v>2264</v>
      </c>
      <c r="C496" s="111" t="s">
        <v>2084</v>
      </c>
      <c r="D496" s="40">
        <v>2398.13</v>
      </c>
      <c r="E496" s="110">
        <f t="shared" si="8"/>
        <v>2.3981300000000001</v>
      </c>
    </row>
    <row r="497" spans="1:5" s="18" customFormat="1" ht="12" customHeight="1">
      <c r="A497" s="48" t="s">
        <v>21</v>
      </c>
      <c r="B497" s="26" t="s">
        <v>2265</v>
      </c>
      <c r="C497" s="111" t="s">
        <v>2084</v>
      </c>
      <c r="D497" s="40">
        <v>7029.91</v>
      </c>
      <c r="E497" s="110">
        <f t="shared" si="8"/>
        <v>7.0299100000000001</v>
      </c>
    </row>
    <row r="498" spans="1:5" s="18" customFormat="1" ht="12" customHeight="1">
      <c r="A498" s="48" t="s">
        <v>21</v>
      </c>
      <c r="B498" s="26" t="s">
        <v>2265</v>
      </c>
      <c r="C498" s="111" t="s">
        <v>2084</v>
      </c>
      <c r="D498" s="40">
        <v>7269.21</v>
      </c>
      <c r="E498" s="110">
        <f t="shared" si="8"/>
        <v>7.2692100000000002</v>
      </c>
    </row>
    <row r="499" spans="1:5" s="18" customFormat="1" ht="12" customHeight="1">
      <c r="A499" s="48" t="s">
        <v>21</v>
      </c>
      <c r="B499" s="26" t="s">
        <v>2265</v>
      </c>
      <c r="C499" s="111" t="s">
        <v>2084</v>
      </c>
      <c r="D499" s="40">
        <v>18861.259999999998</v>
      </c>
      <c r="E499" s="110">
        <f t="shared" si="8"/>
        <v>18.861259999999998</v>
      </c>
    </row>
    <row r="500" spans="1:5" s="18" customFormat="1" ht="12" customHeight="1">
      <c r="A500" s="48" t="s">
        <v>21</v>
      </c>
      <c r="B500" s="26" t="s">
        <v>2266</v>
      </c>
      <c r="C500" s="111" t="s">
        <v>2084</v>
      </c>
      <c r="D500" s="40">
        <v>9521.6200000000008</v>
      </c>
      <c r="E500" s="110">
        <f t="shared" si="8"/>
        <v>9.5216200000000004</v>
      </c>
    </row>
    <row r="501" spans="1:5" s="18" customFormat="1" ht="12" customHeight="1">
      <c r="A501" s="48" t="s">
        <v>21</v>
      </c>
      <c r="B501" s="26" t="s">
        <v>2267</v>
      </c>
      <c r="C501" s="111" t="s">
        <v>2084</v>
      </c>
      <c r="D501" s="40">
        <v>256306.2</v>
      </c>
      <c r="E501" s="110">
        <f t="shared" si="8"/>
        <v>256.30619999999999</v>
      </c>
    </row>
    <row r="502" spans="1:5" s="18" customFormat="1" ht="12" customHeight="1">
      <c r="A502" s="48" t="s">
        <v>21</v>
      </c>
      <c r="B502" s="26" t="s">
        <v>2268</v>
      </c>
      <c r="C502" s="111" t="s">
        <v>2084</v>
      </c>
      <c r="D502" s="40">
        <v>593917.4</v>
      </c>
      <c r="E502" s="110">
        <f t="shared" si="8"/>
        <v>593.91740000000004</v>
      </c>
    </row>
    <row r="503" spans="1:5" s="18" customFormat="1" ht="12" customHeight="1">
      <c r="A503" s="48" t="s">
        <v>21</v>
      </c>
      <c r="B503" s="26" t="s">
        <v>2269</v>
      </c>
      <c r="C503" s="111" t="s">
        <v>2084</v>
      </c>
      <c r="D503" s="40">
        <v>121200.08</v>
      </c>
      <c r="E503" s="110">
        <f t="shared" si="8"/>
        <v>121.20008</v>
      </c>
    </row>
    <row r="504" spans="1:5" s="18" customFormat="1" ht="12" customHeight="1">
      <c r="A504" s="48" t="s">
        <v>21</v>
      </c>
      <c r="B504" s="26" t="s">
        <v>2270</v>
      </c>
      <c r="C504" s="111" t="s">
        <v>2084</v>
      </c>
      <c r="D504" s="40">
        <v>425383.03</v>
      </c>
      <c r="E504" s="110">
        <f t="shared" si="8"/>
        <v>425.38303000000002</v>
      </c>
    </row>
    <row r="505" spans="1:5" s="18" customFormat="1" ht="12" customHeight="1">
      <c r="A505" s="48" t="s">
        <v>21</v>
      </c>
      <c r="B505" s="26" t="s">
        <v>2271</v>
      </c>
      <c r="C505" s="111" t="s">
        <v>2084</v>
      </c>
      <c r="D505" s="40">
        <v>320916.52</v>
      </c>
      <c r="E505" s="110">
        <f t="shared" si="8"/>
        <v>320.91651999999999</v>
      </c>
    </row>
    <row r="506" spans="1:5" s="18" customFormat="1" ht="12" customHeight="1">
      <c r="A506" s="48" t="s">
        <v>21</v>
      </c>
      <c r="B506" s="26" t="s">
        <v>2272</v>
      </c>
      <c r="C506" s="111" t="s">
        <v>2084</v>
      </c>
      <c r="D506" s="40">
        <v>254883.49</v>
      </c>
      <c r="E506" s="110">
        <f t="shared" si="8"/>
        <v>254.88348999999999</v>
      </c>
    </row>
    <row r="507" spans="1:5" s="18" customFormat="1" ht="12" customHeight="1">
      <c r="A507" s="48" t="s">
        <v>21</v>
      </c>
      <c r="B507" s="26" t="s">
        <v>2273</v>
      </c>
      <c r="C507" s="111" t="s">
        <v>2084</v>
      </c>
      <c r="D507" s="40">
        <v>327212.11</v>
      </c>
      <c r="E507" s="110">
        <f t="shared" si="8"/>
        <v>327.21211</v>
      </c>
    </row>
    <row r="508" spans="1:5" s="18" customFormat="1" ht="12" customHeight="1">
      <c r="A508" s="48" t="s">
        <v>21</v>
      </c>
      <c r="B508" s="26" t="s">
        <v>2274</v>
      </c>
      <c r="C508" s="111" t="s">
        <v>2084</v>
      </c>
      <c r="D508" s="40">
        <v>328626.45</v>
      </c>
      <c r="E508" s="110">
        <f t="shared" si="8"/>
        <v>328.62645000000003</v>
      </c>
    </row>
    <row r="509" spans="1:5" s="18" customFormat="1" ht="12" customHeight="1">
      <c r="A509" s="48" t="s">
        <v>21</v>
      </c>
      <c r="B509" s="26" t="s">
        <v>2275</v>
      </c>
      <c r="C509" s="111" t="s">
        <v>2084</v>
      </c>
      <c r="D509" s="40">
        <v>127121.59</v>
      </c>
      <c r="E509" s="110">
        <f t="shared" si="8"/>
        <v>127.12159</v>
      </c>
    </row>
    <row r="510" spans="1:5" s="18" customFormat="1" ht="12" customHeight="1">
      <c r="A510" s="48" t="s">
        <v>21</v>
      </c>
      <c r="B510" s="26" t="s">
        <v>2275</v>
      </c>
      <c r="C510" s="111" t="s">
        <v>2084</v>
      </c>
      <c r="D510" s="40">
        <v>120460.55</v>
      </c>
      <c r="E510" s="110">
        <f t="shared" si="8"/>
        <v>120.46055</v>
      </c>
    </row>
    <row r="511" spans="1:5" s="18" customFormat="1" ht="12" customHeight="1">
      <c r="A511" s="48" t="s">
        <v>21</v>
      </c>
      <c r="B511" s="26" t="s">
        <v>2276</v>
      </c>
      <c r="C511" s="111" t="s">
        <v>2084</v>
      </c>
      <c r="D511" s="40">
        <v>414763.73</v>
      </c>
      <c r="E511" s="110">
        <f t="shared" si="8"/>
        <v>414.76373000000001</v>
      </c>
    </row>
    <row r="512" spans="1:5" s="18" customFormat="1" ht="12" customHeight="1">
      <c r="A512" s="48" t="s">
        <v>21</v>
      </c>
      <c r="B512" s="26" t="s">
        <v>2276</v>
      </c>
      <c r="C512" s="111" t="s">
        <v>2084</v>
      </c>
      <c r="D512" s="40">
        <v>408828.11</v>
      </c>
      <c r="E512" s="110">
        <f t="shared" si="8"/>
        <v>408.82810999999998</v>
      </c>
    </row>
    <row r="513" spans="1:5" s="18" customFormat="1" ht="12" customHeight="1">
      <c r="A513" s="48" t="s">
        <v>21</v>
      </c>
      <c r="B513" s="26" t="s">
        <v>2277</v>
      </c>
      <c r="C513" s="111" t="s">
        <v>2084</v>
      </c>
      <c r="D513" s="40">
        <v>213100.35</v>
      </c>
      <c r="E513" s="110">
        <f t="shared" si="8"/>
        <v>213.10034999999999</v>
      </c>
    </row>
    <row r="514" spans="1:5" s="18" customFormat="1" ht="12" customHeight="1">
      <c r="A514" s="48" t="s">
        <v>21</v>
      </c>
      <c r="B514" s="26" t="s">
        <v>2278</v>
      </c>
      <c r="C514" s="111" t="s">
        <v>2084</v>
      </c>
      <c r="D514" s="40">
        <v>213231.18</v>
      </c>
      <c r="E514" s="110">
        <f t="shared" si="8"/>
        <v>213.23117999999999</v>
      </c>
    </row>
    <row r="515" spans="1:5" s="18" customFormat="1" ht="12" customHeight="1">
      <c r="A515" s="48" t="s">
        <v>21</v>
      </c>
      <c r="B515" s="26" t="s">
        <v>2279</v>
      </c>
      <c r="C515" s="111" t="s">
        <v>2084</v>
      </c>
      <c r="D515" s="40">
        <v>214820.15</v>
      </c>
      <c r="E515" s="110">
        <f t="shared" si="8"/>
        <v>214.82014999999998</v>
      </c>
    </row>
    <row r="516" spans="1:5" s="18" customFormat="1" ht="12" customHeight="1">
      <c r="A516" s="48" t="s">
        <v>21</v>
      </c>
      <c r="B516" s="26" t="s">
        <v>2280</v>
      </c>
      <c r="C516" s="111" t="s">
        <v>2084</v>
      </c>
      <c r="D516" s="40">
        <v>112310.41</v>
      </c>
      <c r="E516" s="110">
        <f t="shared" si="8"/>
        <v>112.31041</v>
      </c>
    </row>
    <row r="517" spans="1:5" s="18" customFormat="1" ht="12" customHeight="1">
      <c r="A517" s="48" t="s">
        <v>21</v>
      </c>
      <c r="B517" s="26" t="s">
        <v>2281</v>
      </c>
      <c r="C517" s="111" t="s">
        <v>2084</v>
      </c>
      <c r="D517" s="40">
        <v>2112440.41</v>
      </c>
      <c r="E517" s="110">
        <f t="shared" si="8"/>
        <v>2112.4404100000002</v>
      </c>
    </row>
    <row r="518" spans="1:5" s="18" customFormat="1" ht="12" customHeight="1">
      <c r="A518" s="48" t="s">
        <v>21</v>
      </c>
      <c r="B518" s="26" t="s">
        <v>2281</v>
      </c>
      <c r="C518" s="111" t="s">
        <v>2084</v>
      </c>
      <c r="D518" s="40">
        <v>2654864.44</v>
      </c>
      <c r="E518" s="110">
        <f t="shared" si="8"/>
        <v>2654.8644399999998</v>
      </c>
    </row>
    <row r="519" spans="1:5" s="18" customFormat="1" ht="12" customHeight="1">
      <c r="A519" s="48" t="s">
        <v>21</v>
      </c>
      <c r="B519" s="26" t="s">
        <v>2282</v>
      </c>
      <c r="C519" s="111" t="s">
        <v>2084</v>
      </c>
      <c r="D519" s="40">
        <v>1137650.5900000001</v>
      </c>
      <c r="E519" s="110">
        <f t="shared" si="8"/>
        <v>1137.6505900000002</v>
      </c>
    </row>
    <row r="520" spans="1:5" s="18" customFormat="1" ht="12" customHeight="1">
      <c r="A520" s="48" t="s">
        <v>21</v>
      </c>
      <c r="B520" s="26" t="s">
        <v>2283</v>
      </c>
      <c r="C520" s="111" t="s">
        <v>2084</v>
      </c>
      <c r="D520" s="40">
        <v>2154091.94</v>
      </c>
      <c r="E520" s="110">
        <f t="shared" si="8"/>
        <v>2154.0919399999998</v>
      </c>
    </row>
    <row r="521" spans="1:5" s="18" customFormat="1" ht="12" customHeight="1">
      <c r="A521" s="48" t="s">
        <v>21</v>
      </c>
      <c r="B521" s="26" t="s">
        <v>2284</v>
      </c>
      <c r="C521" s="111" t="s">
        <v>2084</v>
      </c>
      <c r="D521" s="40">
        <v>3854188.8</v>
      </c>
      <c r="E521" s="110">
        <f t="shared" si="8"/>
        <v>3854.1887999999999</v>
      </c>
    </row>
    <row r="522" spans="1:5" s="18" customFormat="1" ht="12" customHeight="1">
      <c r="A522" s="48" t="s">
        <v>21</v>
      </c>
      <c r="B522" s="26" t="s">
        <v>2285</v>
      </c>
      <c r="C522" s="111" t="s">
        <v>2084</v>
      </c>
      <c r="D522" s="40">
        <v>218602.08</v>
      </c>
      <c r="E522" s="110">
        <f t="shared" si="8"/>
        <v>218.60208</v>
      </c>
    </row>
    <row r="523" spans="1:5" s="18" customFormat="1" ht="12" customHeight="1">
      <c r="A523" s="48" t="s">
        <v>21</v>
      </c>
      <c r="B523" s="26" t="s">
        <v>2286</v>
      </c>
      <c r="C523" s="111" t="s">
        <v>2084</v>
      </c>
      <c r="D523" s="40">
        <v>585351.54</v>
      </c>
      <c r="E523" s="110">
        <f t="shared" si="8"/>
        <v>585.35154</v>
      </c>
    </row>
    <row r="524" spans="1:5" s="18" customFormat="1" ht="12" customHeight="1">
      <c r="A524" s="48" t="s">
        <v>21</v>
      </c>
      <c r="B524" s="26" t="s">
        <v>2287</v>
      </c>
      <c r="C524" s="111" t="s">
        <v>2084</v>
      </c>
      <c r="D524" s="40">
        <v>925487.72</v>
      </c>
      <c r="E524" s="110">
        <f t="shared" si="8"/>
        <v>925.48771999999997</v>
      </c>
    </row>
    <row r="525" spans="1:5" s="18" customFormat="1" ht="12" customHeight="1">
      <c r="A525" s="48" t="s">
        <v>21</v>
      </c>
      <c r="B525" s="26" t="s">
        <v>2288</v>
      </c>
      <c r="C525" s="111" t="s">
        <v>2084</v>
      </c>
      <c r="D525" s="40">
        <v>415912.42</v>
      </c>
      <c r="E525" s="110">
        <f t="shared" si="8"/>
        <v>415.91242</v>
      </c>
    </row>
    <row r="526" spans="1:5" s="18" customFormat="1" ht="12" customHeight="1">
      <c r="A526" s="48" t="s">
        <v>21</v>
      </c>
      <c r="B526" s="26" t="s">
        <v>2289</v>
      </c>
      <c r="C526" s="111" t="s">
        <v>2084</v>
      </c>
      <c r="D526" s="40">
        <v>69450.23</v>
      </c>
      <c r="E526" s="110">
        <f t="shared" si="8"/>
        <v>69.450229999999991</v>
      </c>
    </row>
    <row r="527" spans="1:5" s="18" customFormat="1" ht="12" customHeight="1">
      <c r="A527" s="48" t="s">
        <v>21</v>
      </c>
      <c r="B527" s="26" t="s">
        <v>2290</v>
      </c>
      <c r="C527" s="111" t="s">
        <v>2084</v>
      </c>
      <c r="D527" s="40">
        <v>572918.81000000006</v>
      </c>
      <c r="E527" s="110">
        <f t="shared" si="8"/>
        <v>572.91881000000001</v>
      </c>
    </row>
    <row r="528" spans="1:5" s="18" customFormat="1" ht="12" customHeight="1">
      <c r="A528" s="48" t="s">
        <v>21</v>
      </c>
      <c r="B528" s="26" t="s">
        <v>2291</v>
      </c>
      <c r="C528" s="111" t="s">
        <v>2084</v>
      </c>
      <c r="D528" s="40">
        <v>956756.74</v>
      </c>
      <c r="E528" s="110">
        <f t="shared" si="8"/>
        <v>956.75674000000004</v>
      </c>
    </row>
    <row r="529" spans="1:5" s="18" customFormat="1" ht="12" customHeight="1">
      <c r="A529" s="48" t="s">
        <v>21</v>
      </c>
      <c r="B529" s="26" t="s">
        <v>2292</v>
      </c>
      <c r="C529" s="111" t="s">
        <v>2084</v>
      </c>
      <c r="D529" s="40">
        <v>174815.79</v>
      </c>
      <c r="E529" s="110">
        <f t="shared" si="8"/>
        <v>174.81579000000002</v>
      </c>
    </row>
    <row r="530" spans="1:5" s="18" customFormat="1" ht="12" customHeight="1">
      <c r="A530" s="48" t="s">
        <v>21</v>
      </c>
      <c r="B530" s="26" t="s">
        <v>2293</v>
      </c>
      <c r="C530" s="111" t="s">
        <v>2084</v>
      </c>
      <c r="D530" s="40">
        <v>4197549.51</v>
      </c>
      <c r="E530" s="110">
        <f t="shared" si="8"/>
        <v>4197.5495099999998</v>
      </c>
    </row>
    <row r="531" spans="1:5" s="18" customFormat="1" ht="12" customHeight="1">
      <c r="A531" s="48" t="s">
        <v>21</v>
      </c>
      <c r="B531" s="26" t="s">
        <v>2293</v>
      </c>
      <c r="C531" s="111" t="s">
        <v>2084</v>
      </c>
      <c r="D531" s="40">
        <v>1225338.57</v>
      </c>
      <c r="E531" s="110">
        <f t="shared" si="8"/>
        <v>1225.3385700000001</v>
      </c>
    </row>
    <row r="532" spans="1:5" s="18" customFormat="1" ht="12" customHeight="1">
      <c r="A532" s="48" t="s">
        <v>21</v>
      </c>
      <c r="B532" s="26" t="s">
        <v>2294</v>
      </c>
      <c r="C532" s="111" t="s">
        <v>2084</v>
      </c>
      <c r="D532" s="40">
        <v>2493280.87</v>
      </c>
      <c r="E532" s="110">
        <f t="shared" si="8"/>
        <v>2493.28087</v>
      </c>
    </row>
    <row r="533" spans="1:5" s="18" customFormat="1" ht="12" customHeight="1">
      <c r="A533" s="48" t="s">
        <v>21</v>
      </c>
      <c r="B533" s="26" t="s">
        <v>2295</v>
      </c>
      <c r="C533" s="111" t="s">
        <v>2084</v>
      </c>
      <c r="D533" s="40">
        <v>150220.53</v>
      </c>
      <c r="E533" s="110">
        <f t="shared" si="8"/>
        <v>150.22053</v>
      </c>
    </row>
    <row r="534" spans="1:5" s="18" customFormat="1" ht="12" customHeight="1">
      <c r="A534" s="48" t="s">
        <v>21</v>
      </c>
      <c r="B534" s="26" t="s">
        <v>2296</v>
      </c>
      <c r="C534" s="111" t="s">
        <v>2084</v>
      </c>
      <c r="D534" s="40">
        <v>901703.27</v>
      </c>
      <c r="E534" s="110">
        <f t="shared" ref="E534:E565" si="9">D534/1000</f>
        <v>901.70326999999997</v>
      </c>
    </row>
    <row r="535" spans="1:5" s="18" customFormat="1" ht="12" customHeight="1">
      <c r="A535" s="48" t="s">
        <v>21</v>
      </c>
      <c r="B535" s="26" t="s">
        <v>2297</v>
      </c>
      <c r="C535" s="111" t="s">
        <v>2084</v>
      </c>
      <c r="D535" s="40">
        <v>265855.59000000003</v>
      </c>
      <c r="E535" s="110">
        <f t="shared" si="9"/>
        <v>265.85559000000001</v>
      </c>
    </row>
    <row r="536" spans="1:5" s="18" customFormat="1" ht="12" customHeight="1">
      <c r="A536" s="48" t="s">
        <v>21</v>
      </c>
      <c r="B536" s="26" t="s">
        <v>2297</v>
      </c>
      <c r="C536" s="111" t="s">
        <v>2084</v>
      </c>
      <c r="D536" s="40">
        <v>247263.32</v>
      </c>
      <c r="E536" s="110">
        <f t="shared" si="9"/>
        <v>247.26331999999999</v>
      </c>
    </row>
    <row r="537" spans="1:5" s="18" customFormat="1" ht="12" customHeight="1">
      <c r="A537" s="48" t="s">
        <v>21</v>
      </c>
      <c r="B537" s="26" t="s">
        <v>2298</v>
      </c>
      <c r="C537" s="111" t="s">
        <v>2084</v>
      </c>
      <c r="D537" s="40">
        <v>1780612.68</v>
      </c>
      <c r="E537" s="110">
        <f t="shared" si="9"/>
        <v>1780.61268</v>
      </c>
    </row>
    <row r="538" spans="1:5" s="18" customFormat="1" ht="12" customHeight="1">
      <c r="A538" s="48" t="s">
        <v>21</v>
      </c>
      <c r="B538" s="26" t="s">
        <v>2299</v>
      </c>
      <c r="C538" s="111" t="s">
        <v>2084</v>
      </c>
      <c r="D538" s="40">
        <v>1360692.72</v>
      </c>
      <c r="E538" s="110">
        <f t="shared" si="9"/>
        <v>1360.69272</v>
      </c>
    </row>
    <row r="539" spans="1:5" s="18" customFormat="1" ht="12" customHeight="1">
      <c r="A539" s="48" t="s">
        <v>21</v>
      </c>
      <c r="B539" s="26" t="s">
        <v>2299</v>
      </c>
      <c r="C539" s="111" t="s">
        <v>2084</v>
      </c>
      <c r="D539" s="40">
        <v>974022.21</v>
      </c>
      <c r="E539" s="110">
        <f t="shared" si="9"/>
        <v>974.02220999999997</v>
      </c>
    </row>
    <row r="540" spans="1:5" s="18" customFormat="1" ht="12" customHeight="1">
      <c r="A540" s="48" t="s">
        <v>21</v>
      </c>
      <c r="B540" s="26" t="s">
        <v>2300</v>
      </c>
      <c r="C540" s="111" t="s">
        <v>2084</v>
      </c>
      <c r="D540" s="40">
        <v>63390.17</v>
      </c>
      <c r="E540" s="110">
        <f t="shared" si="9"/>
        <v>63.390169999999998</v>
      </c>
    </row>
    <row r="541" spans="1:5" s="18" customFormat="1" ht="12" customHeight="1">
      <c r="A541" s="48" t="s">
        <v>21</v>
      </c>
      <c r="B541" s="26" t="s">
        <v>2301</v>
      </c>
      <c r="C541" s="111" t="s">
        <v>2084</v>
      </c>
      <c r="D541" s="40">
        <v>273261</v>
      </c>
      <c r="E541" s="110">
        <f t="shared" si="9"/>
        <v>273.26100000000002</v>
      </c>
    </row>
    <row r="542" spans="1:5" s="18" customFormat="1" ht="12" customHeight="1">
      <c r="A542" s="48" t="s">
        <v>21</v>
      </c>
      <c r="B542" s="26" t="s">
        <v>2301</v>
      </c>
      <c r="C542" s="111" t="s">
        <v>2084</v>
      </c>
      <c r="D542" s="40">
        <v>122709</v>
      </c>
      <c r="E542" s="110">
        <f t="shared" si="9"/>
        <v>122.709</v>
      </c>
    </row>
    <row r="543" spans="1:5" s="18" customFormat="1" ht="12" customHeight="1">
      <c r="A543" s="48" t="s">
        <v>21</v>
      </c>
      <c r="B543" s="26" t="s">
        <v>2301</v>
      </c>
      <c r="C543" s="111" t="s">
        <v>2084</v>
      </c>
      <c r="D543" s="40">
        <v>421327</v>
      </c>
      <c r="E543" s="110">
        <f t="shared" si="9"/>
        <v>421.327</v>
      </c>
    </row>
    <row r="544" spans="1:5" s="18" customFormat="1" ht="12" customHeight="1">
      <c r="A544" s="48" t="s">
        <v>21</v>
      </c>
      <c r="B544" s="26" t="s">
        <v>2301</v>
      </c>
      <c r="C544" s="111" t="s">
        <v>2084</v>
      </c>
      <c r="D544" s="40">
        <v>951685.66</v>
      </c>
      <c r="E544" s="110">
        <f t="shared" si="9"/>
        <v>951.68565999999998</v>
      </c>
    </row>
    <row r="545" spans="1:5" s="18" customFormat="1" ht="12" customHeight="1">
      <c r="A545" s="48" t="s">
        <v>21</v>
      </c>
      <c r="B545" s="26" t="s">
        <v>2302</v>
      </c>
      <c r="C545" s="111" t="s">
        <v>2084</v>
      </c>
      <c r="D545" s="40">
        <v>234794.25</v>
      </c>
      <c r="E545" s="110">
        <f t="shared" si="9"/>
        <v>234.79425000000001</v>
      </c>
    </row>
    <row r="546" spans="1:5" s="18" customFormat="1" ht="12" customHeight="1">
      <c r="A546" s="48" t="s">
        <v>21</v>
      </c>
      <c r="B546" s="26" t="s">
        <v>2302</v>
      </c>
      <c r="C546" s="111" t="s">
        <v>2084</v>
      </c>
      <c r="D546" s="40">
        <v>226672.91</v>
      </c>
      <c r="E546" s="110">
        <f t="shared" si="9"/>
        <v>226.67291</v>
      </c>
    </row>
    <row r="547" spans="1:5" s="18" customFormat="1" ht="12" customHeight="1">
      <c r="A547" s="48" t="s">
        <v>21</v>
      </c>
      <c r="B547" s="26" t="s">
        <v>2302</v>
      </c>
      <c r="C547" s="111" t="s">
        <v>2084</v>
      </c>
      <c r="D547" s="40">
        <v>234023.64</v>
      </c>
      <c r="E547" s="110">
        <f t="shared" si="9"/>
        <v>234.02364</v>
      </c>
    </row>
    <row r="548" spans="1:5" s="18" customFormat="1" ht="12" customHeight="1">
      <c r="A548" s="48" t="s">
        <v>21</v>
      </c>
      <c r="B548" s="26" t="s">
        <v>2303</v>
      </c>
      <c r="C548" s="111" t="s">
        <v>2084</v>
      </c>
      <c r="D548" s="40">
        <v>27392</v>
      </c>
      <c r="E548" s="110">
        <f t="shared" si="9"/>
        <v>27.391999999999999</v>
      </c>
    </row>
    <row r="549" spans="1:5" s="18" customFormat="1" ht="12" customHeight="1">
      <c r="A549" s="48" t="s">
        <v>21</v>
      </c>
      <c r="B549" s="26" t="s">
        <v>2303</v>
      </c>
      <c r="C549" s="111" t="s">
        <v>2084</v>
      </c>
      <c r="D549" s="40">
        <v>6941.46</v>
      </c>
      <c r="E549" s="110">
        <f t="shared" si="9"/>
        <v>6.9414600000000002</v>
      </c>
    </row>
    <row r="550" spans="1:5" s="18" customFormat="1" ht="12" customHeight="1">
      <c r="A550" s="48" t="s">
        <v>21</v>
      </c>
      <c r="B550" s="26" t="s">
        <v>2304</v>
      </c>
      <c r="C550" s="111" t="s">
        <v>2084</v>
      </c>
      <c r="D550" s="40">
        <v>637572</v>
      </c>
      <c r="E550" s="110">
        <f t="shared" si="9"/>
        <v>637.572</v>
      </c>
    </row>
    <row r="551" spans="1:5" s="18" customFormat="1" ht="12" customHeight="1">
      <c r="A551" s="48" t="s">
        <v>21</v>
      </c>
      <c r="B551" s="26" t="s">
        <v>2305</v>
      </c>
      <c r="C551" s="111" t="s">
        <v>2084</v>
      </c>
      <c r="D551" s="40">
        <v>30947.279999999999</v>
      </c>
      <c r="E551" s="110">
        <f t="shared" si="9"/>
        <v>30.947279999999999</v>
      </c>
    </row>
    <row r="552" spans="1:5" s="18" customFormat="1" ht="12" customHeight="1">
      <c r="A552" s="48" t="s">
        <v>21</v>
      </c>
      <c r="B552" s="26" t="s">
        <v>2306</v>
      </c>
      <c r="C552" s="111" t="s">
        <v>2084</v>
      </c>
      <c r="D552" s="40">
        <v>47111.06</v>
      </c>
      <c r="E552" s="110">
        <f t="shared" si="9"/>
        <v>47.111059999999995</v>
      </c>
    </row>
    <row r="553" spans="1:5" s="18" customFormat="1" ht="12" customHeight="1">
      <c r="A553" s="48" t="s">
        <v>21</v>
      </c>
      <c r="B553" s="26" t="s">
        <v>2307</v>
      </c>
      <c r="C553" s="111" t="s">
        <v>2084</v>
      </c>
      <c r="D553" s="40">
        <v>1667434.62</v>
      </c>
      <c r="E553" s="110">
        <f t="shared" si="9"/>
        <v>1667.4346200000002</v>
      </c>
    </row>
    <row r="554" spans="1:5" s="18" customFormat="1" ht="12" customHeight="1">
      <c r="A554" s="48" t="s">
        <v>21</v>
      </c>
      <c r="B554" s="26" t="s">
        <v>2308</v>
      </c>
      <c r="C554" s="111" t="s">
        <v>2084</v>
      </c>
      <c r="D554" s="40">
        <v>31598.66</v>
      </c>
      <c r="E554" s="110">
        <f t="shared" si="9"/>
        <v>31.598659999999999</v>
      </c>
    </row>
    <row r="555" spans="1:5" s="18" customFormat="1" ht="12" customHeight="1">
      <c r="A555" s="48" t="s">
        <v>21</v>
      </c>
      <c r="B555" s="26" t="s">
        <v>2308</v>
      </c>
      <c r="C555" s="111" t="s">
        <v>2084</v>
      </c>
      <c r="D555" s="40">
        <v>8655.42</v>
      </c>
      <c r="E555" s="110">
        <f t="shared" si="9"/>
        <v>8.6554199999999994</v>
      </c>
    </row>
    <row r="556" spans="1:5" s="18" customFormat="1" ht="12" customHeight="1">
      <c r="A556" s="48" t="s">
        <v>21</v>
      </c>
      <c r="B556" s="26" t="s">
        <v>2309</v>
      </c>
      <c r="C556" s="111" t="s">
        <v>2084</v>
      </c>
      <c r="D556" s="40">
        <v>700857.4</v>
      </c>
      <c r="E556" s="110">
        <f t="shared" si="9"/>
        <v>700.85739999999998</v>
      </c>
    </row>
    <row r="557" spans="1:5" s="18" customFormat="1" ht="12" customHeight="1">
      <c r="A557" s="48" t="s">
        <v>21</v>
      </c>
      <c r="B557" s="26" t="s">
        <v>2310</v>
      </c>
      <c r="C557" s="111" t="s">
        <v>2084</v>
      </c>
      <c r="D557" s="40">
        <v>1575274.89</v>
      </c>
      <c r="E557" s="110">
        <f t="shared" si="9"/>
        <v>1575.2748899999999</v>
      </c>
    </row>
    <row r="558" spans="1:5" s="18" customFormat="1" ht="12" customHeight="1">
      <c r="A558" s="48" t="s">
        <v>21</v>
      </c>
      <c r="B558" s="26" t="s">
        <v>2311</v>
      </c>
      <c r="C558" s="111" t="s">
        <v>2084</v>
      </c>
      <c r="D558" s="40">
        <v>1553001.53</v>
      </c>
      <c r="E558" s="110">
        <f t="shared" si="9"/>
        <v>1553.00153</v>
      </c>
    </row>
    <row r="559" spans="1:5" s="18" customFormat="1" ht="12" customHeight="1">
      <c r="A559" s="48" t="s">
        <v>21</v>
      </c>
      <c r="B559" s="26" t="s">
        <v>2312</v>
      </c>
      <c r="C559" s="111" t="s">
        <v>2084</v>
      </c>
      <c r="D559" s="40">
        <v>99873</v>
      </c>
      <c r="E559" s="110">
        <f t="shared" si="9"/>
        <v>99.873000000000005</v>
      </c>
    </row>
    <row r="560" spans="1:5" s="18" customFormat="1" ht="12" customHeight="1">
      <c r="A560" s="48" t="s">
        <v>21</v>
      </c>
      <c r="B560" s="26" t="s">
        <v>2313</v>
      </c>
      <c r="C560" s="111" t="s">
        <v>2084</v>
      </c>
      <c r="D560" s="40">
        <v>10302.709999999999</v>
      </c>
      <c r="E560" s="110">
        <f t="shared" si="9"/>
        <v>10.302709999999999</v>
      </c>
    </row>
    <row r="561" spans="1:6" s="18" customFormat="1" ht="12" customHeight="1">
      <c r="A561" s="48" t="s">
        <v>21</v>
      </c>
      <c r="B561" s="26" t="s">
        <v>2314</v>
      </c>
      <c r="C561" s="111" t="s">
        <v>2084</v>
      </c>
      <c r="D561" s="40">
        <v>2296673.0699999998</v>
      </c>
      <c r="E561" s="110">
        <f t="shared" si="9"/>
        <v>2296.6730699999998</v>
      </c>
    </row>
    <row r="562" spans="1:6" s="18" customFormat="1" ht="12" customHeight="1">
      <c r="A562" s="48" t="s">
        <v>21</v>
      </c>
      <c r="B562" s="26" t="s">
        <v>2314</v>
      </c>
      <c r="C562" s="111" t="s">
        <v>2084</v>
      </c>
      <c r="D562" s="40">
        <v>1068920.47</v>
      </c>
      <c r="E562" s="110">
        <f t="shared" si="9"/>
        <v>1068.92047</v>
      </c>
    </row>
    <row r="563" spans="1:6" s="18" customFormat="1" ht="12" customHeight="1">
      <c r="A563" s="48" t="s">
        <v>21</v>
      </c>
      <c r="B563" s="26" t="s">
        <v>2315</v>
      </c>
      <c r="C563" s="111" t="s">
        <v>2084</v>
      </c>
      <c r="D563" s="40">
        <v>112096.06</v>
      </c>
      <c r="E563" s="110">
        <f t="shared" si="9"/>
        <v>112.09605999999999</v>
      </c>
    </row>
    <row r="564" spans="1:6" s="18" customFormat="1" ht="12" customHeight="1">
      <c r="A564" s="48" t="s">
        <v>21</v>
      </c>
      <c r="B564" s="26" t="s">
        <v>2315</v>
      </c>
      <c r="C564" s="111" t="s">
        <v>2084</v>
      </c>
      <c r="D564" s="40">
        <v>95280.97</v>
      </c>
      <c r="E564" s="110">
        <f t="shared" si="9"/>
        <v>95.280969999999996</v>
      </c>
    </row>
    <row r="565" spans="1:6" s="18" customFormat="1" ht="12" customHeight="1">
      <c r="A565" s="48" t="s">
        <v>21</v>
      </c>
      <c r="B565" s="26" t="s">
        <v>2316</v>
      </c>
      <c r="C565" s="111" t="s">
        <v>2084</v>
      </c>
      <c r="D565" s="40">
        <v>5149.76</v>
      </c>
      <c r="E565" s="110">
        <f t="shared" si="9"/>
        <v>5.1497600000000006</v>
      </c>
    </row>
    <row r="566" spans="1:6" s="18" customFormat="1" ht="12" customHeight="1">
      <c r="B566" s="21"/>
    </row>
    <row r="567" spans="1:6" s="18" customFormat="1" ht="12" customHeight="1">
      <c r="A567" s="18" t="s">
        <v>21</v>
      </c>
      <c r="B567" s="21" t="s">
        <v>2317</v>
      </c>
      <c r="C567" s="18">
        <v>14</v>
      </c>
      <c r="E567" s="18">
        <v>1097</v>
      </c>
      <c r="F567" s="18">
        <f>+E567</f>
        <v>1097</v>
      </c>
    </row>
    <row r="568" spans="1:6" s="18" customFormat="1" ht="12" customHeight="1">
      <c r="A568" s="48" t="s">
        <v>21</v>
      </c>
      <c r="B568" s="26" t="s">
        <v>2318</v>
      </c>
      <c r="C568" s="39" t="s">
        <v>2319</v>
      </c>
      <c r="D568" s="40">
        <v>3134</v>
      </c>
      <c r="E568" s="110">
        <f>D568/1000</f>
        <v>3.1339999999999999</v>
      </c>
    </row>
    <row r="569" spans="1:6" s="18" customFormat="1" ht="12" customHeight="1">
      <c r="A569" s="48" t="s">
        <v>21</v>
      </c>
      <c r="B569" s="26" t="s">
        <v>2320</v>
      </c>
      <c r="C569" s="39" t="s">
        <v>2319</v>
      </c>
      <c r="D569" s="40">
        <v>5987</v>
      </c>
      <c r="E569" s="110">
        <f t="shared" ref="E569:E580" si="10">D569/1000</f>
        <v>5.9870000000000001</v>
      </c>
    </row>
    <row r="570" spans="1:6" s="18" customFormat="1" ht="12" customHeight="1">
      <c r="A570" s="48" t="s">
        <v>21</v>
      </c>
      <c r="B570" s="26" t="s">
        <v>2321</v>
      </c>
      <c r="C570" s="39" t="s">
        <v>2319</v>
      </c>
      <c r="D570" s="40">
        <v>222989</v>
      </c>
      <c r="E570" s="110">
        <f t="shared" si="10"/>
        <v>222.989</v>
      </c>
    </row>
    <row r="571" spans="1:6" s="18" customFormat="1" ht="12" customHeight="1">
      <c r="A571" s="48" t="s">
        <v>21</v>
      </c>
      <c r="B571" s="26" t="s">
        <v>2322</v>
      </c>
      <c r="C571" s="39" t="s">
        <v>2319</v>
      </c>
      <c r="D571" s="40">
        <v>111372</v>
      </c>
      <c r="E571" s="110">
        <f t="shared" si="10"/>
        <v>111.372</v>
      </c>
    </row>
    <row r="572" spans="1:6" s="18" customFormat="1" ht="12" customHeight="1">
      <c r="A572" s="48" t="s">
        <v>21</v>
      </c>
      <c r="B572" s="26" t="s">
        <v>2323</v>
      </c>
      <c r="C572" s="39" t="s">
        <v>2319</v>
      </c>
      <c r="D572" s="40">
        <v>75531</v>
      </c>
      <c r="E572" s="110">
        <f t="shared" si="10"/>
        <v>75.531000000000006</v>
      </c>
    </row>
    <row r="573" spans="1:6" s="18" customFormat="1" ht="12" customHeight="1">
      <c r="A573" s="48" t="s">
        <v>21</v>
      </c>
      <c r="B573" s="26" t="s">
        <v>2092</v>
      </c>
      <c r="C573" s="39" t="s">
        <v>2319</v>
      </c>
      <c r="D573" s="40">
        <v>228386</v>
      </c>
      <c r="E573" s="110">
        <f t="shared" si="10"/>
        <v>228.386</v>
      </c>
    </row>
    <row r="574" spans="1:6" s="18" customFormat="1" ht="12" customHeight="1">
      <c r="A574" s="48" t="s">
        <v>21</v>
      </c>
      <c r="B574" s="26" t="s">
        <v>2092</v>
      </c>
      <c r="C574" s="39" t="s">
        <v>2319</v>
      </c>
      <c r="D574" s="40">
        <v>196365</v>
      </c>
      <c r="E574" s="110">
        <f t="shared" si="10"/>
        <v>196.36500000000001</v>
      </c>
    </row>
    <row r="575" spans="1:6" s="18" customFormat="1" ht="12" customHeight="1">
      <c r="A575" s="48" t="s">
        <v>21</v>
      </c>
      <c r="B575" s="26" t="s">
        <v>2324</v>
      </c>
      <c r="C575" s="39" t="s">
        <v>2319</v>
      </c>
      <c r="D575" s="40">
        <v>76380</v>
      </c>
      <c r="E575" s="110">
        <f t="shared" si="10"/>
        <v>76.38</v>
      </c>
    </row>
    <row r="576" spans="1:6" s="18" customFormat="1" ht="12" customHeight="1">
      <c r="A576" s="48" t="s">
        <v>21</v>
      </c>
      <c r="B576" s="26" t="s">
        <v>2325</v>
      </c>
      <c r="C576" s="39" t="s">
        <v>2319</v>
      </c>
      <c r="D576" s="40">
        <v>12724</v>
      </c>
      <c r="E576" s="110">
        <f t="shared" si="10"/>
        <v>12.724</v>
      </c>
    </row>
    <row r="577" spans="1:6" s="18" customFormat="1" ht="12" customHeight="1">
      <c r="A577" s="48" t="s">
        <v>21</v>
      </c>
      <c r="B577" s="26" t="s">
        <v>2150</v>
      </c>
      <c r="C577" s="47" t="s">
        <v>2319</v>
      </c>
      <c r="D577" s="40">
        <v>7680</v>
      </c>
      <c r="E577" s="110">
        <f t="shared" si="10"/>
        <v>7.68</v>
      </c>
    </row>
    <row r="578" spans="1:6" s="18" customFormat="1" ht="12" customHeight="1">
      <c r="A578" s="48" t="s">
        <v>21</v>
      </c>
      <c r="B578" s="26" t="s">
        <v>2326</v>
      </c>
      <c r="C578" s="47" t="s">
        <v>2319</v>
      </c>
      <c r="D578" s="40">
        <v>34560</v>
      </c>
      <c r="E578" s="110">
        <f t="shared" si="10"/>
        <v>34.56</v>
      </c>
    </row>
    <row r="579" spans="1:6" s="18" customFormat="1" ht="12" customHeight="1">
      <c r="A579" s="48" t="s">
        <v>21</v>
      </c>
      <c r="B579" s="26" t="s">
        <v>2326</v>
      </c>
      <c r="C579" s="47" t="s">
        <v>2319</v>
      </c>
      <c r="D579" s="40">
        <v>27840</v>
      </c>
      <c r="E579" s="110">
        <f t="shared" si="10"/>
        <v>27.84</v>
      </c>
    </row>
    <row r="580" spans="1:6" s="18" customFormat="1" ht="12" customHeight="1">
      <c r="A580" s="48" t="s">
        <v>21</v>
      </c>
      <c r="B580" s="26" t="s">
        <v>2327</v>
      </c>
      <c r="C580" s="47" t="s">
        <v>2319</v>
      </c>
      <c r="D580" s="40">
        <v>5675</v>
      </c>
      <c r="E580" s="110">
        <f t="shared" si="10"/>
        <v>5.6749999999999998</v>
      </c>
    </row>
    <row r="581" spans="1:6" s="18" customFormat="1" ht="12" customHeight="1">
      <c r="B581" s="43"/>
      <c r="C581" s="47"/>
      <c r="D581" s="64"/>
    </row>
    <row r="582" spans="1:6" s="18" customFormat="1" ht="12" customHeight="1">
      <c r="A582" s="18" t="s">
        <v>21</v>
      </c>
      <c r="B582" s="21" t="s">
        <v>2328</v>
      </c>
      <c r="C582" s="18">
        <v>14</v>
      </c>
      <c r="D582" s="53"/>
      <c r="E582" s="18">
        <v>5015</v>
      </c>
      <c r="F582" s="18">
        <f>+E582</f>
        <v>5015</v>
      </c>
    </row>
    <row r="583" spans="1:6" s="18" customFormat="1" ht="12" customHeight="1">
      <c r="A583" s="92" t="s">
        <v>2329</v>
      </c>
      <c r="B583" s="26" t="s">
        <v>1351</v>
      </c>
      <c r="C583" s="9" t="s">
        <v>2330</v>
      </c>
      <c r="D583" s="40">
        <v>5000000</v>
      </c>
      <c r="E583" s="72">
        <f>D583/1000</f>
        <v>5000</v>
      </c>
    </row>
    <row r="584" spans="1:6" s="18" customFormat="1" ht="12" customHeight="1">
      <c r="B584" s="21"/>
    </row>
    <row r="585" spans="1:6" s="18" customFormat="1" ht="12" customHeight="1">
      <c r="A585" s="92"/>
      <c r="B585" s="43"/>
      <c r="C585" s="9"/>
      <c r="D585" s="64"/>
    </row>
    <row r="586" spans="1:6" s="18" customFormat="1" ht="12" customHeight="1">
      <c r="A586" s="18" t="s">
        <v>21</v>
      </c>
      <c r="B586" s="21" t="s">
        <v>2331</v>
      </c>
      <c r="C586" s="18">
        <v>14</v>
      </c>
      <c r="D586" s="72">
        <v>29632106</v>
      </c>
      <c r="E586" s="38">
        <f>D586/1000</f>
        <v>29632.106</v>
      </c>
      <c r="F586" s="38">
        <f>+E586</f>
        <v>29632.106</v>
      </c>
    </row>
    <row r="587" spans="1:6" s="18" customFormat="1" ht="12" customHeight="1">
      <c r="B587" s="21"/>
    </row>
    <row r="588" spans="1:6" s="18" customFormat="1" ht="12" customHeight="1">
      <c r="A588" s="18" t="s">
        <v>21</v>
      </c>
      <c r="B588" s="21" t="s">
        <v>2332</v>
      </c>
      <c r="C588" s="18">
        <v>14</v>
      </c>
      <c r="D588" s="109"/>
      <c r="E588" s="109">
        <v>0</v>
      </c>
      <c r="F588" s="18">
        <f>+E588</f>
        <v>0</v>
      </c>
    </row>
    <row r="589" spans="1:6" s="18" customFormat="1" ht="12" customHeight="1">
      <c r="B589" s="21"/>
    </row>
    <row r="590" spans="1:6" s="18" customFormat="1" ht="12" customHeight="1">
      <c r="B590" s="21"/>
    </row>
    <row r="591" spans="1:6" s="18" customFormat="1" ht="12" customHeight="1">
      <c r="A591" s="18" t="s">
        <v>21</v>
      </c>
      <c r="B591" s="21" t="s">
        <v>2333</v>
      </c>
      <c r="C591" s="18">
        <v>14</v>
      </c>
    </row>
    <row r="592" spans="1:6" s="18" customFormat="1" ht="12" customHeight="1">
      <c r="B592" s="21"/>
      <c r="D592" s="22"/>
      <c r="E592" s="18">
        <v>2535</v>
      </c>
      <c r="F592" s="18">
        <f>+E592</f>
        <v>2535</v>
      </c>
    </row>
    <row r="593" spans="1:5" s="18" customFormat="1" ht="12" customHeight="1">
      <c r="A593" s="34" t="s">
        <v>2334</v>
      </c>
      <c r="B593" s="26" t="s">
        <v>2335</v>
      </c>
      <c r="C593" s="39" t="s">
        <v>2336</v>
      </c>
      <c r="D593" s="40">
        <v>100000</v>
      </c>
      <c r="E593" s="110">
        <f>D593/1000</f>
        <v>100</v>
      </c>
    </row>
    <row r="594" spans="1:5" s="18" customFormat="1" ht="12" customHeight="1">
      <c r="A594" s="34" t="s">
        <v>2334</v>
      </c>
      <c r="B594" s="26" t="s">
        <v>2337</v>
      </c>
      <c r="C594" s="39" t="s">
        <v>2336</v>
      </c>
      <c r="D594" s="40">
        <v>332056</v>
      </c>
      <c r="E594" s="110">
        <f t="shared" ref="E594:E609" si="11">D594/1000</f>
        <v>332.05599999999998</v>
      </c>
    </row>
    <row r="595" spans="1:5" s="18" customFormat="1" ht="12" customHeight="1">
      <c r="A595" s="34" t="s">
        <v>2334</v>
      </c>
      <c r="B595" s="26" t="s">
        <v>2338</v>
      </c>
      <c r="C595" s="39" t="s">
        <v>2336</v>
      </c>
      <c r="D595" s="40">
        <v>355253</v>
      </c>
      <c r="E595" s="110">
        <f t="shared" si="11"/>
        <v>355.25299999999999</v>
      </c>
    </row>
    <row r="596" spans="1:5" s="18" customFormat="1" ht="12" customHeight="1">
      <c r="A596" s="34" t="s">
        <v>2334</v>
      </c>
      <c r="B596" s="26" t="s">
        <v>2339</v>
      </c>
      <c r="C596" s="39" t="s">
        <v>2336</v>
      </c>
      <c r="D596" s="40">
        <v>182883</v>
      </c>
      <c r="E596" s="110">
        <f t="shared" si="11"/>
        <v>182.88300000000001</v>
      </c>
    </row>
    <row r="597" spans="1:5" s="18" customFormat="1" ht="12" customHeight="1">
      <c r="A597" s="34" t="s">
        <v>2334</v>
      </c>
      <c r="B597" s="26" t="s">
        <v>2340</v>
      </c>
      <c r="C597" s="39" t="s">
        <v>2336</v>
      </c>
      <c r="D597" s="40">
        <v>131157</v>
      </c>
      <c r="E597" s="110">
        <f t="shared" si="11"/>
        <v>131.15700000000001</v>
      </c>
    </row>
    <row r="598" spans="1:5" s="18" customFormat="1" ht="12" customHeight="1">
      <c r="A598" s="34" t="s">
        <v>2334</v>
      </c>
      <c r="B598" s="26" t="s">
        <v>2341</v>
      </c>
      <c r="C598" s="39" t="s">
        <v>2336</v>
      </c>
      <c r="D598" s="40">
        <v>168468</v>
      </c>
      <c r="E598" s="110">
        <f t="shared" si="11"/>
        <v>168.46799999999999</v>
      </c>
    </row>
    <row r="599" spans="1:5" s="18" customFormat="1" ht="12" customHeight="1">
      <c r="A599" s="34" t="s">
        <v>2334</v>
      </c>
      <c r="B599" s="26" t="s">
        <v>2342</v>
      </c>
      <c r="C599" s="39" t="s">
        <v>2336</v>
      </c>
      <c r="D599" s="40">
        <v>23442</v>
      </c>
      <c r="E599" s="110">
        <f t="shared" si="11"/>
        <v>23.442</v>
      </c>
    </row>
    <row r="600" spans="1:5" s="18" customFormat="1" ht="12" customHeight="1">
      <c r="A600" s="34" t="s">
        <v>2334</v>
      </c>
      <c r="B600" s="26" t="s">
        <v>2343</v>
      </c>
      <c r="C600" s="39" t="s">
        <v>2336</v>
      </c>
      <c r="D600" s="40">
        <v>57917</v>
      </c>
      <c r="E600" s="110">
        <f t="shared" si="11"/>
        <v>57.917000000000002</v>
      </c>
    </row>
    <row r="601" spans="1:5" s="18" customFormat="1" ht="12" customHeight="1">
      <c r="A601" s="34" t="s">
        <v>2334</v>
      </c>
      <c r="B601" s="26" t="s">
        <v>2344</v>
      </c>
      <c r="C601" s="39" t="s">
        <v>2336</v>
      </c>
      <c r="D601" s="40">
        <v>120000</v>
      </c>
      <c r="E601" s="110">
        <f t="shared" si="11"/>
        <v>120</v>
      </c>
    </row>
    <row r="602" spans="1:5" s="18" customFormat="1" ht="12" customHeight="1">
      <c r="A602" s="34" t="s">
        <v>2334</v>
      </c>
      <c r="B602" s="26" t="s">
        <v>2161</v>
      </c>
      <c r="C602" s="39" t="s">
        <v>2336</v>
      </c>
      <c r="D602" s="40">
        <v>11528</v>
      </c>
      <c r="E602" s="110">
        <f t="shared" si="11"/>
        <v>11.528</v>
      </c>
    </row>
    <row r="603" spans="1:5" s="18" customFormat="1" ht="12" customHeight="1">
      <c r="A603" s="34" t="s">
        <v>2334</v>
      </c>
      <c r="B603" s="26" t="s">
        <v>2345</v>
      </c>
      <c r="C603" s="39" t="s">
        <v>2336</v>
      </c>
      <c r="D603" s="40">
        <v>8000</v>
      </c>
      <c r="E603" s="110">
        <f t="shared" si="11"/>
        <v>8</v>
      </c>
    </row>
    <row r="604" spans="1:5" s="18" customFormat="1" ht="12" customHeight="1">
      <c r="A604" s="34" t="s">
        <v>2334</v>
      </c>
      <c r="B604" s="26" t="s">
        <v>2161</v>
      </c>
      <c r="C604" s="39" t="s">
        <v>2336</v>
      </c>
      <c r="D604" s="40">
        <v>60000</v>
      </c>
      <c r="E604" s="110">
        <f t="shared" si="11"/>
        <v>60</v>
      </c>
    </row>
    <row r="605" spans="1:5" s="18" customFormat="1" ht="12" customHeight="1">
      <c r="A605" s="34" t="s">
        <v>2334</v>
      </c>
      <c r="B605" s="26" t="s">
        <v>2346</v>
      </c>
      <c r="C605" s="39" t="s">
        <v>2336</v>
      </c>
      <c r="D605" s="40">
        <v>7500</v>
      </c>
      <c r="E605" s="110">
        <f t="shared" si="11"/>
        <v>7.5</v>
      </c>
    </row>
    <row r="606" spans="1:5" s="18" customFormat="1" ht="12" customHeight="1">
      <c r="A606" s="34" t="s">
        <v>2334</v>
      </c>
      <c r="B606" s="26" t="s">
        <v>1087</v>
      </c>
      <c r="C606" s="39" t="s">
        <v>2336</v>
      </c>
      <c r="D606" s="40">
        <v>7500</v>
      </c>
      <c r="E606" s="110">
        <f t="shared" si="11"/>
        <v>7.5</v>
      </c>
    </row>
    <row r="607" spans="1:5" s="18" customFormat="1" ht="12" customHeight="1">
      <c r="A607" s="34" t="s">
        <v>2334</v>
      </c>
      <c r="B607" s="26" t="s">
        <v>2347</v>
      </c>
      <c r="C607" s="39" t="s">
        <v>2336</v>
      </c>
      <c r="D607" s="40">
        <v>15000</v>
      </c>
      <c r="E607" s="110">
        <f t="shared" si="11"/>
        <v>15</v>
      </c>
    </row>
    <row r="608" spans="1:5" s="18" customFormat="1" ht="12" customHeight="1">
      <c r="A608" s="34" t="s">
        <v>2334</v>
      </c>
      <c r="B608" s="26" t="s">
        <v>2348</v>
      </c>
      <c r="C608" s="39" t="s">
        <v>2336</v>
      </c>
      <c r="D608" s="40">
        <v>7500</v>
      </c>
      <c r="E608" s="110">
        <f t="shared" si="11"/>
        <v>7.5</v>
      </c>
    </row>
    <row r="609" spans="1:6" s="18" customFormat="1" ht="12" customHeight="1">
      <c r="A609" s="34" t="s">
        <v>2334</v>
      </c>
      <c r="B609" s="26" t="s">
        <v>335</v>
      </c>
      <c r="C609" s="39" t="s">
        <v>2336</v>
      </c>
      <c r="D609" s="40">
        <v>1750</v>
      </c>
      <c r="E609" s="110">
        <f t="shared" si="11"/>
        <v>1.75</v>
      </c>
    </row>
    <row r="610" spans="1:6" s="18" customFormat="1" ht="12" customHeight="1">
      <c r="B610" s="43"/>
      <c r="C610" s="39"/>
      <c r="D610" s="64"/>
    </row>
    <row r="611" spans="1:6" s="18" customFormat="1" ht="12" customHeight="1">
      <c r="A611" s="18" t="s">
        <v>13</v>
      </c>
      <c r="B611" s="21" t="s">
        <v>2349</v>
      </c>
      <c r="C611" s="18">
        <v>14</v>
      </c>
      <c r="D611" s="112"/>
      <c r="E611" s="18">
        <v>7780</v>
      </c>
      <c r="F611" s="18">
        <f>+E611</f>
        <v>7780</v>
      </c>
    </row>
    <row r="612" spans="1:6" s="18" customFormat="1" ht="12" customHeight="1">
      <c r="A612"/>
      <c r="B612" s="113" t="s">
        <v>2350</v>
      </c>
      <c r="C612"/>
      <c r="D612" s="114">
        <v>60104</v>
      </c>
      <c r="E612" s="110">
        <f>D612/1000</f>
        <v>60.103999999999999</v>
      </c>
    </row>
    <row r="613" spans="1:6" s="18" customFormat="1" ht="12" customHeight="1">
      <c r="A613"/>
      <c r="B613" s="113" t="s">
        <v>2351</v>
      </c>
      <c r="C613"/>
      <c r="D613" s="114">
        <v>249000</v>
      </c>
      <c r="E613" s="110">
        <f t="shared" ref="E613:E636" si="12">D613/1000</f>
        <v>249</v>
      </c>
      <c r="F613"/>
    </row>
    <row r="614" spans="1:6" s="18" customFormat="1" ht="12" customHeight="1">
      <c r="A614"/>
      <c r="B614" s="113" t="s">
        <v>2352</v>
      </c>
      <c r="C614"/>
      <c r="D614" s="114">
        <v>16000</v>
      </c>
      <c r="E614" s="110">
        <f t="shared" si="12"/>
        <v>16</v>
      </c>
      <c r="F614"/>
    </row>
    <row r="615" spans="1:6" s="18" customFormat="1" ht="12" customHeight="1">
      <c r="A615"/>
      <c r="B615" s="113" t="s">
        <v>2353</v>
      </c>
      <c r="C615"/>
      <c r="D615" s="114">
        <v>10000</v>
      </c>
      <c r="E615" s="110">
        <f t="shared" si="12"/>
        <v>10</v>
      </c>
      <c r="F615"/>
    </row>
    <row r="616" spans="1:6" s="18" customFormat="1" ht="12" customHeight="1">
      <c r="A616"/>
      <c r="B616" s="113" t="s">
        <v>2354</v>
      </c>
      <c r="C616"/>
      <c r="D616" s="114">
        <v>562800</v>
      </c>
      <c r="E616" s="110">
        <f t="shared" si="12"/>
        <v>562.79999999999995</v>
      </c>
      <c r="F616"/>
    </row>
    <row r="617" spans="1:6" s="18" customFormat="1" ht="12" customHeight="1">
      <c r="A617"/>
      <c r="B617" s="113" t="s">
        <v>2354</v>
      </c>
      <c r="C617"/>
      <c r="D617" s="114">
        <v>80000</v>
      </c>
      <c r="E617" s="110">
        <f t="shared" si="12"/>
        <v>80</v>
      </c>
      <c r="F617"/>
    </row>
    <row r="618" spans="1:6" s="18" customFormat="1" ht="12" customHeight="1">
      <c r="A618"/>
      <c r="B618" s="113" t="s">
        <v>2354</v>
      </c>
      <c r="C618"/>
      <c r="D618" s="114">
        <v>194000</v>
      </c>
      <c r="E618" s="110">
        <f t="shared" si="12"/>
        <v>194</v>
      </c>
      <c r="F618"/>
    </row>
    <row r="619" spans="1:6" s="18" customFormat="1" ht="12" customHeight="1">
      <c r="A619"/>
      <c r="B619" s="113" t="s">
        <v>2324</v>
      </c>
      <c r="C619"/>
      <c r="D619" s="114">
        <v>35000</v>
      </c>
      <c r="E619" s="110">
        <f t="shared" si="12"/>
        <v>35</v>
      </c>
      <c r="F619"/>
    </row>
    <row r="620" spans="1:6" s="18" customFormat="1" ht="12" customHeight="1">
      <c r="A620"/>
      <c r="B620" s="113" t="s">
        <v>2355</v>
      </c>
      <c r="C620"/>
      <c r="D620" s="114">
        <v>79040</v>
      </c>
      <c r="E620" s="110">
        <f t="shared" si="12"/>
        <v>79.040000000000006</v>
      </c>
      <c r="F620"/>
    </row>
    <row r="621" spans="1:6" s="18" customFormat="1" ht="12" customHeight="1">
      <c r="A621"/>
      <c r="B621" s="113" t="s">
        <v>2356</v>
      </c>
      <c r="C621"/>
      <c r="D621" s="114">
        <v>72600</v>
      </c>
      <c r="E621" s="110">
        <f t="shared" si="12"/>
        <v>72.599999999999994</v>
      </c>
      <c r="F621"/>
    </row>
    <row r="622" spans="1:6" s="18" customFormat="1" ht="12" customHeight="1">
      <c r="A622"/>
      <c r="B622" s="113" t="s">
        <v>2356</v>
      </c>
      <c r="C622"/>
      <c r="D622" s="114">
        <v>22941.599999999999</v>
      </c>
      <c r="E622" s="110">
        <f t="shared" si="12"/>
        <v>22.941599999999998</v>
      </c>
      <c r="F622"/>
    </row>
    <row r="623" spans="1:6" s="18" customFormat="1" ht="12" customHeight="1">
      <c r="A623"/>
      <c r="B623" s="113" t="s">
        <v>2357</v>
      </c>
      <c r="C623"/>
      <c r="D623" s="114">
        <v>6121.37</v>
      </c>
      <c r="E623" s="110">
        <f t="shared" si="12"/>
        <v>6.1213699999999998</v>
      </c>
      <c r="F623"/>
    </row>
    <row r="624" spans="1:6" s="18" customFormat="1" ht="12" customHeight="1">
      <c r="A624"/>
      <c r="B624" s="113" t="s">
        <v>2357</v>
      </c>
      <c r="C624"/>
      <c r="D624" s="114">
        <v>19565.7</v>
      </c>
      <c r="E624" s="110">
        <f t="shared" si="12"/>
        <v>19.5657</v>
      </c>
      <c r="F624"/>
    </row>
    <row r="625" spans="1:6" s="18" customFormat="1" ht="12" customHeight="1">
      <c r="A625"/>
      <c r="B625" s="113" t="s">
        <v>2017</v>
      </c>
      <c r="C625"/>
      <c r="D625" s="114">
        <v>16030.08</v>
      </c>
      <c r="E625" s="110">
        <f t="shared" si="12"/>
        <v>16.030080000000002</v>
      </c>
      <c r="F625"/>
    </row>
    <row r="626" spans="1:6" s="18" customFormat="1" ht="12" customHeight="1">
      <c r="A626"/>
      <c r="B626" s="113" t="s">
        <v>2358</v>
      </c>
      <c r="C626"/>
      <c r="D626" s="114">
        <v>117000</v>
      </c>
      <c r="E626" s="110">
        <f t="shared" si="12"/>
        <v>117</v>
      </c>
      <c r="F626"/>
    </row>
    <row r="627" spans="1:6" s="18" customFormat="1" ht="12" customHeight="1">
      <c r="A627"/>
      <c r="B627" s="113" t="s">
        <v>2359</v>
      </c>
      <c r="C627"/>
      <c r="D627" s="114">
        <v>2500000</v>
      </c>
      <c r="E627" s="110">
        <f t="shared" si="12"/>
        <v>2500</v>
      </c>
      <c r="F627"/>
    </row>
    <row r="628" spans="1:6" s="18" customFormat="1" ht="12" customHeight="1">
      <c r="A628"/>
      <c r="B628" s="113" t="s">
        <v>2360</v>
      </c>
      <c r="C628"/>
      <c r="D628" s="114">
        <v>208000</v>
      </c>
      <c r="E628" s="110">
        <f t="shared" si="12"/>
        <v>208</v>
      </c>
      <c r="F628"/>
    </row>
    <row r="629" spans="1:6" s="18" customFormat="1" ht="12" customHeight="1">
      <c r="A629"/>
      <c r="B629" s="113" t="s">
        <v>2356</v>
      </c>
      <c r="C629"/>
      <c r="D629" s="114">
        <v>25000</v>
      </c>
      <c r="E629" s="110">
        <f t="shared" si="12"/>
        <v>25</v>
      </c>
      <c r="F629"/>
    </row>
    <row r="630" spans="1:6" s="18" customFormat="1" ht="12" customHeight="1">
      <c r="A630"/>
      <c r="B630" s="113" t="s">
        <v>2361</v>
      </c>
      <c r="C630"/>
      <c r="D630" s="114">
        <v>408000</v>
      </c>
      <c r="E630" s="110">
        <f t="shared" si="12"/>
        <v>408</v>
      </c>
      <c r="F630"/>
    </row>
    <row r="631" spans="1:6" s="18" customFormat="1" ht="12" customHeight="1">
      <c r="A631"/>
      <c r="B631" s="113" t="s">
        <v>2362</v>
      </c>
      <c r="C631"/>
      <c r="D631" s="114">
        <v>22000</v>
      </c>
      <c r="E631" s="110">
        <f t="shared" si="12"/>
        <v>22</v>
      </c>
      <c r="F631"/>
    </row>
    <row r="632" spans="1:6" s="18" customFormat="1" ht="12" customHeight="1">
      <c r="A632"/>
      <c r="B632" s="113" t="s">
        <v>2219</v>
      </c>
      <c r="C632"/>
      <c r="D632" s="114">
        <v>2500000</v>
      </c>
      <c r="E632" s="110">
        <f t="shared" si="12"/>
        <v>2500</v>
      </c>
      <c r="F632"/>
    </row>
    <row r="633" spans="1:6" s="18" customFormat="1" ht="12" customHeight="1">
      <c r="A633"/>
      <c r="B633" s="113" t="s">
        <v>2219</v>
      </c>
      <c r="C633"/>
      <c r="D633" s="114">
        <v>270000</v>
      </c>
      <c r="E633" s="110">
        <f t="shared" si="12"/>
        <v>270</v>
      </c>
      <c r="F633"/>
    </row>
    <row r="634" spans="1:6" s="18" customFormat="1" ht="12" customHeight="1">
      <c r="A634"/>
      <c r="B634" s="113" t="s">
        <v>2363</v>
      </c>
      <c r="C634"/>
      <c r="D634" s="114">
        <v>117000</v>
      </c>
      <c r="E634" s="110">
        <f t="shared" si="12"/>
        <v>117</v>
      </c>
      <c r="F634"/>
    </row>
    <row r="635" spans="1:6" s="18" customFormat="1" ht="12" customHeight="1">
      <c r="A635"/>
      <c r="B635" s="113" t="s">
        <v>2364</v>
      </c>
      <c r="C635"/>
      <c r="D635" s="114">
        <v>150000</v>
      </c>
      <c r="E635" s="110">
        <f t="shared" si="12"/>
        <v>150</v>
      </c>
      <c r="F635"/>
    </row>
    <row r="636" spans="1:6" s="18" customFormat="1" ht="12" customHeight="1">
      <c r="A636"/>
      <c r="B636" s="113" t="s">
        <v>2365</v>
      </c>
      <c r="C636"/>
      <c r="D636" s="114">
        <v>40000</v>
      </c>
      <c r="E636" s="110">
        <f t="shared" si="12"/>
        <v>40</v>
      </c>
      <c r="F636"/>
    </row>
    <row r="637" spans="1:6" s="18" customFormat="1" ht="12" customHeight="1">
      <c r="B637" s="21"/>
      <c r="F637"/>
    </row>
    <row r="638" spans="1:6" s="18" customFormat="1" ht="12" customHeight="1">
      <c r="A638" s="18" t="s">
        <v>13</v>
      </c>
      <c r="B638" s="21" t="s">
        <v>2366</v>
      </c>
      <c r="C638" s="18">
        <v>14</v>
      </c>
      <c r="D638" s="112">
        <f>SUM(D639:D640)</f>
        <v>37756800</v>
      </c>
      <c r="E638" s="18">
        <v>37757</v>
      </c>
      <c r="F638" s="18">
        <f>+E638</f>
        <v>37757</v>
      </c>
    </row>
    <row r="639" spans="1:6" s="18" customFormat="1" ht="12" customHeight="1">
      <c r="A639"/>
      <c r="B639" s="113" t="s">
        <v>2366</v>
      </c>
      <c r="C639"/>
      <c r="D639" s="115">
        <v>28929860</v>
      </c>
      <c r="E639" s="110">
        <f>D639/1000</f>
        <v>28929.86</v>
      </c>
    </row>
    <row r="640" spans="1:6" s="18" customFormat="1" ht="12" customHeight="1">
      <c r="A640"/>
      <c r="B640" s="113" t="s">
        <v>2367</v>
      </c>
      <c r="C640"/>
      <c r="D640" s="115">
        <v>8826940</v>
      </c>
      <c r="E640" s="110">
        <f>D640/1000</f>
        <v>8826.94</v>
      </c>
      <c r="F640"/>
    </row>
    <row r="641" spans="1:6" s="18" customFormat="1" ht="12" customHeight="1">
      <c r="A641"/>
      <c r="B641" s="113"/>
      <c r="C641"/>
      <c r="D641" s="113"/>
      <c r="F641"/>
    </row>
    <row r="642" spans="1:6" s="18" customFormat="1" ht="12" customHeight="1">
      <c r="A642" s="18" t="s">
        <v>13</v>
      </c>
      <c r="B642" s="21" t="s">
        <v>2368</v>
      </c>
      <c r="C642" s="18">
        <v>14</v>
      </c>
      <c r="D642" s="112">
        <f>D643</f>
        <v>7250000</v>
      </c>
      <c r="E642" s="116">
        <v>7250</v>
      </c>
      <c r="F642" s="18">
        <f>+E642</f>
        <v>7250</v>
      </c>
    </row>
    <row r="643" spans="1:6" s="18" customFormat="1" ht="12" customHeight="1">
      <c r="B643" s="113" t="s">
        <v>2369</v>
      </c>
      <c r="D643" s="115">
        <v>7250000</v>
      </c>
      <c r="E643" s="72">
        <f>D643/1000</f>
        <v>7250</v>
      </c>
    </row>
    <row r="644" spans="1:6" s="18" customFormat="1" ht="12" customHeight="1">
      <c r="B644" s="21"/>
    </row>
    <row r="645" spans="1:6" s="117" customFormat="1" ht="12" customHeight="1">
      <c r="B645" s="118" t="s">
        <v>2370</v>
      </c>
      <c r="C645" s="117">
        <v>14</v>
      </c>
      <c r="E645" s="119">
        <v>67050</v>
      </c>
      <c r="F645" s="117">
        <f>+E645</f>
        <v>67050</v>
      </c>
    </row>
    <row r="646" spans="1:6" s="18" customFormat="1" ht="12" customHeight="1">
      <c r="B646" s="21"/>
      <c r="D646" s="36"/>
    </row>
    <row r="647" spans="1:6" s="18" customFormat="1" ht="12" customHeight="1">
      <c r="A647" s="34" t="s">
        <v>21</v>
      </c>
      <c r="B647" s="26" t="s">
        <v>1351</v>
      </c>
      <c r="C647" s="39" t="s">
        <v>2371</v>
      </c>
      <c r="D647" s="40">
        <v>5625</v>
      </c>
      <c r="E647" s="110">
        <f>D647/1000</f>
        <v>5.625</v>
      </c>
    </row>
    <row r="648" spans="1:6" s="18" customFormat="1" ht="12" customHeight="1">
      <c r="A648" s="34" t="s">
        <v>21</v>
      </c>
      <c r="B648" s="26" t="s">
        <v>1351</v>
      </c>
      <c r="C648" s="39" t="s">
        <v>2371</v>
      </c>
      <c r="D648" s="40">
        <v>33750</v>
      </c>
      <c r="E648" s="110">
        <f t="shared" ref="E648:E711" si="13">D648/1000</f>
        <v>33.75</v>
      </c>
    </row>
    <row r="649" spans="1:6" s="18" customFormat="1" ht="12" customHeight="1">
      <c r="A649" s="34" t="s">
        <v>21</v>
      </c>
      <c r="B649" s="26" t="s">
        <v>2372</v>
      </c>
      <c r="C649" s="39" t="s">
        <v>2371</v>
      </c>
      <c r="D649" s="40">
        <v>120000</v>
      </c>
      <c r="E649" s="110">
        <f t="shared" si="13"/>
        <v>120</v>
      </c>
    </row>
    <row r="650" spans="1:6" s="18" customFormat="1" ht="12" customHeight="1">
      <c r="A650" s="34" t="s">
        <v>21</v>
      </c>
      <c r="B650" s="26" t="s">
        <v>1643</v>
      </c>
      <c r="C650" s="39" t="s">
        <v>2371</v>
      </c>
      <c r="D650" s="40">
        <v>37300</v>
      </c>
      <c r="E650" s="110">
        <f t="shared" si="13"/>
        <v>37.299999999999997</v>
      </c>
    </row>
    <row r="651" spans="1:6" s="18" customFormat="1" ht="12" customHeight="1">
      <c r="A651" s="34" t="s">
        <v>21</v>
      </c>
      <c r="B651" s="26" t="s">
        <v>2373</v>
      </c>
      <c r="C651" s="39" t="s">
        <v>2371</v>
      </c>
      <c r="D651" s="40">
        <v>46941</v>
      </c>
      <c r="E651" s="110">
        <f t="shared" si="13"/>
        <v>46.941000000000003</v>
      </c>
    </row>
    <row r="652" spans="1:6" s="18" customFormat="1" ht="12" customHeight="1">
      <c r="A652" s="34" t="s">
        <v>21</v>
      </c>
      <c r="B652" s="26" t="s">
        <v>2374</v>
      </c>
      <c r="C652" s="39" t="s">
        <v>2371</v>
      </c>
      <c r="D652" s="40">
        <v>162846</v>
      </c>
      <c r="E652" s="110">
        <f t="shared" si="13"/>
        <v>162.846</v>
      </c>
    </row>
    <row r="653" spans="1:6" s="18" customFormat="1" ht="12" customHeight="1">
      <c r="A653" s="34" t="s">
        <v>21</v>
      </c>
      <c r="B653" s="26" t="s">
        <v>1519</v>
      </c>
      <c r="C653" s="39" t="s">
        <v>2371</v>
      </c>
      <c r="D653" s="40">
        <v>5032</v>
      </c>
      <c r="E653" s="110">
        <f t="shared" si="13"/>
        <v>5.032</v>
      </c>
    </row>
    <row r="654" spans="1:6" s="18" customFormat="1" ht="12" customHeight="1">
      <c r="A654" s="34" t="s">
        <v>21</v>
      </c>
      <c r="B654" s="26" t="s">
        <v>2375</v>
      </c>
      <c r="C654" s="39" t="s">
        <v>2371</v>
      </c>
      <c r="D654" s="40">
        <v>31481</v>
      </c>
      <c r="E654" s="110">
        <f t="shared" si="13"/>
        <v>31.481000000000002</v>
      </c>
    </row>
    <row r="655" spans="1:6" s="18" customFormat="1" ht="12" customHeight="1">
      <c r="A655" s="34" t="s">
        <v>21</v>
      </c>
      <c r="B655" s="26" t="s">
        <v>2376</v>
      </c>
      <c r="C655" s="39" t="s">
        <v>2371</v>
      </c>
      <c r="D655" s="40">
        <v>7200</v>
      </c>
      <c r="E655" s="110">
        <f t="shared" si="13"/>
        <v>7.2</v>
      </c>
    </row>
    <row r="656" spans="1:6" s="18" customFormat="1" ht="12" customHeight="1">
      <c r="A656" s="34" t="s">
        <v>21</v>
      </c>
      <c r="B656" s="26" t="s">
        <v>1546</v>
      </c>
      <c r="C656" s="39" t="s">
        <v>2371</v>
      </c>
      <c r="D656" s="40">
        <v>22197</v>
      </c>
      <c r="E656" s="110">
        <f t="shared" si="13"/>
        <v>22.196999999999999</v>
      </c>
    </row>
    <row r="657" spans="1:5" s="18" customFormat="1" ht="12" customHeight="1">
      <c r="A657" s="34" t="s">
        <v>21</v>
      </c>
      <c r="B657" s="26" t="s">
        <v>1089</v>
      </c>
      <c r="C657" s="39" t="s">
        <v>2371</v>
      </c>
      <c r="D657" s="40">
        <v>20521</v>
      </c>
      <c r="E657" s="110">
        <f t="shared" si="13"/>
        <v>20.521000000000001</v>
      </c>
    </row>
    <row r="658" spans="1:5" s="18" customFormat="1" ht="12" customHeight="1">
      <c r="A658" s="34" t="s">
        <v>21</v>
      </c>
      <c r="B658" s="26" t="s">
        <v>1671</v>
      </c>
      <c r="C658" s="39" t="s">
        <v>2371</v>
      </c>
      <c r="D658" s="40">
        <v>45000</v>
      </c>
      <c r="E658" s="110">
        <f t="shared" si="13"/>
        <v>45</v>
      </c>
    </row>
    <row r="659" spans="1:5" s="18" customFormat="1" ht="12" customHeight="1">
      <c r="A659" s="34" t="s">
        <v>21</v>
      </c>
      <c r="B659" s="26" t="s">
        <v>1410</v>
      </c>
      <c r="C659" s="39" t="s">
        <v>2371</v>
      </c>
      <c r="D659" s="40">
        <v>24995</v>
      </c>
      <c r="E659" s="110">
        <f t="shared" si="13"/>
        <v>24.995000000000001</v>
      </c>
    </row>
    <row r="660" spans="1:5" s="18" customFormat="1" ht="12" customHeight="1">
      <c r="A660" s="34" t="s">
        <v>21</v>
      </c>
      <c r="B660" s="26" t="s">
        <v>2377</v>
      </c>
      <c r="C660" s="39" t="s">
        <v>2371</v>
      </c>
      <c r="D660" s="40">
        <v>31302</v>
      </c>
      <c r="E660" s="110">
        <f t="shared" si="13"/>
        <v>31.302</v>
      </c>
    </row>
    <row r="661" spans="1:5" s="18" customFormat="1" ht="12" customHeight="1">
      <c r="A661" s="34" t="s">
        <v>21</v>
      </c>
      <c r="B661" s="26" t="s">
        <v>2378</v>
      </c>
      <c r="C661" s="39" t="s">
        <v>2371</v>
      </c>
      <c r="D661" s="40">
        <v>54240</v>
      </c>
      <c r="E661" s="110">
        <f t="shared" si="13"/>
        <v>54.24</v>
      </c>
    </row>
    <row r="662" spans="1:5" s="18" customFormat="1" ht="12" customHeight="1">
      <c r="A662" s="34" t="s">
        <v>21</v>
      </c>
      <c r="B662" s="26" t="s">
        <v>2379</v>
      </c>
      <c r="C662" s="39" t="s">
        <v>2371</v>
      </c>
      <c r="D662" s="40">
        <v>29887</v>
      </c>
      <c r="E662" s="110">
        <f t="shared" si="13"/>
        <v>29.887</v>
      </c>
    </row>
    <row r="663" spans="1:5" s="18" customFormat="1" ht="12" customHeight="1">
      <c r="A663" s="34" t="s">
        <v>21</v>
      </c>
      <c r="B663" s="26" t="s">
        <v>2380</v>
      </c>
      <c r="C663" s="39" t="s">
        <v>2371</v>
      </c>
      <c r="D663" s="40">
        <v>168175</v>
      </c>
      <c r="E663" s="110">
        <f t="shared" si="13"/>
        <v>168.17500000000001</v>
      </c>
    </row>
    <row r="664" spans="1:5" s="18" customFormat="1" ht="12" customHeight="1">
      <c r="A664" s="34" t="s">
        <v>21</v>
      </c>
      <c r="B664" s="26" t="s">
        <v>2381</v>
      </c>
      <c r="C664" s="39" t="s">
        <v>2371</v>
      </c>
      <c r="D664" s="40">
        <v>10205</v>
      </c>
      <c r="E664" s="110">
        <f t="shared" si="13"/>
        <v>10.205</v>
      </c>
    </row>
    <row r="665" spans="1:5" s="18" customFormat="1" ht="12" customHeight="1">
      <c r="A665" s="34" t="s">
        <v>21</v>
      </c>
      <c r="B665" s="26" t="s">
        <v>2382</v>
      </c>
      <c r="C665" s="39" t="s">
        <v>2371</v>
      </c>
      <c r="D665" s="40">
        <v>25000</v>
      </c>
      <c r="E665" s="110">
        <f t="shared" si="13"/>
        <v>25</v>
      </c>
    </row>
    <row r="666" spans="1:5" s="18" customFormat="1" ht="12" customHeight="1">
      <c r="A666" s="34" t="s">
        <v>21</v>
      </c>
      <c r="B666" s="26" t="s">
        <v>2383</v>
      </c>
      <c r="C666" s="39" t="s">
        <v>2384</v>
      </c>
      <c r="D666" s="40">
        <v>22525</v>
      </c>
      <c r="E666" s="110">
        <f t="shared" si="13"/>
        <v>22.524999999999999</v>
      </c>
    </row>
    <row r="667" spans="1:5" s="18" customFormat="1" ht="12" customHeight="1">
      <c r="A667" s="34" t="s">
        <v>21</v>
      </c>
      <c r="B667" s="26" t="s">
        <v>2385</v>
      </c>
      <c r="C667" s="39" t="s">
        <v>2386</v>
      </c>
      <c r="D667" s="40">
        <v>828407</v>
      </c>
      <c r="E667" s="110">
        <f t="shared" si="13"/>
        <v>828.40700000000004</v>
      </c>
    </row>
    <row r="668" spans="1:5" s="18" customFormat="1" ht="12" customHeight="1">
      <c r="A668" s="34" t="s">
        <v>21</v>
      </c>
      <c r="B668" s="26" t="s">
        <v>2387</v>
      </c>
      <c r="C668" s="39" t="s">
        <v>2384</v>
      </c>
      <c r="D668" s="40">
        <v>2060000</v>
      </c>
      <c r="E668" s="110">
        <f t="shared" si="13"/>
        <v>2060</v>
      </c>
    </row>
    <row r="669" spans="1:5" s="18" customFormat="1" ht="12" customHeight="1">
      <c r="A669" s="34" t="s">
        <v>21</v>
      </c>
      <c r="B669" s="26" t="s">
        <v>1671</v>
      </c>
      <c r="C669" s="39" t="s">
        <v>2386</v>
      </c>
      <c r="D669" s="40">
        <v>242000</v>
      </c>
      <c r="E669" s="110">
        <f t="shared" si="13"/>
        <v>242</v>
      </c>
    </row>
    <row r="670" spans="1:5" s="18" customFormat="1" ht="12" customHeight="1">
      <c r="A670" s="34" t="s">
        <v>21</v>
      </c>
      <c r="B670" s="26" t="s">
        <v>1671</v>
      </c>
      <c r="C670" s="39" t="s">
        <v>2386</v>
      </c>
      <c r="D670" s="40">
        <v>132000</v>
      </c>
      <c r="E670" s="110">
        <f t="shared" si="13"/>
        <v>132</v>
      </c>
    </row>
    <row r="671" spans="1:5" s="18" customFormat="1" ht="12" customHeight="1">
      <c r="A671" s="34" t="s">
        <v>21</v>
      </c>
      <c r="B671" s="26" t="s">
        <v>2388</v>
      </c>
      <c r="C671" s="39" t="s">
        <v>2386</v>
      </c>
      <c r="D671" s="40">
        <v>70497</v>
      </c>
      <c r="E671" s="110">
        <f t="shared" si="13"/>
        <v>70.497</v>
      </c>
    </row>
    <row r="672" spans="1:5" s="18" customFormat="1" ht="12" customHeight="1">
      <c r="A672" s="34" t="s">
        <v>21</v>
      </c>
      <c r="B672" s="26" t="s">
        <v>35</v>
      </c>
      <c r="C672" s="39" t="s">
        <v>2384</v>
      </c>
      <c r="D672" s="40">
        <v>959540</v>
      </c>
      <c r="E672" s="110">
        <f t="shared" si="13"/>
        <v>959.54</v>
      </c>
    </row>
    <row r="673" spans="1:5" s="18" customFormat="1" ht="12" customHeight="1">
      <c r="A673" s="34" t="s">
        <v>21</v>
      </c>
      <c r="B673" s="26" t="s">
        <v>2389</v>
      </c>
      <c r="C673" s="39" t="s">
        <v>2384</v>
      </c>
      <c r="D673" s="40">
        <v>78540</v>
      </c>
      <c r="E673" s="110">
        <f t="shared" si="13"/>
        <v>78.540000000000006</v>
      </c>
    </row>
    <row r="674" spans="1:5" s="18" customFormat="1" ht="12" customHeight="1">
      <c r="A674" s="34" t="s">
        <v>21</v>
      </c>
      <c r="B674" s="26" t="s">
        <v>1157</v>
      </c>
      <c r="C674" s="39" t="s">
        <v>2386</v>
      </c>
      <c r="D674" s="40">
        <v>130624</v>
      </c>
      <c r="E674" s="110">
        <f t="shared" si="13"/>
        <v>130.624</v>
      </c>
    </row>
    <row r="675" spans="1:5" s="18" customFormat="1" ht="12" customHeight="1">
      <c r="A675" s="34" t="s">
        <v>21</v>
      </c>
      <c r="B675" s="26" t="s">
        <v>2388</v>
      </c>
      <c r="C675" s="39" t="s">
        <v>2386</v>
      </c>
      <c r="D675" s="40">
        <v>482429</v>
      </c>
      <c r="E675" s="110">
        <f t="shared" si="13"/>
        <v>482.42899999999997</v>
      </c>
    </row>
    <row r="676" spans="1:5" s="18" customFormat="1" ht="12" customHeight="1">
      <c r="A676" s="34" t="s">
        <v>21</v>
      </c>
      <c r="B676" s="26" t="s">
        <v>2013</v>
      </c>
      <c r="C676" s="39" t="s">
        <v>2384</v>
      </c>
      <c r="D676" s="40">
        <v>2455877</v>
      </c>
      <c r="E676" s="110">
        <f t="shared" si="13"/>
        <v>2455.877</v>
      </c>
    </row>
    <row r="677" spans="1:5" s="18" customFormat="1" ht="12" customHeight="1">
      <c r="A677" s="34" t="s">
        <v>21</v>
      </c>
      <c r="B677" s="26" t="s">
        <v>2013</v>
      </c>
      <c r="C677" s="39" t="s">
        <v>2384</v>
      </c>
      <c r="D677" s="40">
        <v>1489632</v>
      </c>
      <c r="E677" s="110">
        <f t="shared" si="13"/>
        <v>1489.6320000000001</v>
      </c>
    </row>
    <row r="678" spans="1:5" s="18" customFormat="1" ht="12" customHeight="1">
      <c r="A678" s="34" t="s">
        <v>21</v>
      </c>
      <c r="B678" s="26" t="s">
        <v>1554</v>
      </c>
      <c r="C678" s="39" t="s">
        <v>2371</v>
      </c>
      <c r="D678" s="40">
        <v>350000</v>
      </c>
      <c r="E678" s="110">
        <f t="shared" si="13"/>
        <v>350</v>
      </c>
    </row>
    <row r="679" spans="1:5" s="18" customFormat="1" ht="12" customHeight="1">
      <c r="A679" s="34" t="s">
        <v>21</v>
      </c>
      <c r="B679" s="26" t="s">
        <v>1157</v>
      </c>
      <c r="C679" s="39" t="s">
        <v>2386</v>
      </c>
      <c r="D679" s="40">
        <v>400000</v>
      </c>
      <c r="E679" s="110">
        <f t="shared" si="13"/>
        <v>400</v>
      </c>
    </row>
    <row r="680" spans="1:5" s="18" customFormat="1" ht="12" customHeight="1">
      <c r="A680" s="34" t="s">
        <v>21</v>
      </c>
      <c r="B680" s="26" t="s">
        <v>1157</v>
      </c>
      <c r="C680" s="39" t="s">
        <v>2386</v>
      </c>
      <c r="D680" s="40">
        <v>2000000</v>
      </c>
      <c r="E680" s="110">
        <f t="shared" si="13"/>
        <v>2000</v>
      </c>
    </row>
    <row r="681" spans="1:5" s="18" customFormat="1" ht="12" customHeight="1">
      <c r="A681" s="34" t="s">
        <v>21</v>
      </c>
      <c r="B681" s="26" t="s">
        <v>2373</v>
      </c>
      <c r="C681" s="39" t="s">
        <v>2386</v>
      </c>
      <c r="D681" s="40">
        <v>80209</v>
      </c>
      <c r="E681" s="110">
        <f t="shared" si="13"/>
        <v>80.209000000000003</v>
      </c>
    </row>
    <row r="682" spans="1:5" s="18" customFormat="1" ht="12" customHeight="1">
      <c r="A682" s="34" t="s">
        <v>21</v>
      </c>
      <c r="B682" s="26" t="s">
        <v>2373</v>
      </c>
      <c r="C682" s="39" t="s">
        <v>2384</v>
      </c>
      <c r="D682" s="40">
        <v>68750</v>
      </c>
      <c r="E682" s="110">
        <f t="shared" si="13"/>
        <v>68.75</v>
      </c>
    </row>
    <row r="683" spans="1:5" s="18" customFormat="1" ht="12" customHeight="1">
      <c r="A683" s="34" t="s">
        <v>21</v>
      </c>
      <c r="B683" s="26" t="s">
        <v>2373</v>
      </c>
      <c r="C683" s="39" t="s">
        <v>2386</v>
      </c>
      <c r="D683" s="40">
        <v>68750</v>
      </c>
      <c r="E683" s="110">
        <f t="shared" si="13"/>
        <v>68.75</v>
      </c>
    </row>
    <row r="684" spans="1:5" s="18" customFormat="1" ht="12" customHeight="1">
      <c r="A684" s="34" t="s">
        <v>21</v>
      </c>
      <c r="B684" s="26" t="s">
        <v>2373</v>
      </c>
      <c r="C684" s="39" t="s">
        <v>2386</v>
      </c>
      <c r="D684" s="40">
        <v>190357</v>
      </c>
      <c r="E684" s="110">
        <f t="shared" si="13"/>
        <v>190.357</v>
      </c>
    </row>
    <row r="685" spans="1:5" s="18" customFormat="1" ht="12" customHeight="1">
      <c r="A685" s="34" t="s">
        <v>21</v>
      </c>
      <c r="B685" s="26" t="s">
        <v>2377</v>
      </c>
      <c r="C685" s="39" t="s">
        <v>2386</v>
      </c>
      <c r="D685" s="40">
        <v>5840</v>
      </c>
      <c r="E685" s="110">
        <f t="shared" si="13"/>
        <v>5.84</v>
      </c>
    </row>
    <row r="686" spans="1:5" s="18" customFormat="1" ht="12" customHeight="1">
      <c r="A686" s="34" t="s">
        <v>21</v>
      </c>
      <c r="B686" s="26" t="s">
        <v>2377</v>
      </c>
      <c r="C686" s="39" t="s">
        <v>2386</v>
      </c>
      <c r="D686" s="40">
        <v>4500</v>
      </c>
      <c r="E686" s="110">
        <f t="shared" si="13"/>
        <v>4.5</v>
      </c>
    </row>
    <row r="687" spans="1:5" s="18" customFormat="1" ht="12" customHeight="1">
      <c r="A687" s="34" t="s">
        <v>21</v>
      </c>
      <c r="B687" s="26" t="s">
        <v>2390</v>
      </c>
      <c r="C687" s="39" t="s">
        <v>2386</v>
      </c>
      <c r="D687" s="40">
        <v>136111</v>
      </c>
      <c r="E687" s="110">
        <f t="shared" si="13"/>
        <v>136.11099999999999</v>
      </c>
    </row>
    <row r="688" spans="1:5" s="18" customFormat="1" ht="12" customHeight="1">
      <c r="A688" s="34" t="s">
        <v>21</v>
      </c>
      <c r="B688" s="26" t="s">
        <v>2391</v>
      </c>
      <c r="C688" s="39" t="s">
        <v>2386</v>
      </c>
      <c r="D688" s="40">
        <v>82668</v>
      </c>
      <c r="E688" s="110">
        <f t="shared" si="13"/>
        <v>82.668000000000006</v>
      </c>
    </row>
    <row r="689" spans="1:5" s="18" customFormat="1" ht="12" customHeight="1">
      <c r="A689" s="34" t="s">
        <v>21</v>
      </c>
      <c r="B689" s="26" t="s">
        <v>2373</v>
      </c>
      <c r="C689" s="39" t="s">
        <v>2386</v>
      </c>
      <c r="D689" s="40">
        <v>216071</v>
      </c>
      <c r="E689" s="110">
        <f t="shared" si="13"/>
        <v>216.071</v>
      </c>
    </row>
    <row r="690" spans="1:5" s="18" customFormat="1" ht="12" customHeight="1">
      <c r="A690" s="34" t="s">
        <v>21</v>
      </c>
      <c r="B690" s="26" t="s">
        <v>1547</v>
      </c>
      <c r="C690" s="39" t="s">
        <v>2386</v>
      </c>
      <c r="D690" s="40">
        <v>187200</v>
      </c>
      <c r="E690" s="110">
        <f t="shared" si="13"/>
        <v>187.2</v>
      </c>
    </row>
    <row r="691" spans="1:5" s="18" customFormat="1" ht="12" customHeight="1">
      <c r="A691" s="34" t="s">
        <v>21</v>
      </c>
      <c r="B691" s="26" t="s">
        <v>2392</v>
      </c>
      <c r="C691" s="39" t="s">
        <v>2386</v>
      </c>
      <c r="D691" s="40">
        <v>122202</v>
      </c>
      <c r="E691" s="110">
        <f t="shared" si="13"/>
        <v>122.202</v>
      </c>
    </row>
    <row r="692" spans="1:5" s="18" customFormat="1" ht="12" customHeight="1">
      <c r="A692" s="34" t="s">
        <v>21</v>
      </c>
      <c r="B692" s="26" t="s">
        <v>2393</v>
      </c>
      <c r="C692" s="39" t="s">
        <v>2386</v>
      </c>
      <c r="D692" s="40">
        <v>84150</v>
      </c>
      <c r="E692" s="110">
        <f t="shared" si="13"/>
        <v>84.15</v>
      </c>
    </row>
    <row r="693" spans="1:5" s="18" customFormat="1" ht="12" customHeight="1">
      <c r="A693" s="34" t="s">
        <v>21</v>
      </c>
      <c r="B693" s="26" t="s">
        <v>1218</v>
      </c>
      <c r="C693" s="39" t="s">
        <v>2386</v>
      </c>
      <c r="D693" s="40">
        <v>132000</v>
      </c>
      <c r="E693" s="110">
        <f t="shared" si="13"/>
        <v>132</v>
      </c>
    </row>
    <row r="694" spans="1:5" s="18" customFormat="1" ht="12" customHeight="1">
      <c r="A694" s="34" t="s">
        <v>21</v>
      </c>
      <c r="B694" s="26" t="s">
        <v>1351</v>
      </c>
      <c r="C694" s="39" t="s">
        <v>2386</v>
      </c>
      <c r="D694" s="40">
        <v>4750</v>
      </c>
      <c r="E694" s="110">
        <f t="shared" si="13"/>
        <v>4.75</v>
      </c>
    </row>
    <row r="695" spans="1:5" s="18" customFormat="1" ht="12" customHeight="1">
      <c r="A695" s="34" t="s">
        <v>21</v>
      </c>
      <c r="B695" s="26" t="s">
        <v>2394</v>
      </c>
      <c r="C695" s="39" t="s">
        <v>2386</v>
      </c>
      <c r="D695" s="40">
        <v>176658</v>
      </c>
      <c r="E695" s="110">
        <f t="shared" si="13"/>
        <v>176.65799999999999</v>
      </c>
    </row>
    <row r="696" spans="1:5" s="18" customFormat="1" ht="12" customHeight="1">
      <c r="A696" s="34" t="s">
        <v>21</v>
      </c>
      <c r="B696" s="26" t="s">
        <v>2372</v>
      </c>
      <c r="C696" s="39" t="s">
        <v>2386</v>
      </c>
      <c r="D696" s="40">
        <v>80988</v>
      </c>
      <c r="E696" s="110">
        <f t="shared" si="13"/>
        <v>80.988</v>
      </c>
    </row>
    <row r="697" spans="1:5" s="18" customFormat="1" ht="12" customHeight="1">
      <c r="A697" s="34" t="s">
        <v>21</v>
      </c>
      <c r="B697" s="26" t="s">
        <v>1351</v>
      </c>
      <c r="C697" s="39" t="s">
        <v>2386</v>
      </c>
      <c r="D697" s="40">
        <v>81812</v>
      </c>
      <c r="E697" s="110">
        <f t="shared" si="13"/>
        <v>81.811999999999998</v>
      </c>
    </row>
    <row r="698" spans="1:5" s="18" customFormat="1" ht="12" customHeight="1">
      <c r="A698" s="34" t="s">
        <v>21</v>
      </c>
      <c r="B698" s="26" t="s">
        <v>2395</v>
      </c>
      <c r="C698" s="39" t="s">
        <v>2386</v>
      </c>
      <c r="D698" s="40">
        <v>72000</v>
      </c>
      <c r="E698" s="110">
        <f t="shared" si="13"/>
        <v>72</v>
      </c>
    </row>
    <row r="699" spans="1:5" s="18" customFormat="1" ht="12" customHeight="1">
      <c r="A699" s="34" t="s">
        <v>21</v>
      </c>
      <c r="B699" s="26" t="s">
        <v>2396</v>
      </c>
      <c r="C699" s="39" t="s">
        <v>2386</v>
      </c>
      <c r="D699" s="40">
        <v>154808</v>
      </c>
      <c r="E699" s="110">
        <f t="shared" si="13"/>
        <v>154.80799999999999</v>
      </c>
    </row>
    <row r="700" spans="1:5" s="18" customFormat="1" ht="12" customHeight="1">
      <c r="A700" s="34" t="s">
        <v>21</v>
      </c>
      <c r="B700" s="26" t="s">
        <v>2397</v>
      </c>
      <c r="C700" s="39" t="s">
        <v>2384</v>
      </c>
      <c r="D700" s="40">
        <v>79525</v>
      </c>
      <c r="E700" s="110">
        <f t="shared" si="13"/>
        <v>79.525000000000006</v>
      </c>
    </row>
    <row r="701" spans="1:5" s="18" customFormat="1" ht="12" customHeight="1">
      <c r="A701" s="34" t="s">
        <v>21</v>
      </c>
      <c r="B701" s="26" t="s">
        <v>2398</v>
      </c>
      <c r="C701" s="39" t="s">
        <v>2384</v>
      </c>
      <c r="D701" s="40">
        <v>248676</v>
      </c>
      <c r="E701" s="110">
        <f t="shared" si="13"/>
        <v>248.67599999999999</v>
      </c>
    </row>
    <row r="702" spans="1:5" s="18" customFormat="1" ht="12" customHeight="1">
      <c r="A702" s="34" t="s">
        <v>21</v>
      </c>
      <c r="B702" s="26" t="s">
        <v>2399</v>
      </c>
      <c r="C702" s="39" t="s">
        <v>2384</v>
      </c>
      <c r="D702" s="40">
        <v>426809</v>
      </c>
      <c r="E702" s="110">
        <f t="shared" si="13"/>
        <v>426.80900000000003</v>
      </c>
    </row>
    <row r="703" spans="1:5" s="18" customFormat="1" ht="12" customHeight="1">
      <c r="A703" s="34" t="s">
        <v>21</v>
      </c>
      <c r="B703" s="26" t="s">
        <v>2400</v>
      </c>
      <c r="C703" s="39" t="s">
        <v>2384</v>
      </c>
      <c r="D703" s="40">
        <v>66836</v>
      </c>
      <c r="E703" s="110">
        <f t="shared" si="13"/>
        <v>66.835999999999999</v>
      </c>
    </row>
    <row r="704" spans="1:5" s="18" customFormat="1" ht="12" customHeight="1">
      <c r="A704" s="34" t="s">
        <v>21</v>
      </c>
      <c r="B704" s="26" t="s">
        <v>2401</v>
      </c>
      <c r="C704" s="39" t="s">
        <v>2384</v>
      </c>
      <c r="D704" s="40">
        <v>45939</v>
      </c>
      <c r="E704" s="110">
        <f t="shared" si="13"/>
        <v>45.939</v>
      </c>
    </row>
    <row r="705" spans="1:5" s="18" customFormat="1" ht="12" customHeight="1">
      <c r="A705" s="34" t="s">
        <v>21</v>
      </c>
      <c r="B705" s="26" t="s">
        <v>2402</v>
      </c>
      <c r="C705" s="39" t="s">
        <v>2384</v>
      </c>
      <c r="D705" s="40">
        <v>86405</v>
      </c>
      <c r="E705" s="110">
        <f t="shared" si="13"/>
        <v>86.405000000000001</v>
      </c>
    </row>
    <row r="706" spans="1:5" s="18" customFormat="1" ht="12" customHeight="1">
      <c r="A706" s="34" t="s">
        <v>21</v>
      </c>
      <c r="B706" s="26" t="s">
        <v>2400</v>
      </c>
      <c r="C706" s="39" t="s">
        <v>2384</v>
      </c>
      <c r="D706" s="40">
        <v>87268</v>
      </c>
      <c r="E706" s="110">
        <f t="shared" si="13"/>
        <v>87.268000000000001</v>
      </c>
    </row>
    <row r="707" spans="1:5" s="18" customFormat="1" ht="12" customHeight="1">
      <c r="A707" s="34" t="s">
        <v>21</v>
      </c>
      <c r="B707" s="26" t="s">
        <v>1494</v>
      </c>
      <c r="C707" s="39" t="s">
        <v>2384</v>
      </c>
      <c r="D707" s="40">
        <v>211738</v>
      </c>
      <c r="E707" s="110">
        <f t="shared" si="13"/>
        <v>211.738</v>
      </c>
    </row>
    <row r="708" spans="1:5" s="18" customFormat="1" ht="12" customHeight="1">
      <c r="A708" s="34" t="s">
        <v>21</v>
      </c>
      <c r="B708" s="26" t="s">
        <v>2403</v>
      </c>
      <c r="C708" s="39" t="s">
        <v>2384</v>
      </c>
      <c r="D708" s="40">
        <v>167425</v>
      </c>
      <c r="E708" s="110">
        <f t="shared" si="13"/>
        <v>167.42500000000001</v>
      </c>
    </row>
    <row r="709" spans="1:5" s="18" customFormat="1" ht="12" customHeight="1">
      <c r="A709" s="34" t="s">
        <v>21</v>
      </c>
      <c r="B709" s="26" t="s">
        <v>1764</v>
      </c>
      <c r="C709" s="39" t="s">
        <v>2384</v>
      </c>
      <c r="D709" s="40">
        <v>44100</v>
      </c>
      <c r="E709" s="110">
        <f t="shared" si="13"/>
        <v>44.1</v>
      </c>
    </row>
    <row r="710" spans="1:5" s="18" customFormat="1" ht="12" customHeight="1">
      <c r="A710" s="34" t="s">
        <v>21</v>
      </c>
      <c r="B710" s="26" t="s">
        <v>2404</v>
      </c>
      <c r="C710" s="39" t="s">
        <v>2384</v>
      </c>
      <c r="D710" s="40">
        <v>121875</v>
      </c>
      <c r="E710" s="110">
        <f t="shared" si="13"/>
        <v>121.875</v>
      </c>
    </row>
    <row r="711" spans="1:5" s="18" customFormat="1" ht="12" customHeight="1">
      <c r="A711" s="34" t="s">
        <v>21</v>
      </c>
      <c r="B711" s="26" t="s">
        <v>2405</v>
      </c>
      <c r="C711" s="39" t="s">
        <v>2384</v>
      </c>
      <c r="D711" s="40">
        <v>1408924</v>
      </c>
      <c r="E711" s="110">
        <f t="shared" si="13"/>
        <v>1408.924</v>
      </c>
    </row>
    <row r="712" spans="1:5" s="18" customFormat="1" ht="12" customHeight="1">
      <c r="A712" s="34" t="s">
        <v>21</v>
      </c>
      <c r="B712" s="26" t="s">
        <v>1085</v>
      </c>
      <c r="C712" s="39" t="s">
        <v>2384</v>
      </c>
      <c r="D712" s="40">
        <v>553572</v>
      </c>
      <c r="E712" s="110">
        <f t="shared" ref="E712:E766" si="14">D712/1000</f>
        <v>553.572</v>
      </c>
    </row>
    <row r="713" spans="1:5" s="18" customFormat="1" ht="12" customHeight="1">
      <c r="A713" s="34" t="s">
        <v>21</v>
      </c>
      <c r="B713" s="26" t="s">
        <v>2406</v>
      </c>
      <c r="C713" s="39" t="s">
        <v>2384</v>
      </c>
      <c r="D713" s="40">
        <v>165182</v>
      </c>
      <c r="E713" s="110">
        <f t="shared" si="14"/>
        <v>165.18199999999999</v>
      </c>
    </row>
    <row r="714" spans="1:5" s="18" customFormat="1" ht="12" customHeight="1">
      <c r="A714" s="34" t="s">
        <v>21</v>
      </c>
      <c r="B714" s="26" t="s">
        <v>2407</v>
      </c>
      <c r="C714" s="39" t="s">
        <v>2384</v>
      </c>
      <c r="D714" s="40">
        <v>604474</v>
      </c>
      <c r="E714" s="110">
        <f t="shared" si="14"/>
        <v>604.47400000000005</v>
      </c>
    </row>
    <row r="715" spans="1:5" s="18" customFormat="1" ht="12" customHeight="1">
      <c r="A715" s="34" t="s">
        <v>21</v>
      </c>
      <c r="B715" s="26" t="s">
        <v>2408</v>
      </c>
      <c r="C715" s="39" t="s">
        <v>2384</v>
      </c>
      <c r="D715" s="40">
        <v>336830</v>
      </c>
      <c r="E715" s="110">
        <f t="shared" si="14"/>
        <v>336.83</v>
      </c>
    </row>
    <row r="716" spans="1:5" s="18" customFormat="1" ht="12" customHeight="1">
      <c r="A716" s="34" t="s">
        <v>21</v>
      </c>
      <c r="B716" s="26" t="s">
        <v>2409</v>
      </c>
      <c r="C716" s="39" t="s">
        <v>2386</v>
      </c>
      <c r="D716" s="40">
        <v>40882</v>
      </c>
      <c r="E716" s="110">
        <f t="shared" si="14"/>
        <v>40.881999999999998</v>
      </c>
    </row>
    <row r="717" spans="1:5" s="18" customFormat="1" ht="12" customHeight="1">
      <c r="A717" s="34" t="s">
        <v>21</v>
      </c>
      <c r="B717" s="26" t="s">
        <v>2410</v>
      </c>
      <c r="C717" s="39" t="s">
        <v>2386</v>
      </c>
      <c r="D717" s="40">
        <v>453587</v>
      </c>
      <c r="E717" s="110">
        <f t="shared" si="14"/>
        <v>453.58699999999999</v>
      </c>
    </row>
    <row r="718" spans="1:5" s="18" customFormat="1" ht="12" customHeight="1">
      <c r="A718" s="34" t="s">
        <v>21</v>
      </c>
      <c r="B718" s="26" t="s">
        <v>2393</v>
      </c>
      <c r="C718" s="39" t="s">
        <v>2386</v>
      </c>
      <c r="D718" s="40">
        <v>271656</v>
      </c>
      <c r="E718" s="110">
        <f t="shared" si="14"/>
        <v>271.65600000000001</v>
      </c>
    </row>
    <row r="719" spans="1:5" s="18" customFormat="1" ht="12" customHeight="1">
      <c r="A719" s="34" t="s">
        <v>21</v>
      </c>
      <c r="B719" s="26" t="s">
        <v>2411</v>
      </c>
      <c r="C719" s="39" t="s">
        <v>2386</v>
      </c>
      <c r="D719" s="40">
        <v>333640</v>
      </c>
      <c r="E719" s="110">
        <f t="shared" si="14"/>
        <v>333.64</v>
      </c>
    </row>
    <row r="720" spans="1:5" s="18" customFormat="1" ht="12" customHeight="1">
      <c r="A720" s="34" t="s">
        <v>21</v>
      </c>
      <c r="B720" s="26" t="s">
        <v>2412</v>
      </c>
      <c r="C720" s="39" t="s">
        <v>2386</v>
      </c>
      <c r="D720" s="40">
        <v>57419</v>
      </c>
      <c r="E720" s="110">
        <f t="shared" si="14"/>
        <v>57.418999999999997</v>
      </c>
    </row>
    <row r="721" spans="1:5" s="18" customFormat="1" ht="12" customHeight="1">
      <c r="A721" s="34" t="s">
        <v>21</v>
      </c>
      <c r="B721" s="26" t="s">
        <v>2413</v>
      </c>
      <c r="C721" s="39" t="s">
        <v>2386</v>
      </c>
      <c r="D721" s="40">
        <v>287551</v>
      </c>
      <c r="E721" s="110">
        <f t="shared" si="14"/>
        <v>287.55099999999999</v>
      </c>
    </row>
    <row r="722" spans="1:5" s="18" customFormat="1" ht="12" customHeight="1">
      <c r="A722" s="34" t="s">
        <v>21</v>
      </c>
      <c r="B722" s="26" t="s">
        <v>2414</v>
      </c>
      <c r="C722" s="39" t="s">
        <v>2386</v>
      </c>
      <c r="D722" s="40">
        <v>87460</v>
      </c>
      <c r="E722" s="110">
        <f t="shared" si="14"/>
        <v>87.46</v>
      </c>
    </row>
    <row r="723" spans="1:5" s="18" customFormat="1" ht="12" customHeight="1">
      <c r="A723" s="34" t="s">
        <v>21</v>
      </c>
      <c r="B723" s="26" t="s">
        <v>2415</v>
      </c>
      <c r="C723" s="39" t="s">
        <v>2386</v>
      </c>
      <c r="D723" s="40">
        <v>189838</v>
      </c>
      <c r="E723" s="110">
        <f t="shared" si="14"/>
        <v>189.83799999999999</v>
      </c>
    </row>
    <row r="724" spans="1:5" s="18" customFormat="1" ht="12" customHeight="1">
      <c r="A724" s="34" t="s">
        <v>21</v>
      </c>
      <c r="B724" s="26" t="s">
        <v>2416</v>
      </c>
      <c r="C724" s="39" t="s">
        <v>2386</v>
      </c>
      <c r="D724" s="40">
        <v>111648</v>
      </c>
      <c r="E724" s="110">
        <f t="shared" si="14"/>
        <v>111.648</v>
      </c>
    </row>
    <row r="725" spans="1:5" s="18" customFormat="1" ht="12" customHeight="1">
      <c r="A725" s="34" t="s">
        <v>21</v>
      </c>
      <c r="B725" s="26" t="s">
        <v>2417</v>
      </c>
      <c r="C725" s="39" t="s">
        <v>2386</v>
      </c>
      <c r="D725" s="40">
        <v>134758</v>
      </c>
      <c r="E725" s="110">
        <f t="shared" si="14"/>
        <v>134.75800000000001</v>
      </c>
    </row>
    <row r="726" spans="1:5" s="18" customFormat="1" ht="12" customHeight="1">
      <c r="A726" s="34" t="s">
        <v>21</v>
      </c>
      <c r="B726" s="26" t="s">
        <v>2418</v>
      </c>
      <c r="C726" s="39" t="s">
        <v>2386</v>
      </c>
      <c r="D726" s="40">
        <v>166420</v>
      </c>
      <c r="E726" s="110">
        <f t="shared" si="14"/>
        <v>166.42</v>
      </c>
    </row>
    <row r="727" spans="1:5" s="18" customFormat="1" ht="12" customHeight="1">
      <c r="A727" s="34" t="s">
        <v>21</v>
      </c>
      <c r="B727" s="26" t="s">
        <v>2419</v>
      </c>
      <c r="C727" s="39" t="s">
        <v>2386</v>
      </c>
      <c r="D727" s="40">
        <v>214578</v>
      </c>
      <c r="E727" s="110">
        <f t="shared" si="14"/>
        <v>214.578</v>
      </c>
    </row>
    <row r="728" spans="1:5" s="18" customFormat="1" ht="12" customHeight="1">
      <c r="A728" s="34" t="s">
        <v>21</v>
      </c>
      <c r="B728" s="26" t="s">
        <v>1764</v>
      </c>
      <c r="C728" s="39" t="s">
        <v>2386</v>
      </c>
      <c r="D728" s="40">
        <v>134260</v>
      </c>
      <c r="E728" s="110">
        <f t="shared" si="14"/>
        <v>134.26</v>
      </c>
    </row>
    <row r="729" spans="1:5" s="18" customFormat="1" ht="12" customHeight="1">
      <c r="A729" s="34" t="s">
        <v>21</v>
      </c>
      <c r="B729" s="26" t="s">
        <v>1211</v>
      </c>
      <c r="C729" s="39" t="s">
        <v>2386</v>
      </c>
      <c r="D729" s="40">
        <v>84280</v>
      </c>
      <c r="E729" s="110">
        <f t="shared" si="14"/>
        <v>84.28</v>
      </c>
    </row>
    <row r="730" spans="1:5" s="18" customFormat="1" ht="12" customHeight="1">
      <c r="A730" s="34" t="s">
        <v>21</v>
      </c>
      <c r="B730" s="26" t="s">
        <v>1211</v>
      </c>
      <c r="C730" s="39" t="s">
        <v>2386</v>
      </c>
      <c r="D730" s="40">
        <v>346154</v>
      </c>
      <c r="E730" s="110">
        <f t="shared" si="14"/>
        <v>346.154</v>
      </c>
    </row>
    <row r="731" spans="1:5" s="18" customFormat="1" ht="12" customHeight="1">
      <c r="A731" s="34" t="s">
        <v>21</v>
      </c>
      <c r="B731" s="26" t="s">
        <v>2420</v>
      </c>
      <c r="C731" s="39" t="s">
        <v>2386</v>
      </c>
      <c r="D731" s="40">
        <v>93032</v>
      </c>
      <c r="E731" s="110">
        <f t="shared" si="14"/>
        <v>93.031999999999996</v>
      </c>
    </row>
    <row r="732" spans="1:5" s="18" customFormat="1" ht="12" customHeight="1">
      <c r="A732" s="34" t="s">
        <v>21</v>
      </c>
      <c r="B732" s="26" t="s">
        <v>2421</v>
      </c>
      <c r="C732" s="39" t="s">
        <v>2386</v>
      </c>
      <c r="D732" s="40">
        <v>221944</v>
      </c>
      <c r="E732" s="110">
        <f t="shared" si="14"/>
        <v>221.94399999999999</v>
      </c>
    </row>
    <row r="733" spans="1:5" s="18" customFormat="1" ht="12" customHeight="1">
      <c r="A733" s="34" t="s">
        <v>21</v>
      </c>
      <c r="B733" s="26" t="s">
        <v>2422</v>
      </c>
      <c r="C733" s="39" t="s">
        <v>2386</v>
      </c>
      <c r="D733" s="40">
        <v>177584</v>
      </c>
      <c r="E733" s="110">
        <f t="shared" si="14"/>
        <v>177.584</v>
      </c>
    </row>
    <row r="734" spans="1:5" s="18" customFormat="1" ht="12" customHeight="1">
      <c r="A734" s="34" t="s">
        <v>21</v>
      </c>
      <c r="B734" s="26" t="s">
        <v>2423</v>
      </c>
      <c r="C734" s="39" t="s">
        <v>2386</v>
      </c>
      <c r="D734" s="40">
        <v>464009</v>
      </c>
      <c r="E734" s="110">
        <f t="shared" si="14"/>
        <v>464.00900000000001</v>
      </c>
    </row>
    <row r="735" spans="1:5" s="18" customFormat="1" ht="12" customHeight="1">
      <c r="A735" s="34" t="s">
        <v>21</v>
      </c>
      <c r="B735" s="26" t="s">
        <v>2424</v>
      </c>
      <c r="C735" s="39" t="s">
        <v>2386</v>
      </c>
      <c r="D735" s="40">
        <v>125888</v>
      </c>
      <c r="E735" s="110">
        <f t="shared" si="14"/>
        <v>125.88800000000001</v>
      </c>
    </row>
    <row r="736" spans="1:5" s="18" customFormat="1" ht="12" customHeight="1">
      <c r="A736" s="34" t="s">
        <v>21</v>
      </c>
      <c r="B736" s="26" t="s">
        <v>2425</v>
      </c>
      <c r="C736" s="39" t="s">
        <v>2386</v>
      </c>
      <c r="D736" s="40">
        <v>125988</v>
      </c>
      <c r="E736" s="110">
        <f t="shared" si="14"/>
        <v>125.988</v>
      </c>
    </row>
    <row r="737" spans="1:16" s="18" customFormat="1" ht="12" customHeight="1">
      <c r="A737" s="34" t="s">
        <v>21</v>
      </c>
      <c r="B737" s="26" t="s">
        <v>498</v>
      </c>
      <c r="C737" s="39" t="s">
        <v>2386</v>
      </c>
      <c r="D737" s="40">
        <v>270000</v>
      </c>
      <c r="E737" s="110">
        <f t="shared" si="14"/>
        <v>270</v>
      </c>
    </row>
    <row r="738" spans="1:16" s="18" customFormat="1" ht="12" customHeight="1">
      <c r="A738" s="34" t="s">
        <v>21</v>
      </c>
      <c r="B738" s="26" t="s">
        <v>2426</v>
      </c>
      <c r="C738" s="39" t="s">
        <v>2386</v>
      </c>
      <c r="D738" s="40">
        <v>469096</v>
      </c>
      <c r="E738" s="110">
        <f t="shared" si="14"/>
        <v>469.096</v>
      </c>
    </row>
    <row r="739" spans="1:16" s="18" customFormat="1" ht="12" customHeight="1">
      <c r="A739" s="34" t="s">
        <v>21</v>
      </c>
      <c r="B739" s="26" t="s">
        <v>1539</v>
      </c>
      <c r="C739" s="39" t="s">
        <v>2386</v>
      </c>
      <c r="D739" s="40">
        <v>154805</v>
      </c>
      <c r="E739" s="110">
        <f t="shared" si="14"/>
        <v>154.80500000000001</v>
      </c>
    </row>
    <row r="740" spans="1:16" s="18" customFormat="1" ht="12" customHeight="1">
      <c r="A740" s="34" t="s">
        <v>21</v>
      </c>
      <c r="B740" s="26" t="s">
        <v>2427</v>
      </c>
      <c r="C740" s="39" t="s">
        <v>2386</v>
      </c>
      <c r="D740" s="40">
        <v>251867</v>
      </c>
      <c r="E740" s="110">
        <f t="shared" si="14"/>
        <v>251.86699999999999</v>
      </c>
    </row>
    <row r="741" spans="1:16" s="18" customFormat="1" ht="12" customHeight="1">
      <c r="A741" s="34" t="s">
        <v>21</v>
      </c>
      <c r="B741" s="26" t="s">
        <v>2428</v>
      </c>
      <c r="C741" s="39" t="s">
        <v>2386</v>
      </c>
      <c r="D741" s="40">
        <v>184804</v>
      </c>
      <c r="E741" s="110">
        <f t="shared" si="14"/>
        <v>184.804</v>
      </c>
    </row>
    <row r="742" spans="1:16" s="18" customFormat="1" ht="12" customHeight="1">
      <c r="A742" s="34" t="s">
        <v>21</v>
      </c>
      <c r="B742" s="26" t="s">
        <v>2429</v>
      </c>
      <c r="C742" s="39" t="s">
        <v>2386</v>
      </c>
      <c r="D742" s="40">
        <v>542684</v>
      </c>
      <c r="E742" s="110">
        <f t="shared" si="14"/>
        <v>542.68399999999997</v>
      </c>
    </row>
    <row r="743" spans="1:16" s="18" customFormat="1" ht="12" customHeight="1">
      <c r="A743" s="34" t="s">
        <v>21</v>
      </c>
      <c r="B743" s="26" t="s">
        <v>1351</v>
      </c>
      <c r="C743" s="39" t="s">
        <v>2386</v>
      </c>
      <c r="D743" s="40">
        <v>289704</v>
      </c>
      <c r="E743" s="110">
        <f t="shared" si="14"/>
        <v>289.70400000000001</v>
      </c>
    </row>
    <row r="744" spans="1:16" s="18" customFormat="1" ht="12" customHeight="1">
      <c r="A744" s="34" t="s">
        <v>21</v>
      </c>
      <c r="B744" s="26" t="s">
        <v>2396</v>
      </c>
      <c r="C744" s="39" t="s">
        <v>2386</v>
      </c>
      <c r="D744" s="40">
        <v>476551</v>
      </c>
      <c r="E744" s="110">
        <f t="shared" si="14"/>
        <v>476.55099999999999</v>
      </c>
    </row>
    <row r="745" spans="1:16" s="18" customFormat="1" ht="12" customHeight="1">
      <c r="A745" s="34" t="s">
        <v>21</v>
      </c>
      <c r="B745" s="26" t="s">
        <v>2430</v>
      </c>
      <c r="C745" s="39" t="s">
        <v>2386</v>
      </c>
      <c r="D745" s="40">
        <v>490742</v>
      </c>
      <c r="E745" s="110">
        <f t="shared" si="14"/>
        <v>490.74200000000002</v>
      </c>
    </row>
    <row r="746" spans="1:16" s="18" customFormat="1" ht="12" customHeight="1">
      <c r="A746" s="34" t="s">
        <v>21</v>
      </c>
      <c r="B746" s="26" t="s">
        <v>2431</v>
      </c>
      <c r="C746" s="39" t="s">
        <v>2386</v>
      </c>
      <c r="D746" s="40">
        <v>88050</v>
      </c>
      <c r="E746" s="110">
        <f t="shared" si="14"/>
        <v>88.05</v>
      </c>
    </row>
    <row r="747" spans="1:16" s="18" customFormat="1" ht="12" customHeight="1">
      <c r="A747" s="34" t="s">
        <v>21</v>
      </c>
      <c r="B747" s="26" t="s">
        <v>2432</v>
      </c>
      <c r="C747" s="39" t="s">
        <v>2386</v>
      </c>
      <c r="D747" s="40">
        <v>34560</v>
      </c>
      <c r="E747" s="110">
        <f t="shared" si="14"/>
        <v>34.56</v>
      </c>
    </row>
    <row r="748" spans="1:16" s="18" customFormat="1" ht="12" customHeight="1">
      <c r="A748" s="34" t="s">
        <v>21</v>
      </c>
      <c r="B748" s="26" t="s">
        <v>2396</v>
      </c>
      <c r="C748" s="39" t="s">
        <v>2386</v>
      </c>
      <c r="D748" s="40">
        <v>121011</v>
      </c>
      <c r="E748" s="110">
        <f t="shared" si="14"/>
        <v>121.011</v>
      </c>
    </row>
    <row r="749" spans="1:16" s="18" customFormat="1" ht="12" customHeight="1">
      <c r="A749" s="34" t="s">
        <v>21</v>
      </c>
      <c r="B749" s="26" t="s">
        <v>1108</v>
      </c>
      <c r="C749" s="39" t="s">
        <v>2386</v>
      </c>
      <c r="D749" s="40">
        <v>227112</v>
      </c>
      <c r="E749" s="110">
        <f t="shared" si="14"/>
        <v>227.11199999999999</v>
      </c>
      <c r="G749" s="9"/>
      <c r="H749" s="9"/>
      <c r="I749" s="9"/>
      <c r="J749" s="9"/>
      <c r="K749" s="9"/>
      <c r="L749" s="9"/>
      <c r="M749" s="9"/>
      <c r="N749" s="9"/>
      <c r="O749" s="9"/>
      <c r="P749" s="9"/>
    </row>
    <row r="750" spans="1:16" s="18" customFormat="1" ht="12" customHeight="1">
      <c r="A750" s="34" t="s">
        <v>21</v>
      </c>
      <c r="B750" s="26" t="s">
        <v>2433</v>
      </c>
      <c r="C750" s="39" t="s">
        <v>2384</v>
      </c>
      <c r="D750" s="40">
        <v>686952</v>
      </c>
      <c r="E750" s="110">
        <f t="shared" si="14"/>
        <v>686.952</v>
      </c>
      <c r="G750" s="9"/>
      <c r="H750" s="9"/>
      <c r="I750" s="9"/>
      <c r="J750" s="9"/>
      <c r="K750" s="9"/>
      <c r="L750" s="9"/>
      <c r="M750" s="9"/>
      <c r="N750" s="9"/>
      <c r="O750" s="9"/>
      <c r="P750" s="9"/>
    </row>
    <row r="751" spans="1:16" s="18" customFormat="1" ht="12" customHeight="1">
      <c r="A751" s="34" t="s">
        <v>21</v>
      </c>
      <c r="B751" s="26" t="s">
        <v>2434</v>
      </c>
      <c r="C751" s="39" t="s">
        <v>2384</v>
      </c>
      <c r="D751" s="40">
        <v>521564</v>
      </c>
      <c r="E751" s="110">
        <f t="shared" si="14"/>
        <v>521.56399999999996</v>
      </c>
      <c r="G751" s="9"/>
      <c r="H751" s="9"/>
      <c r="I751" s="9"/>
      <c r="J751" s="9"/>
      <c r="K751" s="9"/>
      <c r="L751" s="9"/>
      <c r="M751" s="9"/>
      <c r="N751" s="9"/>
      <c r="O751" s="9"/>
      <c r="P751" s="9"/>
    </row>
    <row r="752" spans="1:16" s="18" customFormat="1" ht="12" customHeight="1">
      <c r="A752" s="34" t="s">
        <v>21</v>
      </c>
      <c r="B752" s="26" t="s">
        <v>1060</v>
      </c>
      <c r="C752" s="39" t="s">
        <v>2386</v>
      </c>
      <c r="D752" s="40">
        <v>573015</v>
      </c>
      <c r="E752" s="110">
        <f t="shared" si="14"/>
        <v>573.01499999999999</v>
      </c>
      <c r="G752" s="9"/>
      <c r="H752" s="9"/>
      <c r="I752" s="9"/>
      <c r="J752" s="9"/>
      <c r="K752" s="9"/>
      <c r="L752" s="9"/>
      <c r="M752" s="9"/>
      <c r="N752" s="9"/>
      <c r="O752" s="9"/>
      <c r="P752" s="9"/>
    </row>
    <row r="753" spans="1:16" s="18" customFormat="1" ht="12" customHeight="1">
      <c r="A753" s="34" t="s">
        <v>21</v>
      </c>
      <c r="B753" s="26" t="s">
        <v>1060</v>
      </c>
      <c r="C753" s="39" t="s">
        <v>2386</v>
      </c>
      <c r="D753" s="40">
        <v>1541616</v>
      </c>
      <c r="E753" s="110">
        <f t="shared" si="14"/>
        <v>1541.616</v>
      </c>
      <c r="G753" s="9"/>
      <c r="H753" s="9"/>
      <c r="I753" s="9"/>
      <c r="J753" s="9"/>
      <c r="K753" s="9"/>
      <c r="L753" s="9"/>
      <c r="M753" s="9"/>
      <c r="N753" s="9"/>
      <c r="O753" s="9"/>
      <c r="P753" s="9"/>
    </row>
    <row r="754" spans="1:16" s="18" customFormat="1" ht="12" customHeight="1">
      <c r="A754" s="34" t="s">
        <v>21</v>
      </c>
      <c r="B754" s="26" t="s">
        <v>1030</v>
      </c>
      <c r="C754" s="39" t="s">
        <v>2386</v>
      </c>
      <c r="D754" s="40">
        <v>141282</v>
      </c>
      <c r="E754" s="110">
        <f t="shared" si="14"/>
        <v>141.28200000000001</v>
      </c>
      <c r="G754" s="9"/>
      <c r="H754" s="9"/>
      <c r="I754" s="9"/>
      <c r="J754" s="9"/>
      <c r="K754" s="9"/>
      <c r="L754" s="9"/>
      <c r="M754" s="9"/>
      <c r="N754" s="9"/>
      <c r="O754" s="9"/>
      <c r="P754" s="9"/>
    </row>
    <row r="755" spans="1:16" s="18" customFormat="1" ht="12" customHeight="1">
      <c r="A755" s="34" t="s">
        <v>21</v>
      </c>
      <c r="B755" s="26" t="s">
        <v>2435</v>
      </c>
      <c r="C755" s="39" t="s">
        <v>2386</v>
      </c>
      <c r="D755" s="40">
        <v>256668</v>
      </c>
      <c r="E755" s="110">
        <f t="shared" si="14"/>
        <v>256.66800000000001</v>
      </c>
      <c r="G755" s="9"/>
      <c r="H755" s="9"/>
      <c r="I755" s="9"/>
      <c r="J755" s="9"/>
      <c r="K755" s="9"/>
      <c r="L755" s="9"/>
      <c r="M755" s="9"/>
      <c r="N755" s="9"/>
      <c r="O755" s="9"/>
      <c r="P755" s="9"/>
    </row>
    <row r="756" spans="1:16" s="18" customFormat="1" ht="12" customHeight="1">
      <c r="A756" s="34" t="s">
        <v>21</v>
      </c>
      <c r="B756" s="26" t="s">
        <v>2435</v>
      </c>
      <c r="C756" s="39" t="s">
        <v>2386</v>
      </c>
      <c r="D756" s="40">
        <v>246716</v>
      </c>
      <c r="E756" s="110">
        <f t="shared" si="14"/>
        <v>246.71600000000001</v>
      </c>
      <c r="G756" s="9"/>
      <c r="H756" s="9"/>
      <c r="I756" s="9"/>
      <c r="J756" s="9"/>
      <c r="K756" s="9"/>
      <c r="L756" s="9"/>
      <c r="M756" s="9"/>
      <c r="N756" s="9"/>
      <c r="O756" s="9"/>
      <c r="P756" s="9"/>
    </row>
    <row r="757" spans="1:16" s="18" customFormat="1" ht="12" customHeight="1">
      <c r="A757" s="34" t="s">
        <v>21</v>
      </c>
      <c r="B757" s="26" t="s">
        <v>2433</v>
      </c>
      <c r="C757" s="39" t="s">
        <v>2384</v>
      </c>
      <c r="D757" s="40">
        <v>66472</v>
      </c>
      <c r="E757" s="110">
        <f t="shared" si="14"/>
        <v>66.471999999999994</v>
      </c>
      <c r="G757" s="9"/>
      <c r="H757" s="9"/>
      <c r="I757" s="9"/>
      <c r="J757" s="9"/>
      <c r="K757" s="9"/>
      <c r="L757" s="9"/>
      <c r="M757" s="9"/>
      <c r="N757" s="9"/>
      <c r="O757" s="9"/>
      <c r="P757" s="9"/>
    </row>
    <row r="758" spans="1:16" s="18" customFormat="1" ht="12" customHeight="1">
      <c r="A758" s="34" t="s">
        <v>21</v>
      </c>
      <c r="B758" s="26" t="s">
        <v>2433</v>
      </c>
      <c r="C758" s="39" t="s">
        <v>2384</v>
      </c>
      <c r="D758" s="40">
        <v>84844</v>
      </c>
      <c r="E758" s="110">
        <f t="shared" si="14"/>
        <v>84.843999999999994</v>
      </c>
      <c r="G758" s="9"/>
      <c r="H758" s="9"/>
      <c r="I758" s="9"/>
      <c r="J758" s="9"/>
      <c r="K758" s="9"/>
      <c r="L758" s="9"/>
      <c r="M758" s="9"/>
      <c r="N758" s="9"/>
      <c r="O758" s="9"/>
      <c r="P758" s="9"/>
    </row>
    <row r="759" spans="1:16" s="18" customFormat="1" ht="12" customHeight="1">
      <c r="A759" s="34" t="s">
        <v>21</v>
      </c>
      <c r="B759" s="26" t="s">
        <v>2436</v>
      </c>
      <c r="C759" s="39" t="s">
        <v>2384</v>
      </c>
      <c r="D759" s="40">
        <v>78167</v>
      </c>
      <c r="E759" s="110">
        <f t="shared" si="14"/>
        <v>78.167000000000002</v>
      </c>
      <c r="G759" s="9"/>
      <c r="H759" s="9"/>
      <c r="I759" s="9"/>
      <c r="J759" s="9"/>
      <c r="K759" s="9"/>
      <c r="L759" s="9"/>
      <c r="M759" s="9"/>
      <c r="N759" s="9"/>
      <c r="O759" s="9"/>
      <c r="P759" s="9"/>
    </row>
    <row r="760" spans="1:16" s="18" customFormat="1" ht="12" customHeight="1">
      <c r="A760" s="34" t="s">
        <v>21</v>
      </c>
      <c r="B760" s="26" t="s">
        <v>2433</v>
      </c>
      <c r="C760" s="39" t="s">
        <v>2384</v>
      </c>
      <c r="D760" s="40">
        <v>116264</v>
      </c>
      <c r="E760" s="110">
        <f t="shared" si="14"/>
        <v>116.264</v>
      </c>
      <c r="G760" s="9"/>
      <c r="H760" s="9"/>
      <c r="I760" s="9"/>
      <c r="J760" s="9"/>
      <c r="K760" s="9"/>
      <c r="L760" s="9"/>
      <c r="M760" s="9"/>
      <c r="N760" s="9"/>
      <c r="O760" s="9"/>
      <c r="P760" s="9"/>
    </row>
    <row r="761" spans="1:16" s="18" customFormat="1" ht="12" customHeight="1">
      <c r="A761" s="34" t="s">
        <v>21</v>
      </c>
      <c r="B761" s="26" t="s">
        <v>2396</v>
      </c>
      <c r="C761" s="39" t="s">
        <v>2386</v>
      </c>
      <c r="D761" s="40">
        <v>34148</v>
      </c>
      <c r="E761" s="110">
        <f t="shared" si="14"/>
        <v>34.148000000000003</v>
      </c>
      <c r="G761" s="9"/>
      <c r="H761" s="9"/>
      <c r="I761" s="9"/>
      <c r="J761" s="9"/>
      <c r="K761" s="9"/>
      <c r="L761" s="9"/>
      <c r="M761" s="9"/>
      <c r="N761" s="9"/>
      <c r="O761" s="9"/>
      <c r="P761" s="9"/>
    </row>
    <row r="762" spans="1:16" s="18" customFormat="1" ht="12" customHeight="1">
      <c r="A762" s="34" t="s">
        <v>21</v>
      </c>
      <c r="B762" s="26" t="s">
        <v>2433</v>
      </c>
      <c r="C762" s="39" t="s">
        <v>2384</v>
      </c>
      <c r="D762" s="40">
        <v>80744</v>
      </c>
      <c r="E762" s="110">
        <f t="shared" si="14"/>
        <v>80.744</v>
      </c>
      <c r="G762" s="9"/>
      <c r="H762" s="9"/>
      <c r="I762" s="9"/>
      <c r="J762" s="9"/>
      <c r="K762" s="9"/>
      <c r="L762" s="9"/>
      <c r="M762" s="9"/>
      <c r="N762" s="9"/>
      <c r="O762" s="9"/>
      <c r="P762" s="9"/>
    </row>
    <row r="763" spans="1:16" s="18" customFormat="1" ht="12" customHeight="1">
      <c r="A763" s="34" t="s">
        <v>21</v>
      </c>
      <c r="B763" s="26" t="s">
        <v>2433</v>
      </c>
      <c r="C763" s="39" t="s">
        <v>2384</v>
      </c>
      <c r="D763" s="40">
        <v>128543</v>
      </c>
      <c r="E763" s="110">
        <f t="shared" si="14"/>
        <v>128.54300000000001</v>
      </c>
      <c r="G763" s="9"/>
      <c r="H763" s="9"/>
      <c r="I763" s="9"/>
      <c r="J763" s="9"/>
      <c r="K763" s="9"/>
      <c r="L763" s="9"/>
      <c r="M763" s="9"/>
      <c r="N763" s="9"/>
      <c r="O763" s="9"/>
      <c r="P763" s="9"/>
    </row>
    <row r="764" spans="1:16" s="18" customFormat="1" ht="12" customHeight="1">
      <c r="A764" s="34" t="s">
        <v>21</v>
      </c>
      <c r="B764" s="26" t="s">
        <v>1211</v>
      </c>
      <c r="C764" s="39" t="s">
        <v>2386</v>
      </c>
      <c r="D764" s="40">
        <v>18346</v>
      </c>
      <c r="E764" s="110">
        <f t="shared" si="14"/>
        <v>18.346</v>
      </c>
      <c r="G764" s="9"/>
      <c r="H764" s="9"/>
      <c r="I764" s="9"/>
      <c r="J764" s="9"/>
      <c r="K764" s="9"/>
      <c r="L764" s="9"/>
      <c r="M764" s="9"/>
      <c r="N764" s="9"/>
      <c r="O764" s="9"/>
      <c r="P764" s="9"/>
    </row>
    <row r="765" spans="1:16" s="18" customFormat="1" ht="12" customHeight="1">
      <c r="A765" s="34" t="s">
        <v>21</v>
      </c>
      <c r="B765" s="26" t="s">
        <v>2373</v>
      </c>
      <c r="C765" s="39" t="s">
        <v>2386</v>
      </c>
      <c r="D765" s="40">
        <v>20000</v>
      </c>
      <c r="E765" s="110">
        <f t="shared" si="14"/>
        <v>20</v>
      </c>
      <c r="G765" s="9"/>
      <c r="H765" s="9"/>
      <c r="I765" s="9"/>
      <c r="J765" s="9"/>
      <c r="K765" s="9"/>
      <c r="L765" s="9"/>
      <c r="M765" s="9"/>
      <c r="N765" s="9"/>
      <c r="O765" s="9"/>
      <c r="P765" s="9"/>
    </row>
    <row r="766" spans="1:16" s="18" customFormat="1" ht="12" customHeight="1">
      <c r="A766" s="34" t="s">
        <v>21</v>
      </c>
      <c r="B766" s="26" t="s">
        <v>1089</v>
      </c>
      <c r="C766" s="39" t="s">
        <v>2386</v>
      </c>
      <c r="D766" s="40">
        <v>9634</v>
      </c>
      <c r="E766" s="110">
        <f t="shared" si="14"/>
        <v>9.6340000000000003</v>
      </c>
      <c r="G766" s="9"/>
      <c r="H766" s="9"/>
      <c r="I766" s="9"/>
      <c r="J766" s="9"/>
      <c r="K766" s="9"/>
      <c r="L766" s="9"/>
      <c r="M766" s="9"/>
      <c r="N766" s="9"/>
      <c r="O766" s="9"/>
      <c r="P766" s="9"/>
    </row>
    <row r="767" spans="1:16" s="18" customFormat="1" ht="12" customHeight="1">
      <c r="B767" s="21"/>
      <c r="D767" s="22"/>
    </row>
    <row r="768" spans="1:16" s="18" customFormat="1" ht="12" customHeight="1">
      <c r="A768" s="48" t="s">
        <v>21</v>
      </c>
      <c r="B768" s="26" t="s">
        <v>2437</v>
      </c>
      <c r="C768" s="47" t="s">
        <v>2371</v>
      </c>
      <c r="D768" s="40">
        <v>75213</v>
      </c>
      <c r="E768" s="110">
        <f>D768/1000</f>
        <v>75.212999999999994</v>
      </c>
    </row>
    <row r="769" spans="1:5" s="18" customFormat="1" ht="12" customHeight="1">
      <c r="A769" s="48" t="s">
        <v>21</v>
      </c>
      <c r="B769" s="26" t="s">
        <v>2438</v>
      </c>
      <c r="C769" s="47" t="s">
        <v>2371</v>
      </c>
      <c r="D769" s="40">
        <v>14126</v>
      </c>
      <c r="E769" s="110">
        <f t="shared" ref="E769:E832" si="15">D769/1000</f>
        <v>14.125999999999999</v>
      </c>
    </row>
    <row r="770" spans="1:5" s="18" customFormat="1" ht="12" customHeight="1">
      <c r="A770" s="48" t="s">
        <v>21</v>
      </c>
      <c r="B770" s="26" t="s">
        <v>2439</v>
      </c>
      <c r="C770" s="47" t="s">
        <v>2371</v>
      </c>
      <c r="D770" s="40">
        <v>5646</v>
      </c>
      <c r="E770" s="110">
        <f t="shared" si="15"/>
        <v>5.6459999999999999</v>
      </c>
    </row>
    <row r="771" spans="1:5" s="18" customFormat="1" ht="12" customHeight="1">
      <c r="A771" s="48" t="s">
        <v>21</v>
      </c>
      <c r="B771" s="26" t="s">
        <v>2440</v>
      </c>
      <c r="C771" s="47" t="s">
        <v>2371</v>
      </c>
      <c r="D771" s="40">
        <v>38141</v>
      </c>
      <c r="E771" s="110">
        <f t="shared" si="15"/>
        <v>38.140999999999998</v>
      </c>
    </row>
    <row r="772" spans="1:5" s="18" customFormat="1" ht="12" customHeight="1">
      <c r="A772" s="48" t="s">
        <v>21</v>
      </c>
      <c r="B772" s="26" t="s">
        <v>2441</v>
      </c>
      <c r="C772" s="47" t="s">
        <v>2371</v>
      </c>
      <c r="D772" s="40">
        <v>44786</v>
      </c>
      <c r="E772" s="110">
        <f t="shared" si="15"/>
        <v>44.786000000000001</v>
      </c>
    </row>
    <row r="773" spans="1:5" s="18" customFormat="1" ht="12" customHeight="1">
      <c r="A773" s="48" t="s">
        <v>21</v>
      </c>
      <c r="B773" s="26" t="s">
        <v>2442</v>
      </c>
      <c r="C773" s="47" t="s">
        <v>2371</v>
      </c>
      <c r="D773" s="40">
        <v>93559</v>
      </c>
      <c r="E773" s="110">
        <f t="shared" si="15"/>
        <v>93.558999999999997</v>
      </c>
    </row>
    <row r="774" spans="1:5" s="18" customFormat="1" ht="12" customHeight="1">
      <c r="A774" s="48" t="s">
        <v>21</v>
      </c>
      <c r="B774" s="26" t="s">
        <v>2443</v>
      </c>
      <c r="C774" s="47" t="s">
        <v>2371</v>
      </c>
      <c r="D774" s="40">
        <v>206418</v>
      </c>
      <c r="E774" s="110">
        <f t="shared" si="15"/>
        <v>206.41800000000001</v>
      </c>
    </row>
    <row r="775" spans="1:5" s="18" customFormat="1" ht="12" customHeight="1">
      <c r="A775" s="48" t="s">
        <v>21</v>
      </c>
      <c r="B775" s="26" t="s">
        <v>2444</v>
      </c>
      <c r="C775" s="47" t="s">
        <v>2371</v>
      </c>
      <c r="D775" s="40">
        <v>208073</v>
      </c>
      <c r="E775" s="110">
        <f t="shared" si="15"/>
        <v>208.07300000000001</v>
      </c>
    </row>
    <row r="776" spans="1:5" s="18" customFormat="1" ht="12" customHeight="1">
      <c r="A776" s="48" t="s">
        <v>21</v>
      </c>
      <c r="B776" s="26" t="s">
        <v>2445</v>
      </c>
      <c r="C776" s="47" t="s">
        <v>2371</v>
      </c>
      <c r="D776" s="40">
        <v>38337</v>
      </c>
      <c r="E776" s="110">
        <f t="shared" si="15"/>
        <v>38.337000000000003</v>
      </c>
    </row>
    <row r="777" spans="1:5" s="18" customFormat="1" ht="12" customHeight="1">
      <c r="A777" s="48" t="s">
        <v>21</v>
      </c>
      <c r="B777" s="26" t="s">
        <v>2423</v>
      </c>
      <c r="C777" s="47" t="s">
        <v>2371</v>
      </c>
      <c r="D777" s="40">
        <v>23398</v>
      </c>
      <c r="E777" s="110">
        <f t="shared" si="15"/>
        <v>23.398</v>
      </c>
    </row>
    <row r="778" spans="1:5" s="18" customFormat="1" ht="12" customHeight="1">
      <c r="A778" s="48" t="s">
        <v>21</v>
      </c>
      <c r="B778" s="26" t="s">
        <v>2446</v>
      </c>
      <c r="C778" s="47" t="s">
        <v>2371</v>
      </c>
      <c r="D778" s="40">
        <v>74160</v>
      </c>
      <c r="E778" s="110">
        <f t="shared" si="15"/>
        <v>74.16</v>
      </c>
    </row>
    <row r="779" spans="1:5" s="18" customFormat="1" ht="12" customHeight="1">
      <c r="A779" s="48" t="s">
        <v>21</v>
      </c>
      <c r="B779" s="26" t="s">
        <v>1195</v>
      </c>
      <c r="C779" s="47" t="s">
        <v>2371</v>
      </c>
      <c r="D779" s="40">
        <v>302672</v>
      </c>
      <c r="E779" s="110">
        <f t="shared" si="15"/>
        <v>302.67200000000003</v>
      </c>
    </row>
    <row r="780" spans="1:5" s="18" customFormat="1" ht="12" customHeight="1">
      <c r="A780" s="48" t="s">
        <v>21</v>
      </c>
      <c r="B780" s="26" t="s">
        <v>2447</v>
      </c>
      <c r="C780" s="47" t="s">
        <v>2371</v>
      </c>
      <c r="D780" s="40">
        <v>18178</v>
      </c>
      <c r="E780" s="110">
        <f t="shared" si="15"/>
        <v>18.178000000000001</v>
      </c>
    </row>
    <row r="781" spans="1:5" s="18" customFormat="1" ht="12" customHeight="1">
      <c r="A781" s="48" t="s">
        <v>21</v>
      </c>
      <c r="B781" s="26" t="s">
        <v>2448</v>
      </c>
      <c r="C781" s="47" t="s">
        <v>2371</v>
      </c>
      <c r="D781" s="40">
        <v>12041</v>
      </c>
      <c r="E781" s="110">
        <f t="shared" si="15"/>
        <v>12.041</v>
      </c>
    </row>
    <row r="782" spans="1:5" s="18" customFormat="1" ht="12" customHeight="1">
      <c r="A782" s="48" t="s">
        <v>21</v>
      </c>
      <c r="B782" s="26" t="s">
        <v>2449</v>
      </c>
      <c r="C782" s="47" t="s">
        <v>2371</v>
      </c>
      <c r="D782" s="40">
        <v>5631</v>
      </c>
      <c r="E782" s="110">
        <f t="shared" si="15"/>
        <v>5.6310000000000002</v>
      </c>
    </row>
    <row r="783" spans="1:5" s="18" customFormat="1" ht="12" customHeight="1">
      <c r="A783" s="48" t="s">
        <v>21</v>
      </c>
      <c r="B783" s="26" t="s">
        <v>2443</v>
      </c>
      <c r="C783" s="47" t="s">
        <v>2371</v>
      </c>
      <c r="D783" s="40">
        <v>21881</v>
      </c>
      <c r="E783" s="110">
        <f t="shared" si="15"/>
        <v>21.881</v>
      </c>
    </row>
    <row r="784" spans="1:5" s="18" customFormat="1" ht="12" customHeight="1">
      <c r="A784" s="48" t="s">
        <v>21</v>
      </c>
      <c r="B784" s="26" t="s">
        <v>2450</v>
      </c>
      <c r="C784" s="47" t="s">
        <v>2371</v>
      </c>
      <c r="D784" s="40">
        <v>118452</v>
      </c>
      <c r="E784" s="110">
        <f t="shared" si="15"/>
        <v>118.452</v>
      </c>
    </row>
    <row r="785" spans="1:5" s="18" customFormat="1" ht="12" customHeight="1">
      <c r="A785" s="48" t="s">
        <v>21</v>
      </c>
      <c r="B785" s="26" t="s">
        <v>2451</v>
      </c>
      <c r="C785" s="47" t="s">
        <v>2371</v>
      </c>
      <c r="D785" s="40">
        <v>8100</v>
      </c>
      <c r="E785" s="110">
        <f t="shared" si="15"/>
        <v>8.1</v>
      </c>
    </row>
    <row r="786" spans="1:5" s="18" customFormat="1" ht="12" customHeight="1">
      <c r="A786" s="48" t="s">
        <v>21</v>
      </c>
      <c r="B786" s="26" t="s">
        <v>2452</v>
      </c>
      <c r="C786" s="47" t="s">
        <v>2371</v>
      </c>
      <c r="D786" s="40">
        <v>39412</v>
      </c>
      <c r="E786" s="110">
        <f t="shared" si="15"/>
        <v>39.411999999999999</v>
      </c>
    </row>
    <row r="787" spans="1:5" s="18" customFormat="1" ht="12" customHeight="1">
      <c r="A787" s="48" t="s">
        <v>21</v>
      </c>
      <c r="B787" s="26" t="s">
        <v>2453</v>
      </c>
      <c r="C787" s="47" t="s">
        <v>2371</v>
      </c>
      <c r="D787" s="40">
        <v>89734</v>
      </c>
      <c r="E787" s="110">
        <f t="shared" si="15"/>
        <v>89.733999999999995</v>
      </c>
    </row>
    <row r="788" spans="1:5" s="18" customFormat="1" ht="12" customHeight="1">
      <c r="A788" s="48" t="s">
        <v>21</v>
      </c>
      <c r="B788" s="26" t="s">
        <v>1218</v>
      </c>
      <c r="C788" s="47" t="s">
        <v>2371</v>
      </c>
      <c r="D788" s="40">
        <v>238170.4</v>
      </c>
      <c r="E788" s="110">
        <f t="shared" si="15"/>
        <v>238.1704</v>
      </c>
    </row>
    <row r="789" spans="1:5" s="18" customFormat="1" ht="12" customHeight="1">
      <c r="A789" s="48" t="s">
        <v>21</v>
      </c>
      <c r="B789" s="26" t="s">
        <v>1089</v>
      </c>
      <c r="C789" s="47" t="s">
        <v>2371</v>
      </c>
      <c r="D789" s="40">
        <v>240000</v>
      </c>
      <c r="E789" s="110">
        <f t="shared" si="15"/>
        <v>240</v>
      </c>
    </row>
    <row r="790" spans="1:5" s="18" customFormat="1" ht="12" customHeight="1">
      <c r="A790" s="48" t="s">
        <v>21</v>
      </c>
      <c r="B790" s="26" t="s">
        <v>1123</v>
      </c>
      <c r="C790" s="47" t="s">
        <v>2371</v>
      </c>
      <c r="D790" s="40">
        <v>240000.01</v>
      </c>
      <c r="E790" s="110">
        <f t="shared" si="15"/>
        <v>240.00001</v>
      </c>
    </row>
    <row r="791" spans="1:5" s="18" customFormat="1" ht="12" customHeight="1">
      <c r="A791" s="48" t="s">
        <v>21</v>
      </c>
      <c r="B791" s="26" t="s">
        <v>1087</v>
      </c>
      <c r="C791" s="47" t="s">
        <v>2371</v>
      </c>
      <c r="D791" s="40">
        <v>239791.37</v>
      </c>
      <c r="E791" s="110">
        <f t="shared" si="15"/>
        <v>239.79137</v>
      </c>
    </row>
    <row r="792" spans="1:5" s="18" customFormat="1" ht="12" customHeight="1">
      <c r="A792" s="48" t="s">
        <v>21</v>
      </c>
      <c r="B792" s="26" t="s">
        <v>1087</v>
      </c>
      <c r="C792" s="47" t="s">
        <v>2371</v>
      </c>
      <c r="D792" s="40">
        <v>240000</v>
      </c>
      <c r="E792" s="110">
        <f t="shared" si="15"/>
        <v>240</v>
      </c>
    </row>
    <row r="793" spans="1:5" s="18" customFormat="1" ht="12" customHeight="1">
      <c r="A793" s="48" t="s">
        <v>21</v>
      </c>
      <c r="B793" s="26" t="s">
        <v>1087</v>
      </c>
      <c r="C793" s="47" t="s">
        <v>2371</v>
      </c>
      <c r="D793" s="40">
        <v>190520.4</v>
      </c>
      <c r="E793" s="110">
        <f t="shared" si="15"/>
        <v>190.5204</v>
      </c>
    </row>
    <row r="794" spans="1:5" s="18" customFormat="1" ht="12" customHeight="1">
      <c r="A794" s="48" t="s">
        <v>21</v>
      </c>
      <c r="B794" s="26" t="s">
        <v>1351</v>
      </c>
      <c r="C794" s="47" t="s">
        <v>2371</v>
      </c>
      <c r="D794" s="40">
        <v>196975.94</v>
      </c>
      <c r="E794" s="110">
        <f t="shared" si="15"/>
        <v>196.97594000000001</v>
      </c>
    </row>
    <row r="795" spans="1:5" s="18" customFormat="1" ht="12" customHeight="1">
      <c r="A795" s="48" t="s">
        <v>21</v>
      </c>
      <c r="B795" s="26" t="s">
        <v>1089</v>
      </c>
      <c r="C795" s="47" t="s">
        <v>2371</v>
      </c>
      <c r="D795" s="40">
        <v>180596</v>
      </c>
      <c r="E795" s="110">
        <f t="shared" si="15"/>
        <v>180.596</v>
      </c>
    </row>
    <row r="796" spans="1:5" s="18" customFormat="1" ht="12" customHeight="1">
      <c r="A796" s="48" t="s">
        <v>21</v>
      </c>
      <c r="B796" s="26" t="s">
        <v>1087</v>
      </c>
      <c r="C796" s="47" t="s">
        <v>2371</v>
      </c>
      <c r="D796" s="40">
        <v>239964</v>
      </c>
      <c r="E796" s="110">
        <f t="shared" si="15"/>
        <v>239.964</v>
      </c>
    </row>
    <row r="797" spans="1:5" s="18" customFormat="1" ht="12" customHeight="1">
      <c r="A797" s="48" t="s">
        <v>21</v>
      </c>
      <c r="B797" s="26" t="s">
        <v>1710</v>
      </c>
      <c r="C797" s="47" t="s">
        <v>2371</v>
      </c>
      <c r="D797" s="40">
        <v>226607.47</v>
      </c>
      <c r="E797" s="110">
        <f t="shared" si="15"/>
        <v>226.60747000000001</v>
      </c>
    </row>
    <row r="798" spans="1:5" s="18" customFormat="1" ht="12" customHeight="1">
      <c r="A798" s="48" t="s">
        <v>21</v>
      </c>
      <c r="B798" s="26" t="s">
        <v>1404</v>
      </c>
      <c r="C798" s="47" t="s">
        <v>2371</v>
      </c>
      <c r="D798" s="40">
        <v>163879</v>
      </c>
      <c r="E798" s="110">
        <f t="shared" si="15"/>
        <v>163.87899999999999</v>
      </c>
    </row>
    <row r="799" spans="1:5" s="18" customFormat="1" ht="12" customHeight="1">
      <c r="A799" s="48" t="s">
        <v>21</v>
      </c>
      <c r="B799" s="26" t="s">
        <v>1087</v>
      </c>
      <c r="C799" s="47" t="s">
        <v>2371</v>
      </c>
      <c r="D799" s="40">
        <v>114906</v>
      </c>
      <c r="E799" s="110">
        <f t="shared" si="15"/>
        <v>114.90600000000001</v>
      </c>
    </row>
    <row r="800" spans="1:5" s="18" customFormat="1" ht="12" customHeight="1">
      <c r="A800" s="48" t="s">
        <v>21</v>
      </c>
      <c r="B800" s="26" t="s">
        <v>2454</v>
      </c>
      <c r="C800" s="47" t="s">
        <v>2371</v>
      </c>
      <c r="D800" s="40">
        <v>145498</v>
      </c>
      <c r="E800" s="110">
        <f t="shared" si="15"/>
        <v>145.49799999999999</v>
      </c>
    </row>
    <row r="801" spans="1:5" s="18" customFormat="1" ht="12" customHeight="1">
      <c r="A801" s="48" t="s">
        <v>21</v>
      </c>
      <c r="B801" s="26" t="s">
        <v>1089</v>
      </c>
      <c r="C801" s="47" t="s">
        <v>2371</v>
      </c>
      <c r="D801" s="40">
        <v>262802.64</v>
      </c>
      <c r="E801" s="110">
        <f t="shared" si="15"/>
        <v>262.80264</v>
      </c>
    </row>
    <row r="802" spans="1:5" s="18" customFormat="1" ht="12" customHeight="1">
      <c r="A802" s="48" t="s">
        <v>21</v>
      </c>
      <c r="B802" s="26" t="s">
        <v>1089</v>
      </c>
      <c r="C802" s="47" t="s">
        <v>2371</v>
      </c>
      <c r="D802" s="40">
        <v>189465.32</v>
      </c>
      <c r="E802" s="110">
        <f t="shared" si="15"/>
        <v>189.46532000000002</v>
      </c>
    </row>
    <row r="803" spans="1:5" s="18" customFormat="1" ht="12" customHeight="1">
      <c r="A803" s="48" t="s">
        <v>21</v>
      </c>
      <c r="B803" s="26" t="s">
        <v>1089</v>
      </c>
      <c r="C803" s="47" t="s">
        <v>2371</v>
      </c>
      <c r="D803" s="40">
        <v>283398</v>
      </c>
      <c r="E803" s="110">
        <f t="shared" si="15"/>
        <v>283.39800000000002</v>
      </c>
    </row>
    <row r="804" spans="1:5" s="18" customFormat="1" ht="12" customHeight="1">
      <c r="A804" s="48" t="s">
        <v>21</v>
      </c>
      <c r="B804" s="26" t="s">
        <v>1089</v>
      </c>
      <c r="C804" s="47" t="s">
        <v>2371</v>
      </c>
      <c r="D804" s="40">
        <v>136846</v>
      </c>
      <c r="E804" s="110">
        <f t="shared" si="15"/>
        <v>136.846</v>
      </c>
    </row>
    <row r="805" spans="1:5" s="18" customFormat="1" ht="12" customHeight="1">
      <c r="A805" s="48" t="s">
        <v>21</v>
      </c>
      <c r="B805" s="26" t="s">
        <v>1089</v>
      </c>
      <c r="C805" s="47" t="s">
        <v>2371</v>
      </c>
      <c r="D805" s="40">
        <v>29613</v>
      </c>
      <c r="E805" s="110">
        <f t="shared" si="15"/>
        <v>29.613</v>
      </c>
    </row>
    <row r="806" spans="1:5" s="18" customFormat="1" ht="12" customHeight="1">
      <c r="A806" s="48" t="s">
        <v>21</v>
      </c>
      <c r="B806" s="26" t="s">
        <v>35</v>
      </c>
      <c r="C806" s="47" t="s">
        <v>2371</v>
      </c>
      <c r="D806" s="40">
        <v>234827</v>
      </c>
      <c r="E806" s="110">
        <f t="shared" si="15"/>
        <v>234.827</v>
      </c>
    </row>
    <row r="807" spans="1:5" s="18" customFormat="1" ht="12" customHeight="1">
      <c r="A807" s="48" t="s">
        <v>21</v>
      </c>
      <c r="B807" s="26" t="s">
        <v>1218</v>
      </c>
      <c r="C807" s="47" t="s">
        <v>2371</v>
      </c>
      <c r="D807" s="40">
        <v>199779</v>
      </c>
      <c r="E807" s="110">
        <f t="shared" si="15"/>
        <v>199.779</v>
      </c>
    </row>
    <row r="808" spans="1:5" s="18" customFormat="1" ht="12" customHeight="1">
      <c r="A808" s="48" t="s">
        <v>21</v>
      </c>
      <c r="B808" s="26" t="s">
        <v>2455</v>
      </c>
      <c r="C808" s="47" t="s">
        <v>2371</v>
      </c>
      <c r="D808" s="40">
        <v>44307</v>
      </c>
      <c r="E808" s="110">
        <f t="shared" si="15"/>
        <v>44.307000000000002</v>
      </c>
    </row>
    <row r="809" spans="1:5" s="18" customFormat="1" ht="12" customHeight="1">
      <c r="A809" s="48" t="s">
        <v>21</v>
      </c>
      <c r="B809" s="26" t="s">
        <v>2396</v>
      </c>
      <c r="C809" s="47" t="s">
        <v>2371</v>
      </c>
      <c r="D809" s="40">
        <v>47156</v>
      </c>
      <c r="E809" s="110">
        <f t="shared" si="15"/>
        <v>47.155999999999999</v>
      </c>
    </row>
    <row r="810" spans="1:5" s="18" customFormat="1" ht="12" customHeight="1">
      <c r="A810" s="48" t="s">
        <v>21</v>
      </c>
      <c r="B810" s="26" t="s">
        <v>1404</v>
      </c>
      <c r="C810" s="47" t="s">
        <v>2371</v>
      </c>
      <c r="D810" s="40">
        <v>180000</v>
      </c>
      <c r="E810" s="110">
        <f t="shared" si="15"/>
        <v>180</v>
      </c>
    </row>
    <row r="811" spans="1:5" s="18" customFormat="1" ht="12" customHeight="1">
      <c r="A811" s="48" t="s">
        <v>21</v>
      </c>
      <c r="B811" s="26" t="s">
        <v>2396</v>
      </c>
      <c r="C811" s="47" t="s">
        <v>2371</v>
      </c>
      <c r="D811" s="40">
        <v>92881</v>
      </c>
      <c r="E811" s="110">
        <f t="shared" si="15"/>
        <v>92.881</v>
      </c>
    </row>
    <row r="812" spans="1:5" s="18" customFormat="1" ht="12" customHeight="1">
      <c r="A812" s="48" t="s">
        <v>21</v>
      </c>
      <c r="B812" s="26" t="s">
        <v>1089</v>
      </c>
      <c r="C812" s="47" t="s">
        <v>2371</v>
      </c>
      <c r="D812" s="40">
        <v>155646</v>
      </c>
      <c r="E812" s="110">
        <f t="shared" si="15"/>
        <v>155.64599999999999</v>
      </c>
    </row>
    <row r="813" spans="1:5" s="18" customFormat="1" ht="12" customHeight="1">
      <c r="A813" s="48" t="s">
        <v>21</v>
      </c>
      <c r="B813" s="26" t="s">
        <v>1089</v>
      </c>
      <c r="C813" s="47" t="s">
        <v>2371</v>
      </c>
      <c r="D813" s="40">
        <v>116020</v>
      </c>
      <c r="E813" s="110">
        <f t="shared" si="15"/>
        <v>116.02</v>
      </c>
    </row>
    <row r="814" spans="1:5" s="18" customFormat="1" ht="12" customHeight="1">
      <c r="A814" s="48" t="s">
        <v>21</v>
      </c>
      <c r="B814" s="26" t="s">
        <v>1218</v>
      </c>
      <c r="C814" s="47" t="s">
        <v>2371</v>
      </c>
      <c r="D814" s="40">
        <v>128865</v>
      </c>
      <c r="E814" s="110">
        <f t="shared" si="15"/>
        <v>128.86500000000001</v>
      </c>
    </row>
    <row r="815" spans="1:5" s="18" customFormat="1" ht="12" customHeight="1">
      <c r="A815" s="48" t="s">
        <v>21</v>
      </c>
      <c r="B815" s="26" t="s">
        <v>1138</v>
      </c>
      <c r="C815" s="47" t="s">
        <v>2371</v>
      </c>
      <c r="D815" s="40">
        <v>227652</v>
      </c>
      <c r="E815" s="110">
        <f t="shared" si="15"/>
        <v>227.65199999999999</v>
      </c>
    </row>
    <row r="816" spans="1:5" s="18" customFormat="1" ht="12" customHeight="1">
      <c r="A816" s="48" t="s">
        <v>21</v>
      </c>
      <c r="B816" s="26" t="s">
        <v>2456</v>
      </c>
      <c r="C816" s="47" t="s">
        <v>2371</v>
      </c>
      <c r="D816" s="40">
        <v>322048</v>
      </c>
      <c r="E816" s="110">
        <f t="shared" si="15"/>
        <v>322.048</v>
      </c>
    </row>
    <row r="817" spans="1:5" s="18" customFormat="1" ht="12" customHeight="1">
      <c r="A817" s="48" t="s">
        <v>21</v>
      </c>
      <c r="B817" s="26" t="s">
        <v>1087</v>
      </c>
      <c r="C817" s="47" t="s">
        <v>2371</v>
      </c>
      <c r="D817" s="40">
        <v>325175</v>
      </c>
      <c r="E817" s="110">
        <f t="shared" si="15"/>
        <v>325.17500000000001</v>
      </c>
    </row>
    <row r="818" spans="1:5" s="18" customFormat="1" ht="12" customHeight="1">
      <c r="A818" s="48" t="s">
        <v>21</v>
      </c>
      <c r="B818" s="26" t="s">
        <v>2457</v>
      </c>
      <c r="C818" s="47" t="s">
        <v>2371</v>
      </c>
      <c r="D818" s="40">
        <v>248464</v>
      </c>
      <c r="E818" s="110">
        <f t="shared" si="15"/>
        <v>248.464</v>
      </c>
    </row>
    <row r="819" spans="1:5" s="18" customFormat="1" ht="12" customHeight="1">
      <c r="A819" s="48" t="s">
        <v>21</v>
      </c>
      <c r="B819" s="26" t="s">
        <v>2458</v>
      </c>
      <c r="C819" s="47" t="s">
        <v>2371</v>
      </c>
      <c r="D819" s="40">
        <v>4405</v>
      </c>
      <c r="E819" s="110">
        <f t="shared" si="15"/>
        <v>4.4050000000000002</v>
      </c>
    </row>
    <row r="820" spans="1:5" s="18" customFormat="1" ht="12" customHeight="1">
      <c r="A820" s="48" t="s">
        <v>21</v>
      </c>
      <c r="B820" s="26" t="s">
        <v>2459</v>
      </c>
      <c r="C820" s="47" t="s">
        <v>2371</v>
      </c>
      <c r="D820" s="40">
        <v>5000</v>
      </c>
      <c r="E820" s="110">
        <f t="shared" si="15"/>
        <v>5</v>
      </c>
    </row>
    <row r="821" spans="1:5" s="18" customFormat="1" ht="12" customHeight="1">
      <c r="A821" s="48" t="s">
        <v>21</v>
      </c>
      <c r="B821" s="26" t="s">
        <v>2460</v>
      </c>
      <c r="C821" s="47" t="s">
        <v>2371</v>
      </c>
      <c r="D821" s="40">
        <v>65982</v>
      </c>
      <c r="E821" s="110">
        <f t="shared" si="15"/>
        <v>65.981999999999999</v>
      </c>
    </row>
    <row r="822" spans="1:5" s="18" customFormat="1" ht="12" customHeight="1">
      <c r="A822" s="48" t="s">
        <v>21</v>
      </c>
      <c r="B822" s="26" t="s">
        <v>2454</v>
      </c>
      <c r="C822" s="47" t="s">
        <v>2371</v>
      </c>
      <c r="D822" s="40">
        <v>121305</v>
      </c>
      <c r="E822" s="110">
        <f t="shared" si="15"/>
        <v>121.30500000000001</v>
      </c>
    </row>
    <row r="823" spans="1:5" s="18" customFormat="1" ht="12" customHeight="1">
      <c r="A823" s="48" t="s">
        <v>21</v>
      </c>
      <c r="B823" s="26" t="s">
        <v>2461</v>
      </c>
      <c r="C823" s="47" t="s">
        <v>2371</v>
      </c>
      <c r="D823" s="40">
        <v>443623</v>
      </c>
      <c r="E823" s="110">
        <f t="shared" si="15"/>
        <v>443.62299999999999</v>
      </c>
    </row>
    <row r="824" spans="1:5" s="18" customFormat="1" ht="12" customHeight="1">
      <c r="A824" s="48" t="s">
        <v>21</v>
      </c>
      <c r="B824" s="26" t="s">
        <v>1030</v>
      </c>
      <c r="C824" s="47" t="s">
        <v>2371</v>
      </c>
      <c r="D824" s="40">
        <v>200000</v>
      </c>
      <c r="E824" s="110">
        <f t="shared" si="15"/>
        <v>200</v>
      </c>
    </row>
    <row r="825" spans="1:5" s="18" customFormat="1" ht="12" customHeight="1">
      <c r="A825" s="48" t="s">
        <v>21</v>
      </c>
      <c r="B825" s="26" t="s">
        <v>2462</v>
      </c>
      <c r="C825" s="47" t="s">
        <v>2371</v>
      </c>
      <c r="D825" s="40">
        <v>153653</v>
      </c>
      <c r="E825" s="110">
        <f t="shared" si="15"/>
        <v>153.65299999999999</v>
      </c>
    </row>
    <row r="826" spans="1:5" s="18" customFormat="1" ht="12" customHeight="1">
      <c r="A826" s="48" t="s">
        <v>21</v>
      </c>
      <c r="B826" s="26" t="s">
        <v>2463</v>
      </c>
      <c r="C826" s="47" t="s">
        <v>2371</v>
      </c>
      <c r="D826" s="40">
        <v>82690</v>
      </c>
      <c r="E826" s="110">
        <f t="shared" si="15"/>
        <v>82.69</v>
      </c>
    </row>
    <row r="827" spans="1:5" s="18" customFormat="1" ht="12" customHeight="1">
      <c r="A827" s="48" t="s">
        <v>21</v>
      </c>
      <c r="B827" s="26" t="s">
        <v>2464</v>
      </c>
      <c r="C827" s="47" t="s">
        <v>2371</v>
      </c>
      <c r="D827" s="40">
        <v>200000</v>
      </c>
      <c r="E827" s="110">
        <f t="shared" si="15"/>
        <v>200</v>
      </c>
    </row>
    <row r="828" spans="1:5" s="18" customFormat="1" ht="12" customHeight="1">
      <c r="A828" s="48" t="s">
        <v>21</v>
      </c>
      <c r="B828" s="26" t="s">
        <v>2465</v>
      </c>
      <c r="C828" s="47" t="s">
        <v>2371</v>
      </c>
      <c r="D828" s="40">
        <v>162539</v>
      </c>
      <c r="E828" s="110">
        <f t="shared" si="15"/>
        <v>162.53899999999999</v>
      </c>
    </row>
    <row r="829" spans="1:5" s="18" customFormat="1" ht="12" customHeight="1">
      <c r="A829" s="48" t="s">
        <v>21</v>
      </c>
      <c r="B829" s="26" t="s">
        <v>1007</v>
      </c>
      <c r="C829" s="47" t="s">
        <v>2371</v>
      </c>
      <c r="D829" s="40">
        <v>46687.25</v>
      </c>
      <c r="E829" s="110">
        <f t="shared" si="15"/>
        <v>46.687249999999999</v>
      </c>
    </row>
    <row r="830" spans="1:5" s="18" customFormat="1" ht="12" customHeight="1">
      <c r="A830" s="48" t="s">
        <v>21</v>
      </c>
      <c r="B830" s="26" t="s">
        <v>1030</v>
      </c>
      <c r="C830" s="47" t="s">
        <v>2371</v>
      </c>
      <c r="D830" s="40">
        <v>121603.5</v>
      </c>
      <c r="E830" s="110">
        <f t="shared" si="15"/>
        <v>121.6035</v>
      </c>
    </row>
    <row r="831" spans="1:5" s="18" customFormat="1" ht="12" customHeight="1">
      <c r="A831" s="48" t="s">
        <v>21</v>
      </c>
      <c r="B831" s="26" t="s">
        <v>28</v>
      </c>
      <c r="C831" s="47" t="s">
        <v>2371</v>
      </c>
      <c r="D831" s="40">
        <v>86000</v>
      </c>
      <c r="E831" s="110">
        <f t="shared" si="15"/>
        <v>86</v>
      </c>
    </row>
    <row r="832" spans="1:5" s="18" customFormat="1" ht="12" customHeight="1">
      <c r="A832" s="48" t="s">
        <v>21</v>
      </c>
      <c r="B832" s="26" t="s">
        <v>2466</v>
      </c>
      <c r="C832" s="47" t="s">
        <v>2371</v>
      </c>
      <c r="D832" s="40">
        <v>200000</v>
      </c>
      <c r="E832" s="110">
        <f t="shared" si="15"/>
        <v>200</v>
      </c>
    </row>
    <row r="833" spans="1:6" s="18" customFormat="1" ht="12" customHeight="1">
      <c r="A833" s="48" t="s">
        <v>21</v>
      </c>
      <c r="B833" s="26" t="s">
        <v>2407</v>
      </c>
      <c r="C833" s="47" t="s">
        <v>2371</v>
      </c>
      <c r="D833" s="40">
        <v>108401.5</v>
      </c>
      <c r="E833" s="110">
        <f t="shared" ref="E833:E896" si="16">D833/1000</f>
        <v>108.4015</v>
      </c>
    </row>
    <row r="834" spans="1:6" s="18" customFormat="1" ht="12" customHeight="1">
      <c r="A834" s="48" t="s">
        <v>21</v>
      </c>
      <c r="B834" s="26" t="s">
        <v>2467</v>
      </c>
      <c r="C834" s="47" t="s">
        <v>2371</v>
      </c>
      <c r="D834" s="40">
        <v>10633</v>
      </c>
      <c r="E834" s="110">
        <f t="shared" si="16"/>
        <v>10.632999999999999</v>
      </c>
    </row>
    <row r="835" spans="1:6" s="18" customFormat="1" ht="12" customHeight="1">
      <c r="A835" s="48" t="s">
        <v>21</v>
      </c>
      <c r="B835" s="26" t="s">
        <v>2468</v>
      </c>
      <c r="C835" s="47" t="s">
        <v>2371</v>
      </c>
      <c r="D835" s="40">
        <v>16699</v>
      </c>
      <c r="E835" s="110">
        <f t="shared" si="16"/>
        <v>16.699000000000002</v>
      </c>
    </row>
    <row r="836" spans="1:6" s="18" customFormat="1" ht="12" customHeight="1">
      <c r="A836" s="48" t="s">
        <v>21</v>
      </c>
      <c r="B836" s="26" t="s">
        <v>2469</v>
      </c>
      <c r="C836" s="47" t="s">
        <v>2371</v>
      </c>
      <c r="D836" s="40">
        <v>100002</v>
      </c>
      <c r="E836" s="110">
        <f t="shared" si="16"/>
        <v>100.002</v>
      </c>
    </row>
    <row r="837" spans="1:6" s="18" customFormat="1" ht="12" customHeight="1">
      <c r="A837" s="48" t="s">
        <v>21</v>
      </c>
      <c r="B837" s="26" t="s">
        <v>2470</v>
      </c>
      <c r="C837" s="47" t="s">
        <v>2371</v>
      </c>
      <c r="D837" s="40">
        <v>220800</v>
      </c>
      <c r="E837" s="110">
        <f t="shared" si="16"/>
        <v>220.8</v>
      </c>
    </row>
    <row r="838" spans="1:6" s="18" customFormat="1" ht="12" customHeight="1">
      <c r="A838" s="48" t="s">
        <v>21</v>
      </c>
      <c r="B838" s="26" t="s">
        <v>2471</v>
      </c>
      <c r="C838" s="47" t="s">
        <v>2371</v>
      </c>
      <c r="D838" s="40">
        <v>13330</v>
      </c>
      <c r="E838" s="110">
        <f t="shared" si="16"/>
        <v>13.33</v>
      </c>
    </row>
    <row r="839" spans="1:6" s="18" customFormat="1" ht="12" customHeight="1">
      <c r="A839" s="48" t="s">
        <v>21</v>
      </c>
      <c r="B839" s="26" t="s">
        <v>2472</v>
      </c>
      <c r="C839" s="47" t="s">
        <v>2371</v>
      </c>
      <c r="D839" s="40">
        <v>13588</v>
      </c>
      <c r="E839" s="110">
        <f t="shared" si="16"/>
        <v>13.587999999999999</v>
      </c>
    </row>
    <row r="840" spans="1:6" s="18" customFormat="1" ht="12" customHeight="1">
      <c r="A840" s="48" t="s">
        <v>21</v>
      </c>
      <c r="B840" s="26" t="s">
        <v>2466</v>
      </c>
      <c r="C840" s="47" t="s">
        <v>2371</v>
      </c>
      <c r="D840" s="40">
        <v>252109</v>
      </c>
      <c r="E840" s="110">
        <f t="shared" si="16"/>
        <v>252.10900000000001</v>
      </c>
    </row>
    <row r="841" spans="1:6" s="18" customFormat="1" ht="12" customHeight="1">
      <c r="A841" s="48" t="s">
        <v>21</v>
      </c>
      <c r="B841" s="26" t="s">
        <v>2461</v>
      </c>
      <c r="C841" s="47" t="s">
        <v>2371</v>
      </c>
      <c r="D841" s="40">
        <v>120036</v>
      </c>
      <c r="E841" s="110">
        <f t="shared" si="16"/>
        <v>120.036</v>
      </c>
    </row>
    <row r="842" spans="1:6" s="18" customFormat="1" ht="12" customHeight="1">
      <c r="A842" s="48" t="s">
        <v>21</v>
      </c>
      <c r="B842" s="35" t="s">
        <v>160</v>
      </c>
      <c r="C842" s="47" t="s">
        <v>2371</v>
      </c>
      <c r="D842" s="40">
        <v>74588</v>
      </c>
      <c r="E842" s="110">
        <f t="shared" si="16"/>
        <v>74.587999999999994</v>
      </c>
      <c r="F842" s="26"/>
    </row>
    <row r="843" spans="1:6" s="18" customFormat="1" ht="12" customHeight="1">
      <c r="A843" s="48" t="s">
        <v>21</v>
      </c>
      <c r="B843" s="26" t="s">
        <v>1060</v>
      </c>
      <c r="C843" s="47" t="s">
        <v>2371</v>
      </c>
      <c r="D843" s="40">
        <v>358792</v>
      </c>
      <c r="E843" s="110">
        <f t="shared" si="16"/>
        <v>358.79199999999997</v>
      </c>
    </row>
    <row r="844" spans="1:6" s="18" customFormat="1" ht="12" customHeight="1">
      <c r="A844" s="48" t="s">
        <v>21</v>
      </c>
      <c r="B844" s="26" t="s">
        <v>1550</v>
      </c>
      <c r="C844" s="47" t="s">
        <v>2371</v>
      </c>
      <c r="D844" s="40">
        <v>177812</v>
      </c>
      <c r="E844" s="110">
        <f t="shared" si="16"/>
        <v>177.81200000000001</v>
      </c>
    </row>
    <row r="845" spans="1:6" s="18" customFormat="1" ht="12" customHeight="1">
      <c r="A845" s="48" t="s">
        <v>21</v>
      </c>
      <c r="B845" s="26" t="s">
        <v>2473</v>
      </c>
      <c r="C845" s="47" t="s">
        <v>2371</v>
      </c>
      <c r="D845" s="40">
        <v>106262</v>
      </c>
      <c r="E845" s="110">
        <f t="shared" si="16"/>
        <v>106.262</v>
      </c>
    </row>
    <row r="846" spans="1:6" s="18" customFormat="1" ht="12" customHeight="1">
      <c r="A846" s="48" t="s">
        <v>21</v>
      </c>
      <c r="B846" s="26" t="s">
        <v>616</v>
      </c>
      <c r="C846" s="47" t="s">
        <v>2371</v>
      </c>
      <c r="D846" s="40">
        <v>10000</v>
      </c>
      <c r="E846" s="110">
        <f t="shared" si="16"/>
        <v>10</v>
      </c>
    </row>
    <row r="847" spans="1:6" s="18" customFormat="1" ht="12" customHeight="1">
      <c r="A847" s="48" t="s">
        <v>21</v>
      </c>
      <c r="B847" s="26" t="s">
        <v>1211</v>
      </c>
      <c r="C847" s="47" t="s">
        <v>2371</v>
      </c>
      <c r="D847" s="40">
        <v>4054</v>
      </c>
      <c r="E847" s="110">
        <f t="shared" si="16"/>
        <v>4.0540000000000003</v>
      </c>
    </row>
    <row r="848" spans="1:6" s="18" customFormat="1" ht="12" customHeight="1">
      <c r="A848" s="48" t="s">
        <v>21</v>
      </c>
      <c r="B848" s="26" t="s">
        <v>1087</v>
      </c>
      <c r="C848" s="47" t="s">
        <v>2371</v>
      </c>
      <c r="D848" s="40">
        <v>10000</v>
      </c>
      <c r="E848" s="110">
        <f t="shared" si="16"/>
        <v>10</v>
      </c>
    </row>
    <row r="849" spans="1:5" s="18" customFormat="1" ht="12" customHeight="1">
      <c r="A849" s="48" t="s">
        <v>21</v>
      </c>
      <c r="B849" s="26" t="s">
        <v>1692</v>
      </c>
      <c r="C849" s="47" t="s">
        <v>2371</v>
      </c>
      <c r="D849" s="40">
        <v>10000</v>
      </c>
      <c r="E849" s="110">
        <f t="shared" si="16"/>
        <v>10</v>
      </c>
    </row>
    <row r="850" spans="1:5" s="18" customFormat="1" ht="12" customHeight="1">
      <c r="A850" s="48" t="s">
        <v>21</v>
      </c>
      <c r="B850" s="26" t="s">
        <v>1203</v>
      </c>
      <c r="C850" s="47" t="s">
        <v>2371</v>
      </c>
      <c r="D850" s="40">
        <v>10000</v>
      </c>
      <c r="E850" s="110">
        <f t="shared" si="16"/>
        <v>10</v>
      </c>
    </row>
    <row r="851" spans="1:5" s="18" customFormat="1" ht="12" customHeight="1">
      <c r="A851" s="48" t="s">
        <v>21</v>
      </c>
      <c r="B851" s="26" t="s">
        <v>2455</v>
      </c>
      <c r="C851" s="47" t="s">
        <v>2371</v>
      </c>
      <c r="D851" s="40">
        <v>10000</v>
      </c>
      <c r="E851" s="110">
        <f t="shared" si="16"/>
        <v>10</v>
      </c>
    </row>
    <row r="852" spans="1:5" s="18" customFormat="1" ht="12" customHeight="1">
      <c r="A852" s="48" t="s">
        <v>21</v>
      </c>
      <c r="B852" s="26" t="s">
        <v>2405</v>
      </c>
      <c r="C852" s="47" t="s">
        <v>2371</v>
      </c>
      <c r="D852" s="40">
        <v>677137</v>
      </c>
      <c r="E852" s="110">
        <f t="shared" si="16"/>
        <v>677.13699999999994</v>
      </c>
    </row>
    <row r="853" spans="1:5" s="18" customFormat="1" ht="12" customHeight="1">
      <c r="A853" s="48" t="s">
        <v>21</v>
      </c>
      <c r="B853" s="26" t="s">
        <v>2474</v>
      </c>
      <c r="C853" s="47" t="s">
        <v>2371</v>
      </c>
      <c r="D853" s="40">
        <v>535439</v>
      </c>
      <c r="E853" s="110">
        <f t="shared" si="16"/>
        <v>535.43899999999996</v>
      </c>
    </row>
    <row r="854" spans="1:5" s="18" customFormat="1" ht="12" customHeight="1">
      <c r="A854" s="48" t="s">
        <v>21</v>
      </c>
      <c r="B854" s="26" t="s">
        <v>2475</v>
      </c>
      <c r="C854" s="47" t="s">
        <v>2371</v>
      </c>
      <c r="D854" s="40">
        <v>51528</v>
      </c>
      <c r="E854" s="110">
        <f t="shared" si="16"/>
        <v>51.527999999999999</v>
      </c>
    </row>
    <row r="855" spans="1:5" s="18" customFormat="1" ht="12" customHeight="1">
      <c r="A855" s="48" t="s">
        <v>21</v>
      </c>
      <c r="B855" s="26" t="s">
        <v>2476</v>
      </c>
      <c r="C855" s="47" t="s">
        <v>2371</v>
      </c>
      <c r="D855" s="40">
        <v>800000</v>
      </c>
      <c r="E855" s="110">
        <f t="shared" si="16"/>
        <v>800</v>
      </c>
    </row>
    <row r="856" spans="1:5" s="18" customFormat="1" ht="12" customHeight="1">
      <c r="A856" s="48" t="s">
        <v>21</v>
      </c>
      <c r="B856" s="26" t="s">
        <v>2477</v>
      </c>
      <c r="C856" s="47" t="s">
        <v>2371</v>
      </c>
      <c r="D856" s="40">
        <v>29210</v>
      </c>
      <c r="E856" s="110">
        <f t="shared" si="16"/>
        <v>29.21</v>
      </c>
    </row>
    <row r="857" spans="1:5" s="18" customFormat="1" ht="12" customHeight="1">
      <c r="A857" s="48" t="s">
        <v>21</v>
      </c>
      <c r="B857" s="26" t="s">
        <v>2478</v>
      </c>
      <c r="C857" s="47" t="s">
        <v>2371</v>
      </c>
      <c r="D857" s="40">
        <v>3218692</v>
      </c>
      <c r="E857" s="110">
        <f t="shared" si="16"/>
        <v>3218.692</v>
      </c>
    </row>
    <row r="858" spans="1:5" s="18" customFormat="1" ht="12" customHeight="1">
      <c r="A858" s="48" t="s">
        <v>21</v>
      </c>
      <c r="B858" s="26" t="s">
        <v>2479</v>
      </c>
      <c r="C858" s="47" t="s">
        <v>2371</v>
      </c>
      <c r="D858" s="40">
        <v>730677</v>
      </c>
      <c r="E858" s="110">
        <f t="shared" si="16"/>
        <v>730.67700000000002</v>
      </c>
    </row>
    <row r="859" spans="1:5" s="18" customFormat="1" ht="12" customHeight="1">
      <c r="A859" s="48" t="s">
        <v>21</v>
      </c>
      <c r="B859" s="26" t="s">
        <v>2480</v>
      </c>
      <c r="C859" s="47" t="s">
        <v>2371</v>
      </c>
      <c r="D859" s="40">
        <v>2993062</v>
      </c>
      <c r="E859" s="110">
        <f t="shared" si="16"/>
        <v>2993.0619999999999</v>
      </c>
    </row>
    <row r="860" spans="1:5" s="18" customFormat="1" ht="12" customHeight="1">
      <c r="A860" s="48" t="s">
        <v>21</v>
      </c>
      <c r="B860" s="26" t="s">
        <v>2481</v>
      </c>
      <c r="C860" s="47" t="s">
        <v>2371</v>
      </c>
      <c r="D860" s="40">
        <v>323691</v>
      </c>
      <c r="E860" s="110">
        <f t="shared" si="16"/>
        <v>323.69099999999997</v>
      </c>
    </row>
    <row r="861" spans="1:5" s="18" customFormat="1" ht="12" customHeight="1">
      <c r="A861" s="48" t="s">
        <v>21</v>
      </c>
      <c r="B861" s="26" t="s">
        <v>2482</v>
      </c>
      <c r="C861" s="47" t="s">
        <v>2371</v>
      </c>
      <c r="D861" s="40">
        <v>218498</v>
      </c>
      <c r="E861" s="110">
        <f t="shared" si="16"/>
        <v>218.49799999999999</v>
      </c>
    </row>
    <row r="862" spans="1:5" s="18" customFormat="1" ht="12" customHeight="1">
      <c r="A862" s="48" t="s">
        <v>21</v>
      </c>
      <c r="B862" s="26" t="s">
        <v>2483</v>
      </c>
      <c r="C862" s="47" t="s">
        <v>2371</v>
      </c>
      <c r="D862" s="40">
        <v>375000</v>
      </c>
      <c r="E862" s="110">
        <f t="shared" si="16"/>
        <v>375</v>
      </c>
    </row>
    <row r="863" spans="1:5" s="18" customFormat="1" ht="12" customHeight="1">
      <c r="A863" s="48" t="s">
        <v>21</v>
      </c>
      <c r="B863" s="26" t="s">
        <v>2484</v>
      </c>
      <c r="C863" s="47" t="s">
        <v>2371</v>
      </c>
      <c r="D863" s="40">
        <v>159261</v>
      </c>
      <c r="E863" s="110">
        <f t="shared" si="16"/>
        <v>159.261</v>
      </c>
    </row>
    <row r="864" spans="1:5" s="18" customFormat="1" ht="12" customHeight="1">
      <c r="A864" s="48" t="s">
        <v>21</v>
      </c>
      <c r="B864" s="26" t="s">
        <v>2485</v>
      </c>
      <c r="C864" s="39" t="s">
        <v>2371</v>
      </c>
      <c r="D864" s="40">
        <v>162719</v>
      </c>
      <c r="E864" s="110">
        <f t="shared" si="16"/>
        <v>162.71899999999999</v>
      </c>
    </row>
    <row r="865" spans="1:5" s="18" customFormat="1" ht="12" customHeight="1">
      <c r="A865" s="48" t="s">
        <v>21</v>
      </c>
      <c r="B865" s="26" t="s">
        <v>1562</v>
      </c>
      <c r="C865" s="39" t="s">
        <v>2371</v>
      </c>
      <c r="D865" s="40">
        <v>44423</v>
      </c>
      <c r="E865" s="110">
        <f t="shared" si="16"/>
        <v>44.423000000000002</v>
      </c>
    </row>
    <row r="866" spans="1:5" s="18" customFormat="1" ht="12" customHeight="1">
      <c r="A866" s="48" t="s">
        <v>21</v>
      </c>
      <c r="B866" s="26" t="s">
        <v>2486</v>
      </c>
      <c r="C866" s="39" t="s">
        <v>2371</v>
      </c>
      <c r="D866" s="40">
        <v>171666</v>
      </c>
      <c r="E866" s="110">
        <f t="shared" si="16"/>
        <v>171.666</v>
      </c>
    </row>
    <row r="867" spans="1:5" s="18" customFormat="1" ht="12" customHeight="1">
      <c r="A867" s="48" t="s">
        <v>21</v>
      </c>
      <c r="B867" s="26" t="s">
        <v>2487</v>
      </c>
      <c r="C867" s="39" t="s">
        <v>2488</v>
      </c>
      <c r="D867" s="40">
        <v>17945</v>
      </c>
      <c r="E867" s="110">
        <f t="shared" si="16"/>
        <v>17.945</v>
      </c>
    </row>
    <row r="868" spans="1:5" s="18" customFormat="1" ht="12" customHeight="1">
      <c r="A868" s="48" t="s">
        <v>21</v>
      </c>
      <c r="B868" s="26" t="s">
        <v>2489</v>
      </c>
      <c r="C868" s="39" t="s">
        <v>2488</v>
      </c>
      <c r="D868" s="40">
        <v>72982</v>
      </c>
      <c r="E868" s="110">
        <f t="shared" si="16"/>
        <v>72.981999999999999</v>
      </c>
    </row>
    <row r="869" spans="1:5" s="18" customFormat="1" ht="12" customHeight="1">
      <c r="A869" s="48" t="s">
        <v>21</v>
      </c>
      <c r="B869" s="26" t="s">
        <v>2490</v>
      </c>
      <c r="C869" s="39" t="s">
        <v>2488</v>
      </c>
      <c r="D869" s="40">
        <v>21942</v>
      </c>
      <c r="E869" s="110">
        <f t="shared" si="16"/>
        <v>21.942</v>
      </c>
    </row>
    <row r="870" spans="1:5" s="18" customFormat="1" ht="12" customHeight="1">
      <c r="A870" s="48" t="s">
        <v>21</v>
      </c>
      <c r="B870" s="26" t="s">
        <v>1198</v>
      </c>
      <c r="C870" s="39" t="s">
        <v>2488</v>
      </c>
      <c r="D870" s="40">
        <v>99630</v>
      </c>
      <c r="E870" s="110">
        <f t="shared" si="16"/>
        <v>99.63</v>
      </c>
    </row>
    <row r="871" spans="1:5" s="18" customFormat="1" ht="12" customHeight="1">
      <c r="A871" s="48" t="s">
        <v>21</v>
      </c>
      <c r="B871" s="26" t="s">
        <v>1502</v>
      </c>
      <c r="C871" s="39" t="s">
        <v>2488</v>
      </c>
      <c r="D871" s="40">
        <v>80711</v>
      </c>
      <c r="E871" s="110">
        <f t="shared" si="16"/>
        <v>80.710999999999999</v>
      </c>
    </row>
    <row r="872" spans="1:5" s="18" customFormat="1" ht="12" customHeight="1">
      <c r="A872" s="48" t="s">
        <v>21</v>
      </c>
      <c r="B872" s="26" t="s">
        <v>2491</v>
      </c>
      <c r="C872" s="39" t="s">
        <v>2492</v>
      </c>
      <c r="D872" s="40">
        <v>294192</v>
      </c>
      <c r="E872" s="110">
        <f t="shared" si="16"/>
        <v>294.19200000000001</v>
      </c>
    </row>
    <row r="873" spans="1:5" s="18" customFormat="1" ht="12" customHeight="1">
      <c r="A873" s="48" t="s">
        <v>21</v>
      </c>
      <c r="B873" s="26" t="s">
        <v>2465</v>
      </c>
      <c r="C873" s="39" t="s">
        <v>2492</v>
      </c>
      <c r="D873" s="40">
        <v>537796</v>
      </c>
      <c r="E873" s="110">
        <f t="shared" si="16"/>
        <v>537.79600000000005</v>
      </c>
    </row>
    <row r="874" spans="1:5" s="18" customFormat="1" ht="12" customHeight="1">
      <c r="A874" s="48" t="s">
        <v>21</v>
      </c>
      <c r="B874" s="26" t="s">
        <v>2493</v>
      </c>
      <c r="C874" s="39" t="s">
        <v>2492</v>
      </c>
      <c r="D874" s="40">
        <v>3639673</v>
      </c>
      <c r="E874" s="110">
        <f t="shared" si="16"/>
        <v>3639.6729999999998</v>
      </c>
    </row>
    <row r="875" spans="1:5" s="18" customFormat="1" ht="12" customHeight="1">
      <c r="A875" s="48" t="s">
        <v>21</v>
      </c>
      <c r="B875" s="26" t="s">
        <v>2338</v>
      </c>
      <c r="C875" s="39" t="s">
        <v>2494</v>
      </c>
      <c r="D875" s="40">
        <v>205017</v>
      </c>
      <c r="E875" s="110">
        <f t="shared" si="16"/>
        <v>205.017</v>
      </c>
    </row>
    <row r="876" spans="1:5" s="18" customFormat="1" ht="12" customHeight="1">
      <c r="A876" s="48" t="s">
        <v>21</v>
      </c>
      <c r="B876" s="26" t="s">
        <v>2495</v>
      </c>
      <c r="C876" s="39" t="s">
        <v>2494</v>
      </c>
      <c r="D876" s="40">
        <v>191570</v>
      </c>
      <c r="E876" s="110">
        <f t="shared" si="16"/>
        <v>191.57</v>
      </c>
    </row>
    <row r="877" spans="1:5" s="18" customFormat="1" ht="12" customHeight="1">
      <c r="A877" s="48" t="s">
        <v>21</v>
      </c>
      <c r="B877" s="26" t="s">
        <v>2496</v>
      </c>
      <c r="C877" s="39" t="s">
        <v>2494</v>
      </c>
      <c r="D877" s="40">
        <v>216888</v>
      </c>
      <c r="E877" s="110">
        <f t="shared" si="16"/>
        <v>216.88800000000001</v>
      </c>
    </row>
    <row r="878" spans="1:5" s="18" customFormat="1" ht="12" customHeight="1">
      <c r="A878" s="48" t="s">
        <v>21</v>
      </c>
      <c r="B878" s="26" t="s">
        <v>2497</v>
      </c>
      <c r="C878" s="39" t="s">
        <v>2494</v>
      </c>
      <c r="D878" s="40">
        <v>154671</v>
      </c>
      <c r="E878" s="110">
        <f t="shared" si="16"/>
        <v>154.67099999999999</v>
      </c>
    </row>
    <row r="879" spans="1:5" s="18" customFormat="1" ht="12" customHeight="1">
      <c r="A879" s="48" t="s">
        <v>21</v>
      </c>
      <c r="B879" s="26" t="s">
        <v>2422</v>
      </c>
      <c r="C879" s="39" t="s">
        <v>2494</v>
      </c>
      <c r="D879" s="40">
        <v>249135</v>
      </c>
      <c r="E879" s="110">
        <f t="shared" si="16"/>
        <v>249.13499999999999</v>
      </c>
    </row>
    <row r="880" spans="1:5" s="18" customFormat="1" ht="12" customHeight="1">
      <c r="A880" s="48" t="s">
        <v>21</v>
      </c>
      <c r="B880" s="26" t="s">
        <v>2498</v>
      </c>
      <c r="C880" s="39" t="s">
        <v>2494</v>
      </c>
      <c r="D880" s="40">
        <v>653940</v>
      </c>
      <c r="E880" s="110">
        <f t="shared" si="16"/>
        <v>653.94000000000005</v>
      </c>
    </row>
    <row r="881" spans="1:16" s="18" customFormat="1" ht="12" customHeight="1">
      <c r="A881" s="48" t="s">
        <v>21</v>
      </c>
      <c r="B881" s="26" t="s">
        <v>1211</v>
      </c>
      <c r="C881" s="39" t="s">
        <v>2494</v>
      </c>
      <c r="D881" s="40">
        <v>796569</v>
      </c>
      <c r="E881" s="110">
        <f t="shared" si="16"/>
        <v>796.56899999999996</v>
      </c>
    </row>
    <row r="882" spans="1:16" s="18" customFormat="1" ht="12" customHeight="1">
      <c r="A882" s="48" t="s">
        <v>21</v>
      </c>
      <c r="B882" s="26" t="s">
        <v>1211</v>
      </c>
      <c r="C882" s="39" t="s">
        <v>2494</v>
      </c>
      <c r="D882" s="40">
        <v>3240000</v>
      </c>
      <c r="E882" s="110">
        <f t="shared" si="16"/>
        <v>3240</v>
      </c>
    </row>
    <row r="883" spans="1:16" s="18" customFormat="1" ht="12" customHeight="1">
      <c r="A883" s="48" t="s">
        <v>21</v>
      </c>
      <c r="B883" s="26" t="s">
        <v>2499</v>
      </c>
      <c r="C883" s="39" t="s">
        <v>2494</v>
      </c>
      <c r="D883" s="40">
        <v>108095</v>
      </c>
      <c r="E883" s="110">
        <f t="shared" si="16"/>
        <v>108.095</v>
      </c>
    </row>
    <row r="884" spans="1:16" s="18" customFormat="1" ht="12" customHeight="1">
      <c r="A884" s="48" t="s">
        <v>21</v>
      </c>
      <c r="B884" s="26" t="s">
        <v>2423</v>
      </c>
      <c r="C884" s="39" t="s">
        <v>2494</v>
      </c>
      <c r="D884" s="40">
        <v>439551</v>
      </c>
      <c r="E884" s="110">
        <f t="shared" si="16"/>
        <v>439.55099999999999</v>
      </c>
    </row>
    <row r="885" spans="1:16" s="18" customFormat="1" ht="12" customHeight="1">
      <c r="A885" s="48" t="s">
        <v>21</v>
      </c>
      <c r="B885" s="26" t="s">
        <v>2500</v>
      </c>
      <c r="C885" s="39" t="s">
        <v>2494</v>
      </c>
      <c r="D885" s="40">
        <v>114309</v>
      </c>
      <c r="E885" s="110">
        <f t="shared" si="16"/>
        <v>114.309</v>
      </c>
      <c r="F885" s="26"/>
      <c r="G885" s="39"/>
      <c r="H885" s="40"/>
    </row>
    <row r="886" spans="1:16" s="18" customFormat="1" ht="12" customHeight="1">
      <c r="A886" s="48" t="s">
        <v>21</v>
      </c>
      <c r="B886" s="26" t="s">
        <v>2501</v>
      </c>
      <c r="C886" s="39" t="s">
        <v>2488</v>
      </c>
      <c r="D886" s="40">
        <v>399440</v>
      </c>
      <c r="E886" s="110">
        <f t="shared" si="16"/>
        <v>399.44</v>
      </c>
    </row>
    <row r="887" spans="1:16" s="18" customFormat="1" ht="12" customHeight="1">
      <c r="A887" s="48" t="s">
        <v>21</v>
      </c>
      <c r="B887" s="26" t="s">
        <v>2502</v>
      </c>
      <c r="C887" s="39" t="s">
        <v>2488</v>
      </c>
      <c r="D887" s="40">
        <v>108919</v>
      </c>
      <c r="E887" s="110">
        <f t="shared" si="16"/>
        <v>108.919</v>
      </c>
    </row>
    <row r="888" spans="1:16" s="18" customFormat="1" ht="12" customHeight="1">
      <c r="A888" s="48" t="s">
        <v>21</v>
      </c>
      <c r="B888" s="26" t="s">
        <v>2026</v>
      </c>
      <c r="C888" s="27" t="s">
        <v>2488</v>
      </c>
      <c r="D888" s="28">
        <v>520000</v>
      </c>
      <c r="E888" s="110">
        <f t="shared" si="16"/>
        <v>520</v>
      </c>
    </row>
    <row r="889" spans="1:16" s="18" customFormat="1" ht="12" customHeight="1">
      <c r="A889" s="48" t="s">
        <v>21</v>
      </c>
      <c r="B889" s="26" t="s">
        <v>2503</v>
      </c>
      <c r="C889" s="47" t="s">
        <v>2504</v>
      </c>
      <c r="D889" s="40">
        <v>184718.5</v>
      </c>
      <c r="E889" s="110">
        <f t="shared" si="16"/>
        <v>184.71850000000001</v>
      </c>
    </row>
    <row r="890" spans="1:16" s="18" customFormat="1" ht="12" customHeight="1">
      <c r="A890" s="48" t="s">
        <v>21</v>
      </c>
      <c r="B890" s="26" t="s">
        <v>2505</v>
      </c>
      <c r="C890" s="47" t="s">
        <v>2504</v>
      </c>
      <c r="D890" s="40">
        <v>72726</v>
      </c>
      <c r="E890" s="110">
        <f t="shared" si="16"/>
        <v>72.725999999999999</v>
      </c>
    </row>
    <row r="891" spans="1:16" ht="12" customHeight="1">
      <c r="A891" s="48" t="s">
        <v>21</v>
      </c>
      <c r="B891" s="26" t="s">
        <v>2506</v>
      </c>
      <c r="C891" s="47" t="s">
        <v>2504</v>
      </c>
      <c r="D891" s="40">
        <v>33009.58</v>
      </c>
      <c r="E891" s="110">
        <f t="shared" si="16"/>
        <v>33.00958</v>
      </c>
      <c r="F891" s="18"/>
      <c r="G891" s="18"/>
      <c r="H891" s="18"/>
      <c r="I891" s="18"/>
      <c r="J891" s="18"/>
      <c r="K891" s="18"/>
      <c r="L891" s="18"/>
      <c r="M891" s="18"/>
      <c r="N891" s="18"/>
      <c r="O891" s="18"/>
      <c r="P891" s="18"/>
    </row>
    <row r="892" spans="1:16" ht="12" customHeight="1">
      <c r="A892" s="48" t="s">
        <v>21</v>
      </c>
      <c r="B892" s="26" t="s">
        <v>2507</v>
      </c>
      <c r="C892" s="47" t="s">
        <v>2504</v>
      </c>
      <c r="D892" s="40">
        <v>69296</v>
      </c>
      <c r="E892" s="110">
        <f t="shared" si="16"/>
        <v>69.296000000000006</v>
      </c>
      <c r="F892" s="18"/>
      <c r="G892" s="18"/>
      <c r="H892" s="18"/>
      <c r="I892" s="18"/>
      <c r="J892" s="18"/>
      <c r="K892" s="18"/>
      <c r="L892" s="18"/>
      <c r="M892" s="18"/>
      <c r="N892" s="18"/>
      <c r="O892" s="18"/>
      <c r="P892" s="18"/>
    </row>
    <row r="893" spans="1:16" ht="12" customHeight="1">
      <c r="A893" s="48" t="s">
        <v>21</v>
      </c>
      <c r="B893" s="26" t="s">
        <v>2508</v>
      </c>
      <c r="C893" s="47" t="s">
        <v>2504</v>
      </c>
      <c r="D893" s="40">
        <v>144043</v>
      </c>
      <c r="E893" s="110">
        <f t="shared" si="16"/>
        <v>144.04300000000001</v>
      </c>
      <c r="F893" s="18"/>
      <c r="G893" s="18"/>
      <c r="H893" s="18"/>
      <c r="I893" s="18"/>
      <c r="J893" s="18"/>
      <c r="K893" s="18"/>
      <c r="L893" s="18"/>
      <c r="M893" s="18"/>
      <c r="N893" s="18"/>
      <c r="O893" s="18"/>
      <c r="P893" s="18"/>
    </row>
    <row r="894" spans="1:16" ht="12" customHeight="1">
      <c r="A894" s="48" t="s">
        <v>2509</v>
      </c>
      <c r="B894" s="26" t="s">
        <v>2510</v>
      </c>
      <c r="C894" s="39" t="s">
        <v>2511</v>
      </c>
      <c r="D894" s="40">
        <v>46206</v>
      </c>
      <c r="E894" s="110">
        <f t="shared" si="16"/>
        <v>46.206000000000003</v>
      </c>
      <c r="F894" s="18"/>
      <c r="G894" s="18"/>
      <c r="H894" s="18"/>
      <c r="I894" s="18"/>
      <c r="J894" s="18"/>
      <c r="K894" s="18"/>
      <c r="L894" s="18"/>
      <c r="M894" s="18"/>
      <c r="N894" s="18"/>
      <c r="O894" s="18"/>
      <c r="P894" s="18"/>
    </row>
    <row r="895" spans="1:16" ht="12" customHeight="1">
      <c r="A895" s="48" t="s">
        <v>2509</v>
      </c>
      <c r="B895" s="26" t="s">
        <v>2512</v>
      </c>
      <c r="C895" s="39" t="s">
        <v>2511</v>
      </c>
      <c r="D895" s="40">
        <v>98059</v>
      </c>
      <c r="E895" s="110">
        <f t="shared" si="16"/>
        <v>98.058999999999997</v>
      </c>
      <c r="F895" s="18"/>
      <c r="G895" s="18"/>
      <c r="H895" s="18"/>
      <c r="I895" s="18"/>
      <c r="J895" s="18"/>
      <c r="K895" s="18"/>
      <c r="L895" s="18"/>
      <c r="M895" s="18"/>
      <c r="N895" s="18"/>
      <c r="O895" s="18"/>
      <c r="P895" s="18"/>
    </row>
    <row r="896" spans="1:16" ht="12" customHeight="1">
      <c r="A896" s="48" t="s">
        <v>2509</v>
      </c>
      <c r="B896" s="26" t="s">
        <v>2513</v>
      </c>
      <c r="C896" s="39" t="s">
        <v>2511</v>
      </c>
      <c r="D896" s="40">
        <v>178311</v>
      </c>
      <c r="E896" s="110">
        <f t="shared" si="16"/>
        <v>178.31100000000001</v>
      </c>
      <c r="F896" s="18"/>
      <c r="G896" s="18"/>
      <c r="H896" s="18"/>
      <c r="I896" s="18"/>
      <c r="J896" s="18"/>
      <c r="K896" s="18"/>
      <c r="L896" s="18"/>
      <c r="M896" s="18"/>
      <c r="N896" s="18"/>
      <c r="O896" s="18"/>
      <c r="P896" s="18"/>
    </row>
    <row r="897" spans="1:16" ht="12" customHeight="1">
      <c r="A897" s="48" t="s">
        <v>2509</v>
      </c>
      <c r="B897" s="26" t="s">
        <v>2514</v>
      </c>
      <c r="C897" s="39" t="s">
        <v>2511</v>
      </c>
      <c r="D897" s="40">
        <v>100365</v>
      </c>
      <c r="E897" s="110">
        <f t="shared" ref="E897:E908" si="17">D897/1000</f>
        <v>100.36499999999999</v>
      </c>
      <c r="F897" s="18"/>
      <c r="G897" s="18"/>
      <c r="H897" s="18"/>
      <c r="I897" s="18"/>
      <c r="J897" s="18"/>
      <c r="K897" s="18"/>
      <c r="L897" s="18"/>
      <c r="M897" s="18"/>
      <c r="N897" s="18"/>
      <c r="O897" s="18"/>
      <c r="P897" s="18"/>
    </row>
    <row r="898" spans="1:16" ht="12" customHeight="1">
      <c r="A898" s="48" t="s">
        <v>2509</v>
      </c>
      <c r="B898" s="26" t="s">
        <v>2515</v>
      </c>
      <c r="C898" s="39" t="s">
        <v>2511</v>
      </c>
      <c r="D898" s="40">
        <v>95553</v>
      </c>
      <c r="E898" s="110">
        <f t="shared" si="17"/>
        <v>95.552999999999997</v>
      </c>
      <c r="F898" s="18"/>
      <c r="G898" s="18"/>
      <c r="H898" s="18"/>
      <c r="I898" s="18"/>
      <c r="J898" s="18"/>
      <c r="K898" s="18"/>
      <c r="L898" s="18"/>
      <c r="M898" s="18"/>
      <c r="N898" s="18"/>
      <c r="O898" s="18"/>
      <c r="P898" s="18"/>
    </row>
    <row r="899" spans="1:16" ht="12" customHeight="1">
      <c r="A899" s="48" t="s">
        <v>2509</v>
      </c>
      <c r="B899" s="26" t="s">
        <v>2516</v>
      </c>
      <c r="C899" s="39" t="s">
        <v>2511</v>
      </c>
      <c r="D899" s="40">
        <v>80000</v>
      </c>
      <c r="E899" s="110">
        <f t="shared" si="17"/>
        <v>80</v>
      </c>
      <c r="F899" s="18"/>
      <c r="G899" s="18"/>
      <c r="H899" s="18"/>
      <c r="I899" s="18"/>
      <c r="J899" s="18"/>
      <c r="K899" s="18"/>
      <c r="L899" s="18"/>
      <c r="M899" s="18"/>
      <c r="N899" s="18"/>
      <c r="O899" s="18"/>
      <c r="P899" s="18"/>
    </row>
    <row r="900" spans="1:16" ht="12" customHeight="1">
      <c r="A900" s="48" t="s">
        <v>2509</v>
      </c>
      <c r="B900" s="26" t="s">
        <v>2517</v>
      </c>
      <c r="C900" s="39" t="s">
        <v>2511</v>
      </c>
      <c r="D900" s="40">
        <v>12192</v>
      </c>
      <c r="E900" s="110">
        <f t="shared" si="17"/>
        <v>12.192</v>
      </c>
      <c r="F900" s="18"/>
      <c r="G900" s="18"/>
      <c r="H900" s="18"/>
      <c r="I900" s="18"/>
      <c r="J900" s="18"/>
      <c r="K900" s="18"/>
      <c r="L900" s="18"/>
      <c r="M900" s="18"/>
      <c r="N900" s="18"/>
      <c r="O900" s="18"/>
      <c r="P900" s="18"/>
    </row>
    <row r="901" spans="1:16" ht="12" customHeight="1">
      <c r="A901" s="48" t="s">
        <v>2509</v>
      </c>
      <c r="B901" s="26" t="s">
        <v>2518</v>
      </c>
      <c r="C901" s="39" t="s">
        <v>2511</v>
      </c>
      <c r="D901" s="40">
        <v>22548</v>
      </c>
      <c r="E901" s="110">
        <f t="shared" si="17"/>
        <v>22.547999999999998</v>
      </c>
      <c r="F901" s="18"/>
      <c r="G901" s="18"/>
      <c r="H901" s="18"/>
      <c r="I901" s="18"/>
      <c r="J901" s="18"/>
      <c r="K901" s="18"/>
      <c r="L901" s="18"/>
      <c r="M901" s="18"/>
      <c r="N901" s="18"/>
      <c r="O901" s="18"/>
      <c r="P901" s="18"/>
    </row>
    <row r="902" spans="1:16" ht="12" customHeight="1">
      <c r="A902" s="48" t="s">
        <v>2509</v>
      </c>
      <c r="B902" s="26" t="s">
        <v>2519</v>
      </c>
      <c r="C902" s="39" t="s">
        <v>2511</v>
      </c>
      <c r="D902" s="40">
        <v>82494</v>
      </c>
      <c r="E902" s="110">
        <f t="shared" si="17"/>
        <v>82.494</v>
      </c>
      <c r="F902" s="18"/>
      <c r="G902" s="18"/>
      <c r="H902" s="18"/>
      <c r="I902" s="18"/>
      <c r="J902" s="18"/>
      <c r="K902" s="18"/>
      <c r="L902" s="18"/>
      <c r="M902" s="18"/>
      <c r="N902" s="18"/>
      <c r="O902" s="18"/>
      <c r="P902" s="18"/>
    </row>
    <row r="903" spans="1:16" ht="12" customHeight="1">
      <c r="A903" s="48" t="s">
        <v>2509</v>
      </c>
      <c r="B903" s="26" t="s">
        <v>2520</v>
      </c>
      <c r="C903" s="39" t="s">
        <v>2511</v>
      </c>
      <c r="D903" s="40">
        <v>15000</v>
      </c>
      <c r="E903" s="110">
        <f t="shared" si="17"/>
        <v>15</v>
      </c>
      <c r="F903" s="18"/>
      <c r="G903" s="18"/>
      <c r="H903" s="18"/>
      <c r="I903" s="18"/>
      <c r="J903" s="18"/>
      <c r="K903" s="18"/>
      <c r="L903" s="18"/>
      <c r="M903" s="18"/>
      <c r="N903" s="18"/>
      <c r="O903" s="18"/>
      <c r="P903" s="18"/>
    </row>
    <row r="904" spans="1:16" ht="12" customHeight="1">
      <c r="A904" s="48" t="s">
        <v>2509</v>
      </c>
      <c r="B904" s="26" t="s">
        <v>2521</v>
      </c>
      <c r="C904" s="39" t="s">
        <v>2511</v>
      </c>
      <c r="D904" s="40">
        <v>50000</v>
      </c>
      <c r="E904" s="110">
        <f t="shared" si="17"/>
        <v>50</v>
      </c>
      <c r="F904" s="18"/>
      <c r="G904" s="18"/>
      <c r="H904" s="18"/>
      <c r="I904" s="18"/>
      <c r="J904" s="18"/>
      <c r="K904" s="18"/>
      <c r="L904" s="18"/>
      <c r="M904" s="18"/>
      <c r="N904" s="18"/>
      <c r="O904" s="18"/>
      <c r="P904" s="18"/>
    </row>
    <row r="905" spans="1:16" ht="12" customHeight="1">
      <c r="A905" s="48" t="s">
        <v>2509</v>
      </c>
      <c r="B905" s="26" t="s">
        <v>2522</v>
      </c>
      <c r="C905" s="39" t="s">
        <v>2511</v>
      </c>
      <c r="D905" s="40">
        <v>50000</v>
      </c>
      <c r="E905" s="110">
        <f t="shared" si="17"/>
        <v>50</v>
      </c>
      <c r="F905" s="18"/>
      <c r="G905" s="18"/>
      <c r="H905" s="18"/>
      <c r="I905" s="18"/>
      <c r="J905" s="18"/>
      <c r="K905" s="18"/>
      <c r="L905" s="18"/>
      <c r="M905" s="18"/>
      <c r="N905" s="18"/>
      <c r="O905" s="18"/>
      <c r="P905" s="18"/>
    </row>
    <row r="906" spans="1:16" ht="12" customHeight="1">
      <c r="A906" s="48" t="s">
        <v>2509</v>
      </c>
      <c r="B906" s="26" t="s">
        <v>2523</v>
      </c>
      <c r="C906" s="39" t="s">
        <v>2511</v>
      </c>
      <c r="D906" s="40">
        <v>171338</v>
      </c>
      <c r="E906" s="110">
        <f t="shared" si="17"/>
        <v>171.33799999999999</v>
      </c>
      <c r="F906" s="18"/>
      <c r="G906" s="18"/>
      <c r="H906" s="18"/>
      <c r="I906" s="18"/>
      <c r="J906" s="18"/>
      <c r="K906" s="18"/>
      <c r="L906" s="18"/>
      <c r="M906" s="18"/>
      <c r="N906" s="18"/>
      <c r="O906" s="18"/>
      <c r="P906" s="18"/>
    </row>
    <row r="907" spans="1:16" ht="12" customHeight="1">
      <c r="A907" s="48" t="s">
        <v>2509</v>
      </c>
      <c r="B907" s="26" t="s">
        <v>1729</v>
      </c>
      <c r="C907" s="39" t="s">
        <v>2511</v>
      </c>
      <c r="D907" s="40">
        <v>50000</v>
      </c>
      <c r="E907" s="110">
        <f t="shared" si="17"/>
        <v>50</v>
      </c>
      <c r="F907" s="18"/>
      <c r="G907" s="18"/>
      <c r="H907" s="18"/>
      <c r="I907" s="18"/>
      <c r="J907" s="18"/>
      <c r="K907" s="18"/>
      <c r="L907" s="18"/>
      <c r="M907" s="18"/>
      <c r="N907" s="18"/>
      <c r="O907" s="18"/>
      <c r="P907" s="18"/>
    </row>
    <row r="908" spans="1:16" ht="12" customHeight="1">
      <c r="A908" s="48" t="s">
        <v>2509</v>
      </c>
      <c r="B908" s="26" t="s">
        <v>2524</v>
      </c>
      <c r="C908" s="39" t="s">
        <v>2511</v>
      </c>
      <c r="D908" s="40">
        <v>20303</v>
      </c>
      <c r="E908" s="110">
        <f t="shared" si="17"/>
        <v>20.303000000000001</v>
      </c>
      <c r="F908" s="18"/>
      <c r="G908" s="18"/>
      <c r="H908" s="18"/>
      <c r="I908" s="18"/>
      <c r="J908" s="18"/>
      <c r="K908" s="18"/>
      <c r="L908" s="18"/>
      <c r="M908" s="18"/>
      <c r="N908" s="18"/>
      <c r="O908" s="18"/>
      <c r="P908" s="18"/>
    </row>
    <row r="909" spans="1:16" ht="12" customHeight="1">
      <c r="A909" s="18"/>
      <c r="B909" s="21"/>
      <c r="C909" s="18"/>
      <c r="D909" s="18"/>
      <c r="E909" s="18"/>
      <c r="F909" s="18"/>
    </row>
    <row r="910" spans="1:16" ht="12" customHeight="1">
      <c r="A910" s="18"/>
      <c r="B910" s="51" t="s">
        <v>2525</v>
      </c>
      <c r="C910" s="18"/>
      <c r="D910" s="22">
        <v>26147921.100000001</v>
      </c>
      <c r="E910" s="18">
        <v>26148</v>
      </c>
      <c r="F910" s="18">
        <f>+E910</f>
        <v>26148</v>
      </c>
    </row>
    <row r="911" spans="1:16" ht="12" customHeight="1">
      <c r="A911" s="34" t="s">
        <v>21</v>
      </c>
      <c r="B911" s="26" t="s">
        <v>2526</v>
      </c>
      <c r="C911" s="27" t="s">
        <v>2527</v>
      </c>
      <c r="D911" s="28">
        <v>10999601.08</v>
      </c>
      <c r="E911" s="110">
        <f>D911/1000</f>
        <v>10999.60108</v>
      </c>
      <c r="F911" s="18"/>
    </row>
    <row r="912" spans="1:16" ht="12" customHeight="1">
      <c r="A912" s="18"/>
      <c r="B912" s="21"/>
      <c r="C912" s="18"/>
      <c r="D912" s="18"/>
      <c r="E912" s="18"/>
      <c r="F912" s="18"/>
    </row>
    <row r="913" spans="1:6" ht="12" customHeight="1">
      <c r="B913" s="102" t="s">
        <v>2528</v>
      </c>
      <c r="D913" s="22"/>
      <c r="E913" s="18">
        <v>367992</v>
      </c>
      <c r="F913" s="18">
        <f>+E913</f>
        <v>367992</v>
      </c>
    </row>
    <row r="914" spans="1:6" ht="12" customHeight="1">
      <c r="A914" s="9" t="s">
        <v>21</v>
      </c>
      <c r="B914" s="26" t="s">
        <v>2529</v>
      </c>
      <c r="C914" s="27" t="s">
        <v>2530</v>
      </c>
      <c r="D914" s="40">
        <v>727353.4</v>
      </c>
      <c r="E914" s="25">
        <f>D914/1000</f>
        <v>727.35340000000008</v>
      </c>
    </row>
    <row r="915" spans="1:6" ht="12" customHeight="1">
      <c r="A915" s="9" t="s">
        <v>21</v>
      </c>
      <c r="B915" s="26" t="s">
        <v>2529</v>
      </c>
      <c r="C915" s="27" t="s">
        <v>2530</v>
      </c>
      <c r="D915" s="40">
        <v>1113330.01</v>
      </c>
      <c r="E915" s="25">
        <f t="shared" ref="E915:E978" si="18">D915/1000</f>
        <v>1113.3300099999999</v>
      </c>
    </row>
    <row r="916" spans="1:6" ht="12" customHeight="1">
      <c r="A916" s="9" t="s">
        <v>21</v>
      </c>
      <c r="B916" s="26" t="s">
        <v>1231</v>
      </c>
      <c r="C916" s="27" t="s">
        <v>2530</v>
      </c>
      <c r="D916" s="40">
        <v>1906080</v>
      </c>
      <c r="E916" s="25">
        <f t="shared" si="18"/>
        <v>1906.08</v>
      </c>
    </row>
    <row r="917" spans="1:6" ht="12" customHeight="1">
      <c r="A917" s="9" t="s">
        <v>21</v>
      </c>
      <c r="B917" s="26" t="s">
        <v>2531</v>
      </c>
      <c r="C917" s="27" t="s">
        <v>2530</v>
      </c>
      <c r="D917" s="40">
        <v>2865</v>
      </c>
      <c r="E917" s="25">
        <f t="shared" si="18"/>
        <v>2.8650000000000002</v>
      </c>
    </row>
    <row r="918" spans="1:6" ht="12" customHeight="1">
      <c r="A918" s="9" t="s">
        <v>21</v>
      </c>
      <c r="B918" s="26" t="s">
        <v>2532</v>
      </c>
      <c r="C918" s="27" t="s">
        <v>2530</v>
      </c>
      <c r="D918" s="40">
        <v>991.56</v>
      </c>
      <c r="E918" s="25">
        <f t="shared" si="18"/>
        <v>0.99156</v>
      </c>
    </row>
    <row r="919" spans="1:6" ht="12" customHeight="1">
      <c r="A919" s="9" t="s">
        <v>21</v>
      </c>
      <c r="B919" s="26" t="s">
        <v>2533</v>
      </c>
      <c r="C919" s="27" t="s">
        <v>2530</v>
      </c>
      <c r="D919" s="40">
        <v>559833</v>
      </c>
      <c r="E919" s="25">
        <f t="shared" si="18"/>
        <v>559.83299999999997</v>
      </c>
    </row>
    <row r="920" spans="1:6" ht="12" customHeight="1">
      <c r="A920" s="9" t="s">
        <v>21</v>
      </c>
      <c r="B920" s="26" t="s">
        <v>2083</v>
      </c>
      <c r="C920" s="27" t="s">
        <v>2530</v>
      </c>
      <c r="D920" s="40">
        <v>2027886.87</v>
      </c>
      <c r="E920" s="25">
        <f t="shared" si="18"/>
        <v>2027.88687</v>
      </c>
    </row>
    <row r="921" spans="1:6" ht="12" customHeight="1">
      <c r="A921" s="9" t="s">
        <v>21</v>
      </c>
      <c r="B921" s="26" t="s">
        <v>2083</v>
      </c>
      <c r="C921" s="27" t="s">
        <v>2530</v>
      </c>
      <c r="D921" s="40">
        <v>542625.14</v>
      </c>
      <c r="E921" s="25">
        <f t="shared" si="18"/>
        <v>542.62513999999999</v>
      </c>
    </row>
    <row r="922" spans="1:6" ht="12" customHeight="1">
      <c r="A922" s="9" t="s">
        <v>21</v>
      </c>
      <c r="B922" s="26" t="s">
        <v>2534</v>
      </c>
      <c r="C922" s="27" t="s">
        <v>2530</v>
      </c>
      <c r="D922" s="40">
        <v>957.03</v>
      </c>
      <c r="E922" s="25">
        <f t="shared" si="18"/>
        <v>0.95702999999999994</v>
      </c>
    </row>
    <row r="923" spans="1:6" ht="12" customHeight="1">
      <c r="A923" s="9" t="s">
        <v>21</v>
      </c>
      <c r="B923" s="26" t="s">
        <v>2535</v>
      </c>
      <c r="C923" s="27" t="s">
        <v>2530</v>
      </c>
      <c r="D923" s="40">
        <v>278.7</v>
      </c>
      <c r="E923" s="25">
        <f t="shared" si="18"/>
        <v>0.2787</v>
      </c>
    </row>
    <row r="924" spans="1:6" ht="12" customHeight="1">
      <c r="A924" s="9" t="s">
        <v>21</v>
      </c>
      <c r="B924" s="26" t="s">
        <v>2536</v>
      </c>
      <c r="C924" s="27" t="s">
        <v>2530</v>
      </c>
      <c r="D924" s="40">
        <v>1977.9</v>
      </c>
      <c r="E924" s="25">
        <f t="shared" si="18"/>
        <v>1.9779</v>
      </c>
    </row>
    <row r="925" spans="1:6" ht="12" customHeight="1">
      <c r="A925" s="9" t="s">
        <v>21</v>
      </c>
      <c r="B925" s="26" t="s">
        <v>2537</v>
      </c>
      <c r="C925" s="27" t="s">
        <v>2530</v>
      </c>
      <c r="D925" s="40">
        <v>1780.65</v>
      </c>
      <c r="E925" s="25">
        <f t="shared" si="18"/>
        <v>1.7806500000000001</v>
      </c>
    </row>
    <row r="926" spans="1:6" ht="12" customHeight="1">
      <c r="A926" s="9" t="s">
        <v>21</v>
      </c>
      <c r="B926" s="26" t="s">
        <v>2538</v>
      </c>
      <c r="C926" s="27" t="s">
        <v>2530</v>
      </c>
      <c r="D926" s="40">
        <v>1192.45</v>
      </c>
      <c r="E926" s="25">
        <f t="shared" si="18"/>
        <v>1.19245</v>
      </c>
    </row>
    <row r="927" spans="1:6" ht="12" customHeight="1">
      <c r="A927" s="9" t="s">
        <v>21</v>
      </c>
      <c r="B927" s="26" t="s">
        <v>2539</v>
      </c>
      <c r="C927" s="27" t="s">
        <v>2530</v>
      </c>
      <c r="D927" s="40">
        <v>471.6</v>
      </c>
      <c r="E927" s="25">
        <f t="shared" si="18"/>
        <v>0.47160000000000002</v>
      </c>
    </row>
    <row r="928" spans="1:6" ht="12" customHeight="1">
      <c r="A928" s="9" t="s">
        <v>21</v>
      </c>
      <c r="B928" s="26" t="s">
        <v>2540</v>
      </c>
      <c r="C928" s="27" t="s">
        <v>2530</v>
      </c>
      <c r="D928" s="40">
        <v>3682.98</v>
      </c>
      <c r="E928" s="25">
        <f t="shared" si="18"/>
        <v>3.6829800000000001</v>
      </c>
    </row>
    <row r="929" spans="1:5" ht="12" customHeight="1">
      <c r="A929" s="9" t="s">
        <v>21</v>
      </c>
      <c r="B929" s="26" t="s">
        <v>2541</v>
      </c>
      <c r="C929" s="27" t="s">
        <v>2530</v>
      </c>
      <c r="D929" s="40">
        <v>830.51</v>
      </c>
      <c r="E929" s="25">
        <f t="shared" si="18"/>
        <v>0.83050999999999997</v>
      </c>
    </row>
    <row r="930" spans="1:5" ht="12" customHeight="1">
      <c r="A930" s="9" t="s">
        <v>21</v>
      </c>
      <c r="B930" s="26" t="s">
        <v>2542</v>
      </c>
      <c r="C930" s="27" t="s">
        <v>2530</v>
      </c>
      <c r="D930" s="40">
        <v>108</v>
      </c>
      <c r="E930" s="25">
        <f t="shared" si="18"/>
        <v>0.108</v>
      </c>
    </row>
    <row r="931" spans="1:5" ht="12" customHeight="1">
      <c r="A931" s="9" t="s">
        <v>21</v>
      </c>
      <c r="B931" s="26" t="s">
        <v>2543</v>
      </c>
      <c r="C931" s="27" t="s">
        <v>2530</v>
      </c>
      <c r="D931" s="40">
        <v>716.96</v>
      </c>
      <c r="E931" s="25">
        <f t="shared" si="18"/>
        <v>0.71696000000000004</v>
      </c>
    </row>
    <row r="932" spans="1:5" ht="12" customHeight="1">
      <c r="A932" s="9" t="s">
        <v>21</v>
      </c>
      <c r="B932" s="26" t="s">
        <v>2544</v>
      </c>
      <c r="C932" s="27" t="s">
        <v>2530</v>
      </c>
      <c r="D932" s="40">
        <v>675.3</v>
      </c>
      <c r="E932" s="25">
        <f t="shared" si="18"/>
        <v>0.6752999999999999</v>
      </c>
    </row>
    <row r="933" spans="1:5" ht="12" customHeight="1">
      <c r="A933" s="9" t="s">
        <v>21</v>
      </c>
      <c r="B933" s="26" t="s">
        <v>2545</v>
      </c>
      <c r="C933" s="27" t="s">
        <v>2530</v>
      </c>
      <c r="D933" s="40">
        <v>1255.58</v>
      </c>
      <c r="E933" s="25">
        <f t="shared" si="18"/>
        <v>1.2555799999999999</v>
      </c>
    </row>
    <row r="934" spans="1:5" ht="12" customHeight="1">
      <c r="A934" s="9" t="s">
        <v>21</v>
      </c>
      <c r="B934" s="26" t="s">
        <v>2546</v>
      </c>
      <c r="C934" s="27" t="s">
        <v>2530</v>
      </c>
      <c r="D934" s="40">
        <v>1170.5999999999999</v>
      </c>
      <c r="E934" s="25">
        <f t="shared" si="18"/>
        <v>1.1705999999999999</v>
      </c>
    </row>
    <row r="935" spans="1:5" ht="12" customHeight="1">
      <c r="A935" s="9" t="s">
        <v>21</v>
      </c>
      <c r="B935" s="26" t="s">
        <v>2547</v>
      </c>
      <c r="C935" s="27" t="s">
        <v>2530</v>
      </c>
      <c r="D935" s="40">
        <v>1098.5999999999999</v>
      </c>
      <c r="E935" s="25">
        <f t="shared" si="18"/>
        <v>1.0985999999999998</v>
      </c>
    </row>
    <row r="936" spans="1:5" ht="12" customHeight="1">
      <c r="A936" s="9" t="s">
        <v>21</v>
      </c>
      <c r="B936" s="26" t="s">
        <v>2547</v>
      </c>
      <c r="C936" s="27" t="s">
        <v>2530</v>
      </c>
      <c r="D936" s="40">
        <v>1275</v>
      </c>
      <c r="E936" s="25">
        <f t="shared" si="18"/>
        <v>1.2749999999999999</v>
      </c>
    </row>
    <row r="937" spans="1:5" ht="12" customHeight="1">
      <c r="A937" s="9" t="s">
        <v>21</v>
      </c>
      <c r="B937" s="26" t="s">
        <v>2547</v>
      </c>
      <c r="C937" s="27" t="s">
        <v>2530</v>
      </c>
      <c r="D937" s="40">
        <v>1998.35</v>
      </c>
      <c r="E937" s="25">
        <f t="shared" si="18"/>
        <v>1.9983499999999998</v>
      </c>
    </row>
    <row r="938" spans="1:5" ht="12" customHeight="1">
      <c r="A938" s="9" t="s">
        <v>21</v>
      </c>
      <c r="B938" s="26" t="s">
        <v>2548</v>
      </c>
      <c r="C938" s="27" t="s">
        <v>2530</v>
      </c>
      <c r="D938" s="40">
        <v>776.88</v>
      </c>
      <c r="E938" s="25">
        <f t="shared" si="18"/>
        <v>0.77688000000000001</v>
      </c>
    </row>
    <row r="939" spans="1:5" ht="12" customHeight="1">
      <c r="A939" s="9" t="s">
        <v>21</v>
      </c>
      <c r="B939" s="26" t="s">
        <v>2087</v>
      </c>
      <c r="C939" s="27" t="s">
        <v>2530</v>
      </c>
      <c r="D939" s="40">
        <v>1498559.22</v>
      </c>
      <c r="E939" s="25">
        <f t="shared" si="18"/>
        <v>1498.5592199999999</v>
      </c>
    </row>
    <row r="940" spans="1:5" ht="12" customHeight="1">
      <c r="A940" s="9" t="s">
        <v>21</v>
      </c>
      <c r="B940" s="26" t="s">
        <v>2549</v>
      </c>
      <c r="C940" s="27" t="s">
        <v>2530</v>
      </c>
      <c r="D940" s="40">
        <v>1511.4</v>
      </c>
      <c r="E940" s="25">
        <f t="shared" si="18"/>
        <v>1.5114000000000001</v>
      </c>
    </row>
    <row r="941" spans="1:5" ht="12" customHeight="1">
      <c r="A941" s="9" t="s">
        <v>21</v>
      </c>
      <c r="B941" s="26" t="s">
        <v>2549</v>
      </c>
      <c r="C941" s="27" t="s">
        <v>2530</v>
      </c>
      <c r="D941" s="40">
        <v>1780.65</v>
      </c>
      <c r="E941" s="25">
        <f t="shared" si="18"/>
        <v>1.7806500000000001</v>
      </c>
    </row>
    <row r="942" spans="1:5" ht="12" customHeight="1">
      <c r="A942" s="9" t="s">
        <v>21</v>
      </c>
      <c r="B942" s="26" t="s">
        <v>2550</v>
      </c>
      <c r="C942" s="27" t="s">
        <v>2530</v>
      </c>
      <c r="D942" s="40">
        <v>1018.86</v>
      </c>
      <c r="E942" s="25">
        <f t="shared" si="18"/>
        <v>1.0188600000000001</v>
      </c>
    </row>
    <row r="943" spans="1:5" ht="12" customHeight="1">
      <c r="A943" s="9" t="s">
        <v>21</v>
      </c>
      <c r="B943" s="26" t="s">
        <v>2089</v>
      </c>
      <c r="C943" s="27" t="s">
        <v>2530</v>
      </c>
      <c r="D943" s="40">
        <v>883189.2</v>
      </c>
      <c r="E943" s="25">
        <f t="shared" si="18"/>
        <v>883.18919999999991</v>
      </c>
    </row>
    <row r="944" spans="1:5" ht="12" customHeight="1">
      <c r="A944" s="9" t="s">
        <v>21</v>
      </c>
      <c r="B944" s="26" t="s">
        <v>2089</v>
      </c>
      <c r="C944" s="27" t="s">
        <v>2530</v>
      </c>
      <c r="D944" s="40">
        <v>766536</v>
      </c>
      <c r="E944" s="25">
        <f t="shared" si="18"/>
        <v>766.53599999999994</v>
      </c>
    </row>
    <row r="945" spans="1:5" ht="12" customHeight="1">
      <c r="A945" s="9" t="s">
        <v>21</v>
      </c>
      <c r="B945" s="26" t="s">
        <v>2551</v>
      </c>
      <c r="C945" s="27" t="s">
        <v>2530</v>
      </c>
      <c r="D945" s="40">
        <v>718.8</v>
      </c>
      <c r="E945" s="25">
        <f t="shared" si="18"/>
        <v>0.71879999999999999</v>
      </c>
    </row>
    <row r="946" spans="1:5" ht="12" customHeight="1">
      <c r="A946" s="9" t="s">
        <v>21</v>
      </c>
      <c r="B946" s="26" t="s">
        <v>2552</v>
      </c>
      <c r="C946" s="27" t="s">
        <v>2530</v>
      </c>
      <c r="D946" s="40">
        <v>718.8</v>
      </c>
      <c r="E946" s="25">
        <f t="shared" si="18"/>
        <v>0.71879999999999999</v>
      </c>
    </row>
    <row r="947" spans="1:5" ht="12" customHeight="1">
      <c r="A947" s="9" t="s">
        <v>21</v>
      </c>
      <c r="B947" s="26" t="s">
        <v>2553</v>
      </c>
      <c r="C947" s="27" t="s">
        <v>2530</v>
      </c>
      <c r="D947" s="40">
        <v>1191.3</v>
      </c>
      <c r="E947" s="25">
        <f t="shared" si="18"/>
        <v>1.1913</v>
      </c>
    </row>
    <row r="948" spans="1:5" ht="12" customHeight="1">
      <c r="A948" s="9" t="s">
        <v>21</v>
      </c>
      <c r="B948" s="26" t="s">
        <v>2553</v>
      </c>
      <c r="C948" s="27" t="s">
        <v>2530</v>
      </c>
      <c r="D948" s="40">
        <v>1191.3</v>
      </c>
      <c r="E948" s="25">
        <f t="shared" si="18"/>
        <v>1.1913</v>
      </c>
    </row>
    <row r="949" spans="1:5" ht="12" customHeight="1">
      <c r="A949" s="9" t="s">
        <v>21</v>
      </c>
      <c r="B949" s="26" t="s">
        <v>2554</v>
      </c>
      <c r="C949" s="27" t="s">
        <v>2530</v>
      </c>
      <c r="D949" s="40">
        <v>714</v>
      </c>
      <c r="E949" s="25">
        <f t="shared" si="18"/>
        <v>0.71399999999999997</v>
      </c>
    </row>
    <row r="950" spans="1:5" ht="12" customHeight="1">
      <c r="A950" s="9" t="s">
        <v>21</v>
      </c>
      <c r="B950" s="26" t="s">
        <v>2555</v>
      </c>
      <c r="C950" s="27" t="s">
        <v>2530</v>
      </c>
      <c r="D950" s="40">
        <v>634329.24</v>
      </c>
      <c r="E950" s="25">
        <f t="shared" si="18"/>
        <v>634.32924000000003</v>
      </c>
    </row>
    <row r="951" spans="1:5" ht="12" customHeight="1">
      <c r="A951" s="9" t="s">
        <v>21</v>
      </c>
      <c r="B951" s="26" t="s">
        <v>2556</v>
      </c>
      <c r="C951" s="27" t="s">
        <v>2530</v>
      </c>
      <c r="D951" s="40">
        <v>577599.99</v>
      </c>
      <c r="E951" s="25">
        <f t="shared" si="18"/>
        <v>577.59998999999993</v>
      </c>
    </row>
    <row r="952" spans="1:5" ht="12" customHeight="1">
      <c r="A952" s="9" t="s">
        <v>21</v>
      </c>
      <c r="B952" s="26" t="s">
        <v>2557</v>
      </c>
      <c r="C952" s="27" t="s">
        <v>2530</v>
      </c>
      <c r="D952" s="40">
        <v>1238.8900000000001</v>
      </c>
      <c r="E952" s="25">
        <f t="shared" si="18"/>
        <v>1.23889</v>
      </c>
    </row>
    <row r="953" spans="1:5" ht="12" customHeight="1">
      <c r="A953" s="9" t="s">
        <v>21</v>
      </c>
      <c r="B953" s="26" t="s">
        <v>2558</v>
      </c>
      <c r="C953" s="27" t="s">
        <v>2530</v>
      </c>
      <c r="D953" s="40">
        <v>1395.05</v>
      </c>
      <c r="E953" s="25">
        <f t="shared" si="18"/>
        <v>1.3950499999999999</v>
      </c>
    </row>
    <row r="954" spans="1:5" ht="12" customHeight="1">
      <c r="A954" s="9" t="s">
        <v>21</v>
      </c>
      <c r="B954" s="26" t="s">
        <v>2558</v>
      </c>
      <c r="C954" s="27" t="s">
        <v>2530</v>
      </c>
      <c r="D954" s="40">
        <v>1395.05</v>
      </c>
      <c r="E954" s="25">
        <f t="shared" si="18"/>
        <v>1.3950499999999999</v>
      </c>
    </row>
    <row r="955" spans="1:5" ht="12" customHeight="1">
      <c r="A955" s="9" t="s">
        <v>21</v>
      </c>
      <c r="B955" s="26" t="s">
        <v>2558</v>
      </c>
      <c r="C955" s="27" t="s">
        <v>2530</v>
      </c>
      <c r="D955" s="40">
        <v>1395.05</v>
      </c>
      <c r="E955" s="25">
        <f t="shared" si="18"/>
        <v>1.3950499999999999</v>
      </c>
    </row>
    <row r="956" spans="1:5" ht="12" customHeight="1">
      <c r="A956" s="9" t="s">
        <v>21</v>
      </c>
      <c r="B956" s="26" t="s">
        <v>2558</v>
      </c>
      <c r="C956" s="27" t="s">
        <v>2530</v>
      </c>
      <c r="D956" s="40">
        <v>1395.05</v>
      </c>
      <c r="E956" s="25">
        <f t="shared" si="18"/>
        <v>1.3950499999999999</v>
      </c>
    </row>
    <row r="957" spans="1:5" ht="12" customHeight="1">
      <c r="A957" s="9" t="s">
        <v>21</v>
      </c>
      <c r="B957" s="26" t="s">
        <v>2559</v>
      </c>
      <c r="C957" s="27" t="s">
        <v>2530</v>
      </c>
      <c r="D957" s="40">
        <v>2450290.62</v>
      </c>
      <c r="E957" s="25">
        <f t="shared" si="18"/>
        <v>2450.2906200000002</v>
      </c>
    </row>
    <row r="958" spans="1:5" ht="12" customHeight="1">
      <c r="A958" s="9" t="s">
        <v>21</v>
      </c>
      <c r="B958" s="26" t="s">
        <v>2560</v>
      </c>
      <c r="C958" s="27" t="s">
        <v>2530</v>
      </c>
      <c r="D958" s="40">
        <v>1557.02</v>
      </c>
      <c r="E958" s="25">
        <f t="shared" si="18"/>
        <v>1.5570200000000001</v>
      </c>
    </row>
    <row r="959" spans="1:5" ht="12" customHeight="1">
      <c r="A959" s="9" t="s">
        <v>21</v>
      </c>
      <c r="B959" s="26" t="s">
        <v>2560</v>
      </c>
      <c r="C959" s="27" t="s">
        <v>2530</v>
      </c>
      <c r="D959" s="40">
        <v>1561.27</v>
      </c>
      <c r="E959" s="25">
        <f t="shared" si="18"/>
        <v>1.5612699999999999</v>
      </c>
    </row>
    <row r="960" spans="1:5" ht="12" customHeight="1">
      <c r="A960" s="9" t="s">
        <v>21</v>
      </c>
      <c r="B960" s="26" t="s">
        <v>2560</v>
      </c>
      <c r="C960" s="27" t="s">
        <v>2530</v>
      </c>
      <c r="D960" s="40">
        <v>1563.15</v>
      </c>
      <c r="E960" s="25">
        <f t="shared" si="18"/>
        <v>1.56315</v>
      </c>
    </row>
    <row r="961" spans="1:5" ht="12" customHeight="1">
      <c r="A961" s="9" t="s">
        <v>21</v>
      </c>
      <c r="B961" s="26" t="s">
        <v>2561</v>
      </c>
      <c r="C961" s="27" t="s">
        <v>2530</v>
      </c>
      <c r="D961" s="40">
        <v>3789.3</v>
      </c>
      <c r="E961" s="25">
        <f t="shared" si="18"/>
        <v>3.7893000000000003</v>
      </c>
    </row>
    <row r="962" spans="1:5" ht="12" customHeight="1">
      <c r="A962" s="9" t="s">
        <v>21</v>
      </c>
      <c r="B962" s="26" t="s">
        <v>2562</v>
      </c>
      <c r="C962" s="27" t="s">
        <v>2530</v>
      </c>
      <c r="D962" s="40">
        <v>1041.81</v>
      </c>
      <c r="E962" s="25">
        <f t="shared" si="18"/>
        <v>1.0418099999999999</v>
      </c>
    </row>
    <row r="963" spans="1:5" ht="12" customHeight="1">
      <c r="A963" s="9" t="s">
        <v>21</v>
      </c>
      <c r="B963" s="26" t="s">
        <v>2563</v>
      </c>
      <c r="C963" s="27" t="s">
        <v>2530</v>
      </c>
      <c r="D963" s="40">
        <v>1563.15</v>
      </c>
      <c r="E963" s="25">
        <f t="shared" si="18"/>
        <v>1.56315</v>
      </c>
    </row>
    <row r="964" spans="1:5" ht="12" customHeight="1">
      <c r="A964" s="9" t="s">
        <v>21</v>
      </c>
      <c r="B964" s="26" t="s">
        <v>2564</v>
      </c>
      <c r="C964" s="27" t="s">
        <v>2530</v>
      </c>
      <c r="D964" s="40">
        <v>24480</v>
      </c>
      <c r="E964" s="25">
        <f t="shared" si="18"/>
        <v>24.48</v>
      </c>
    </row>
    <row r="965" spans="1:5" ht="12" customHeight="1">
      <c r="A965" s="9" t="s">
        <v>21</v>
      </c>
      <c r="B965" s="26" t="s">
        <v>2092</v>
      </c>
      <c r="C965" s="27" t="s">
        <v>2530</v>
      </c>
      <c r="D965" s="40">
        <v>1864268</v>
      </c>
      <c r="E965" s="25">
        <f t="shared" si="18"/>
        <v>1864.268</v>
      </c>
    </row>
    <row r="966" spans="1:5" ht="12" customHeight="1">
      <c r="A966" s="9" t="s">
        <v>21</v>
      </c>
      <c r="B966" s="26" t="s">
        <v>2092</v>
      </c>
      <c r="C966" s="27" t="s">
        <v>2530</v>
      </c>
      <c r="D966" s="40">
        <v>234706.65</v>
      </c>
      <c r="E966" s="25">
        <f t="shared" si="18"/>
        <v>234.70665</v>
      </c>
    </row>
    <row r="967" spans="1:5" ht="12" customHeight="1">
      <c r="A967" s="9" t="s">
        <v>21</v>
      </c>
      <c r="B967" s="26" t="s">
        <v>2565</v>
      </c>
      <c r="C967" s="27" t="s">
        <v>2530</v>
      </c>
      <c r="D967" s="40">
        <v>379603.62</v>
      </c>
      <c r="E967" s="25">
        <f t="shared" si="18"/>
        <v>379.60361999999998</v>
      </c>
    </row>
    <row r="968" spans="1:5" ht="12" customHeight="1">
      <c r="A968" s="9" t="s">
        <v>21</v>
      </c>
      <c r="B968" s="26" t="s">
        <v>2566</v>
      </c>
      <c r="C968" s="27" t="s">
        <v>2530</v>
      </c>
      <c r="D968" s="40">
        <v>4762.21</v>
      </c>
      <c r="E968" s="25">
        <f t="shared" si="18"/>
        <v>4.7622099999999996</v>
      </c>
    </row>
    <row r="969" spans="1:5" ht="12" customHeight="1">
      <c r="A969" s="9" t="s">
        <v>21</v>
      </c>
      <c r="B969" s="26" t="s">
        <v>2567</v>
      </c>
      <c r="C969" s="27" t="s">
        <v>2530</v>
      </c>
      <c r="D969" s="40">
        <v>1058.3</v>
      </c>
      <c r="E969" s="25">
        <f t="shared" si="18"/>
        <v>1.0583</v>
      </c>
    </row>
    <row r="970" spans="1:5" ht="12" customHeight="1">
      <c r="A970" s="9" t="s">
        <v>21</v>
      </c>
      <c r="B970" s="26" t="s">
        <v>2567</v>
      </c>
      <c r="C970" s="27" t="s">
        <v>2530</v>
      </c>
      <c r="D970" s="40">
        <v>1691.08</v>
      </c>
      <c r="E970" s="25">
        <f t="shared" si="18"/>
        <v>1.6910799999999999</v>
      </c>
    </row>
    <row r="971" spans="1:5" ht="12" customHeight="1">
      <c r="A971" s="9" t="s">
        <v>21</v>
      </c>
      <c r="B971" s="26" t="s">
        <v>2568</v>
      </c>
      <c r="C971" s="27" t="s">
        <v>2530</v>
      </c>
      <c r="D971" s="40">
        <v>903.98</v>
      </c>
      <c r="E971" s="25">
        <f t="shared" si="18"/>
        <v>0.90398000000000001</v>
      </c>
    </row>
    <row r="972" spans="1:5" ht="12" customHeight="1">
      <c r="A972" s="9" t="s">
        <v>21</v>
      </c>
      <c r="B972" s="26" t="s">
        <v>2569</v>
      </c>
      <c r="C972" s="27" t="s">
        <v>2530</v>
      </c>
      <c r="D972" s="40">
        <v>7315.35</v>
      </c>
      <c r="E972" s="25">
        <f t="shared" si="18"/>
        <v>7.3153500000000005</v>
      </c>
    </row>
    <row r="973" spans="1:5" ht="12" customHeight="1">
      <c r="A973" s="9" t="s">
        <v>21</v>
      </c>
      <c r="B973" s="26" t="s">
        <v>2570</v>
      </c>
      <c r="C973" s="27" t="s">
        <v>2530</v>
      </c>
      <c r="D973" s="40">
        <v>1250.6600000000001</v>
      </c>
      <c r="E973" s="25">
        <f t="shared" si="18"/>
        <v>1.2506600000000001</v>
      </c>
    </row>
    <row r="974" spans="1:5" ht="12" customHeight="1">
      <c r="A974" s="9" t="s">
        <v>21</v>
      </c>
      <c r="B974" s="26" t="s">
        <v>2571</v>
      </c>
      <c r="C974" s="27" t="s">
        <v>2530</v>
      </c>
      <c r="D974" s="40">
        <v>854.84</v>
      </c>
      <c r="E974" s="25">
        <f t="shared" si="18"/>
        <v>0.85484000000000004</v>
      </c>
    </row>
    <row r="975" spans="1:5" ht="12" customHeight="1">
      <c r="A975" s="9" t="s">
        <v>21</v>
      </c>
      <c r="B975" s="26" t="s">
        <v>2572</v>
      </c>
      <c r="C975" s="27" t="s">
        <v>2530</v>
      </c>
      <c r="D975" s="40">
        <v>3361.66</v>
      </c>
      <c r="E975" s="25">
        <f t="shared" si="18"/>
        <v>3.3616599999999996</v>
      </c>
    </row>
    <row r="976" spans="1:5" ht="12" customHeight="1">
      <c r="A976" s="9" t="s">
        <v>21</v>
      </c>
      <c r="B976" s="26" t="s">
        <v>2572</v>
      </c>
      <c r="C976" s="27" t="s">
        <v>2530</v>
      </c>
      <c r="D976" s="40">
        <v>3377.97</v>
      </c>
      <c r="E976" s="25">
        <f t="shared" si="18"/>
        <v>3.3779699999999999</v>
      </c>
    </row>
    <row r="977" spans="1:5" ht="12" customHeight="1">
      <c r="A977" s="9" t="s">
        <v>21</v>
      </c>
      <c r="B977" s="26" t="s">
        <v>2572</v>
      </c>
      <c r="C977" s="27" t="s">
        <v>2530</v>
      </c>
      <c r="D977" s="40">
        <v>3280.12</v>
      </c>
      <c r="E977" s="25">
        <f t="shared" si="18"/>
        <v>3.2801199999999997</v>
      </c>
    </row>
    <row r="978" spans="1:5" ht="12" customHeight="1">
      <c r="A978" s="9" t="s">
        <v>21</v>
      </c>
      <c r="B978" s="26" t="s">
        <v>2572</v>
      </c>
      <c r="C978" s="27" t="s">
        <v>2530</v>
      </c>
      <c r="D978" s="40">
        <v>3268.64</v>
      </c>
      <c r="E978" s="25">
        <f t="shared" si="18"/>
        <v>3.26864</v>
      </c>
    </row>
    <row r="979" spans="1:5" ht="12" customHeight="1">
      <c r="A979" s="9" t="s">
        <v>21</v>
      </c>
      <c r="B979" s="26" t="s">
        <v>2572</v>
      </c>
      <c r="C979" s="27" t="s">
        <v>2530</v>
      </c>
      <c r="D979" s="40">
        <v>3387.03</v>
      </c>
      <c r="E979" s="25">
        <f t="shared" ref="E979:E1042" si="19">D979/1000</f>
        <v>3.3870300000000002</v>
      </c>
    </row>
    <row r="980" spans="1:5" ht="12" customHeight="1">
      <c r="A980" s="9" t="s">
        <v>21</v>
      </c>
      <c r="B980" s="26" t="s">
        <v>2573</v>
      </c>
      <c r="C980" s="27" t="s">
        <v>2530</v>
      </c>
      <c r="D980" s="40">
        <v>3392.46</v>
      </c>
      <c r="E980" s="25">
        <f t="shared" si="19"/>
        <v>3.3924600000000003</v>
      </c>
    </row>
    <row r="981" spans="1:5" ht="12" customHeight="1">
      <c r="A981" s="9" t="s">
        <v>21</v>
      </c>
      <c r="B981" s="26" t="s">
        <v>2574</v>
      </c>
      <c r="C981" s="27" t="s">
        <v>2530</v>
      </c>
      <c r="D981" s="40">
        <v>1275</v>
      </c>
      <c r="E981" s="25">
        <f t="shared" si="19"/>
        <v>1.2749999999999999</v>
      </c>
    </row>
    <row r="982" spans="1:5" ht="12" customHeight="1">
      <c r="A982" s="9" t="s">
        <v>21</v>
      </c>
      <c r="B982" s="26" t="s">
        <v>2574</v>
      </c>
      <c r="C982" s="27" t="s">
        <v>2530</v>
      </c>
      <c r="D982" s="40">
        <v>1275</v>
      </c>
      <c r="E982" s="25">
        <f t="shared" si="19"/>
        <v>1.2749999999999999</v>
      </c>
    </row>
    <row r="983" spans="1:5" ht="12" customHeight="1">
      <c r="A983" s="9" t="s">
        <v>21</v>
      </c>
      <c r="B983" s="26" t="s">
        <v>2575</v>
      </c>
      <c r="C983" s="27" t="s">
        <v>2530</v>
      </c>
      <c r="D983" s="40">
        <v>693.6</v>
      </c>
      <c r="E983" s="25">
        <f t="shared" si="19"/>
        <v>0.69359999999999999</v>
      </c>
    </row>
    <row r="984" spans="1:5" ht="12" customHeight="1">
      <c r="A984" s="9" t="s">
        <v>21</v>
      </c>
      <c r="B984" s="26" t="s">
        <v>2576</v>
      </c>
      <c r="C984" s="27" t="s">
        <v>2530</v>
      </c>
      <c r="D984" s="40">
        <v>91256.04</v>
      </c>
      <c r="E984" s="25">
        <f t="shared" si="19"/>
        <v>91.256039999999999</v>
      </c>
    </row>
    <row r="985" spans="1:5" ht="12" customHeight="1">
      <c r="A985" s="9" t="s">
        <v>21</v>
      </c>
      <c r="B985" s="26" t="s">
        <v>2577</v>
      </c>
      <c r="C985" s="27" t="s">
        <v>2530</v>
      </c>
      <c r="D985" s="40">
        <v>535.55999999999995</v>
      </c>
      <c r="E985" s="25">
        <f t="shared" si="19"/>
        <v>0.53555999999999993</v>
      </c>
    </row>
    <row r="986" spans="1:5" ht="12" customHeight="1">
      <c r="A986" s="9" t="s">
        <v>21</v>
      </c>
      <c r="B986" s="26" t="s">
        <v>2578</v>
      </c>
      <c r="C986" s="27" t="s">
        <v>2530</v>
      </c>
      <c r="D986" s="40">
        <v>1248</v>
      </c>
      <c r="E986" s="25">
        <f t="shared" si="19"/>
        <v>1.248</v>
      </c>
    </row>
    <row r="987" spans="1:5" ht="12" customHeight="1">
      <c r="A987" s="9" t="s">
        <v>21</v>
      </c>
      <c r="B987" s="26" t="s">
        <v>2579</v>
      </c>
      <c r="C987" s="27" t="s">
        <v>2530</v>
      </c>
      <c r="D987" s="40">
        <v>849024</v>
      </c>
      <c r="E987" s="25">
        <f t="shared" si="19"/>
        <v>849.024</v>
      </c>
    </row>
    <row r="988" spans="1:5" ht="12" customHeight="1">
      <c r="A988" s="9" t="s">
        <v>21</v>
      </c>
      <c r="B988" s="26" t="s">
        <v>2579</v>
      </c>
      <c r="C988" s="27" t="s">
        <v>2530</v>
      </c>
      <c r="D988" s="40">
        <v>283008</v>
      </c>
      <c r="E988" s="25">
        <f t="shared" si="19"/>
        <v>283.00799999999998</v>
      </c>
    </row>
    <row r="989" spans="1:5" ht="12" customHeight="1">
      <c r="A989" s="9" t="s">
        <v>21</v>
      </c>
      <c r="B989" s="26" t="s">
        <v>2520</v>
      </c>
      <c r="C989" s="27" t="s">
        <v>2530</v>
      </c>
      <c r="D989" s="40">
        <v>8773.2900000000009</v>
      </c>
      <c r="E989" s="25">
        <f t="shared" si="19"/>
        <v>8.7732900000000011</v>
      </c>
    </row>
    <row r="990" spans="1:5" ht="12" customHeight="1">
      <c r="A990" s="9" t="s">
        <v>21</v>
      </c>
      <c r="B990" s="26" t="s">
        <v>2104</v>
      </c>
      <c r="C990" s="27" t="s">
        <v>2530</v>
      </c>
      <c r="D990" s="40">
        <v>46559.59</v>
      </c>
      <c r="E990" s="25">
        <f t="shared" si="19"/>
        <v>46.55959</v>
      </c>
    </row>
    <row r="991" spans="1:5" ht="12" customHeight="1">
      <c r="A991" s="9" t="s">
        <v>21</v>
      </c>
      <c r="B991" s="26" t="s">
        <v>2580</v>
      </c>
      <c r="C991" s="27" t="s">
        <v>2530</v>
      </c>
      <c r="D991" s="40">
        <v>413300.68</v>
      </c>
      <c r="E991" s="25">
        <f t="shared" si="19"/>
        <v>413.30068</v>
      </c>
    </row>
    <row r="992" spans="1:5" ht="12" customHeight="1">
      <c r="A992" s="9" t="s">
        <v>21</v>
      </c>
      <c r="B992" s="26" t="s">
        <v>2581</v>
      </c>
      <c r="C992" s="27" t="s">
        <v>2530</v>
      </c>
      <c r="D992" s="40">
        <v>2215017.4300000002</v>
      </c>
      <c r="E992" s="25">
        <f t="shared" si="19"/>
        <v>2215.0174300000003</v>
      </c>
    </row>
    <row r="993" spans="1:5" ht="12" customHeight="1">
      <c r="A993" s="9" t="s">
        <v>21</v>
      </c>
      <c r="B993" s="26" t="s">
        <v>2582</v>
      </c>
      <c r="C993" s="27" t="s">
        <v>2530</v>
      </c>
      <c r="D993" s="40">
        <v>116.48</v>
      </c>
      <c r="E993" s="25">
        <f t="shared" si="19"/>
        <v>0.11648</v>
      </c>
    </row>
    <row r="994" spans="1:5" ht="12" customHeight="1">
      <c r="A994" s="9" t="s">
        <v>21</v>
      </c>
      <c r="B994" s="26" t="s">
        <v>2583</v>
      </c>
      <c r="C994" s="27" t="s">
        <v>2530</v>
      </c>
      <c r="D994" s="40">
        <v>585.34</v>
      </c>
      <c r="E994" s="25">
        <f t="shared" si="19"/>
        <v>0.58534000000000008</v>
      </c>
    </row>
    <row r="995" spans="1:5" ht="12" customHeight="1">
      <c r="A995" s="9" t="s">
        <v>21</v>
      </c>
      <c r="B995" s="26" t="s">
        <v>2583</v>
      </c>
      <c r="C995" s="27" t="s">
        <v>2530</v>
      </c>
      <c r="D995" s="40">
        <v>843.1</v>
      </c>
      <c r="E995" s="25">
        <f t="shared" si="19"/>
        <v>0.84310000000000007</v>
      </c>
    </row>
    <row r="996" spans="1:5" ht="12" customHeight="1">
      <c r="A996" s="9" t="s">
        <v>21</v>
      </c>
      <c r="B996" s="26" t="s">
        <v>2584</v>
      </c>
      <c r="C996" s="27" t="s">
        <v>2530</v>
      </c>
      <c r="D996" s="40">
        <v>1563.15</v>
      </c>
      <c r="E996" s="25">
        <f t="shared" si="19"/>
        <v>1.56315</v>
      </c>
    </row>
    <row r="997" spans="1:5" ht="12" customHeight="1">
      <c r="A997" s="9" t="s">
        <v>21</v>
      </c>
      <c r="B997" s="26" t="s">
        <v>2585</v>
      </c>
      <c r="C997" s="27" t="s">
        <v>2530</v>
      </c>
      <c r="D997" s="40">
        <v>4689.45</v>
      </c>
      <c r="E997" s="25">
        <f t="shared" si="19"/>
        <v>4.6894499999999999</v>
      </c>
    </row>
    <row r="998" spans="1:5" ht="12" customHeight="1">
      <c r="A998" s="9" t="s">
        <v>21</v>
      </c>
      <c r="B998" s="26" t="s">
        <v>2586</v>
      </c>
      <c r="C998" s="27" t="s">
        <v>2530</v>
      </c>
      <c r="D998" s="40">
        <v>1539.2</v>
      </c>
      <c r="E998" s="25">
        <f t="shared" si="19"/>
        <v>1.5392000000000001</v>
      </c>
    </row>
    <row r="999" spans="1:5" ht="12" customHeight="1">
      <c r="A999" s="9" t="s">
        <v>21</v>
      </c>
      <c r="B999" s="26" t="s">
        <v>2587</v>
      </c>
      <c r="C999" s="27" t="s">
        <v>2530</v>
      </c>
      <c r="D999" s="40">
        <v>801.04</v>
      </c>
      <c r="E999" s="25">
        <f t="shared" si="19"/>
        <v>0.80103999999999997</v>
      </c>
    </row>
    <row r="1000" spans="1:5" ht="12" customHeight="1">
      <c r="A1000" s="9" t="s">
        <v>21</v>
      </c>
      <c r="B1000" s="26" t="s">
        <v>2588</v>
      </c>
      <c r="C1000" s="27" t="s">
        <v>2530</v>
      </c>
      <c r="D1000" s="40">
        <v>1275</v>
      </c>
      <c r="E1000" s="25">
        <f t="shared" si="19"/>
        <v>1.2749999999999999</v>
      </c>
    </row>
    <row r="1001" spans="1:5" ht="12" customHeight="1">
      <c r="A1001" s="9" t="s">
        <v>21</v>
      </c>
      <c r="B1001" s="26" t="s">
        <v>2589</v>
      </c>
      <c r="C1001" s="27" t="s">
        <v>2530</v>
      </c>
      <c r="D1001" s="40">
        <v>997.22</v>
      </c>
      <c r="E1001" s="25">
        <f t="shared" si="19"/>
        <v>0.99722</v>
      </c>
    </row>
    <row r="1002" spans="1:5" ht="12" customHeight="1">
      <c r="A1002" s="9" t="s">
        <v>21</v>
      </c>
      <c r="B1002" s="26" t="s">
        <v>2080</v>
      </c>
      <c r="C1002" s="27" t="s">
        <v>2530</v>
      </c>
      <c r="D1002" s="40">
        <v>410161.36</v>
      </c>
      <c r="E1002" s="25">
        <f t="shared" si="19"/>
        <v>410.16136</v>
      </c>
    </row>
    <row r="1003" spans="1:5" ht="12" customHeight="1">
      <c r="A1003" s="9" t="s">
        <v>21</v>
      </c>
      <c r="B1003" s="26" t="s">
        <v>2590</v>
      </c>
      <c r="C1003" s="27" t="s">
        <v>2530</v>
      </c>
      <c r="D1003" s="40">
        <v>25716.959999999999</v>
      </c>
      <c r="E1003" s="25">
        <f t="shared" si="19"/>
        <v>25.71696</v>
      </c>
    </row>
    <row r="1004" spans="1:5" ht="12" customHeight="1">
      <c r="A1004" s="9" t="s">
        <v>21</v>
      </c>
      <c r="B1004" s="26" t="s">
        <v>2591</v>
      </c>
      <c r="C1004" s="27" t="s">
        <v>2530</v>
      </c>
      <c r="D1004" s="40">
        <v>1431.4</v>
      </c>
      <c r="E1004" s="25">
        <f t="shared" si="19"/>
        <v>1.4314</v>
      </c>
    </row>
    <row r="1005" spans="1:5" ht="12" customHeight="1">
      <c r="A1005" s="9" t="s">
        <v>21</v>
      </c>
      <c r="B1005" s="26" t="s">
        <v>2592</v>
      </c>
      <c r="C1005" s="27" t="s">
        <v>2530</v>
      </c>
      <c r="D1005" s="40">
        <v>262.58999999999997</v>
      </c>
      <c r="E1005" s="25">
        <f t="shared" si="19"/>
        <v>0.26258999999999999</v>
      </c>
    </row>
    <row r="1006" spans="1:5" ht="12" customHeight="1">
      <c r="A1006" s="9" t="s">
        <v>21</v>
      </c>
      <c r="B1006" s="26" t="s">
        <v>2593</v>
      </c>
      <c r="C1006" s="27" t="s">
        <v>2530</v>
      </c>
      <c r="D1006" s="40">
        <v>34646.080000000002</v>
      </c>
      <c r="E1006" s="25">
        <f t="shared" si="19"/>
        <v>34.646080000000005</v>
      </c>
    </row>
    <row r="1007" spans="1:5" ht="12" customHeight="1">
      <c r="A1007" s="9" t="s">
        <v>21</v>
      </c>
      <c r="B1007" s="26" t="s">
        <v>2594</v>
      </c>
      <c r="C1007" s="27" t="s">
        <v>2530</v>
      </c>
      <c r="D1007" s="40">
        <v>2984.62</v>
      </c>
      <c r="E1007" s="25">
        <f t="shared" si="19"/>
        <v>2.9846200000000001</v>
      </c>
    </row>
    <row r="1008" spans="1:5" ht="12" customHeight="1">
      <c r="A1008" s="9" t="s">
        <v>21</v>
      </c>
      <c r="B1008" s="26" t="s">
        <v>2595</v>
      </c>
      <c r="C1008" s="27" t="s">
        <v>2530</v>
      </c>
      <c r="D1008" s="40">
        <v>2156.2800000000002</v>
      </c>
      <c r="E1008" s="25">
        <f t="shared" si="19"/>
        <v>2.1562800000000002</v>
      </c>
    </row>
    <row r="1009" spans="1:6" ht="12" customHeight="1">
      <c r="A1009" s="9" t="s">
        <v>21</v>
      </c>
      <c r="B1009" s="26" t="s">
        <v>2596</v>
      </c>
      <c r="C1009" s="27" t="s">
        <v>2530</v>
      </c>
      <c r="D1009" s="40">
        <v>2638.14</v>
      </c>
      <c r="E1009" s="25">
        <f t="shared" si="19"/>
        <v>2.6381399999999999</v>
      </c>
    </row>
    <row r="1010" spans="1:6" ht="12" customHeight="1">
      <c r="A1010" s="9" t="s">
        <v>21</v>
      </c>
      <c r="B1010" s="26" t="s">
        <v>2597</v>
      </c>
      <c r="C1010" s="27" t="s">
        <v>2530</v>
      </c>
      <c r="D1010" s="40">
        <v>1146.31</v>
      </c>
      <c r="E1010" s="25">
        <f t="shared" si="19"/>
        <v>1.1463099999999999</v>
      </c>
    </row>
    <row r="1011" spans="1:6" ht="12" customHeight="1">
      <c r="A1011" s="9" t="s">
        <v>21</v>
      </c>
      <c r="B1011" s="26" t="s">
        <v>2598</v>
      </c>
      <c r="C1011" s="27" t="s">
        <v>2530</v>
      </c>
      <c r="D1011" s="40">
        <v>555.74</v>
      </c>
      <c r="E1011" s="25">
        <f t="shared" si="19"/>
        <v>0.55574000000000001</v>
      </c>
    </row>
    <row r="1012" spans="1:6" ht="12" customHeight="1">
      <c r="A1012" s="9" t="s">
        <v>21</v>
      </c>
      <c r="B1012" s="26" t="s">
        <v>2599</v>
      </c>
      <c r="C1012" s="27" t="s">
        <v>2530</v>
      </c>
      <c r="D1012" s="40">
        <v>28859.97</v>
      </c>
      <c r="E1012" s="25">
        <f t="shared" si="19"/>
        <v>28.859970000000001</v>
      </c>
    </row>
    <row r="1013" spans="1:6" ht="12" customHeight="1">
      <c r="A1013" s="9" t="s">
        <v>21</v>
      </c>
      <c r="B1013" s="26" t="s">
        <v>2112</v>
      </c>
      <c r="C1013" s="27" t="s">
        <v>2530</v>
      </c>
      <c r="D1013" s="40">
        <v>215936.53</v>
      </c>
      <c r="E1013" s="25">
        <f t="shared" si="19"/>
        <v>215.93653</v>
      </c>
    </row>
    <row r="1014" spans="1:6" ht="12" customHeight="1">
      <c r="A1014" s="9" t="s">
        <v>21</v>
      </c>
      <c r="B1014" s="26" t="s">
        <v>2009</v>
      </c>
      <c r="C1014" s="27" t="s">
        <v>2530</v>
      </c>
      <c r="D1014" s="40">
        <v>349403.75</v>
      </c>
      <c r="E1014" s="25">
        <f t="shared" si="19"/>
        <v>349.40375</v>
      </c>
    </row>
    <row r="1015" spans="1:6" ht="12" customHeight="1">
      <c r="A1015" s="9" t="s">
        <v>21</v>
      </c>
      <c r="B1015" s="26" t="s">
        <v>2009</v>
      </c>
      <c r="C1015" s="27" t="s">
        <v>2530</v>
      </c>
      <c r="D1015" s="40">
        <v>2016191.19</v>
      </c>
      <c r="E1015" s="25">
        <f t="shared" si="19"/>
        <v>2016.19119</v>
      </c>
    </row>
    <row r="1016" spans="1:6" ht="12" customHeight="1">
      <c r="A1016" s="9" t="s">
        <v>21</v>
      </c>
      <c r="B1016" s="26" t="s">
        <v>2009</v>
      </c>
      <c r="C1016" s="27" t="s">
        <v>2530</v>
      </c>
      <c r="D1016" s="40">
        <v>2509627.7000000002</v>
      </c>
      <c r="E1016" s="25">
        <f t="shared" si="19"/>
        <v>2509.6277</v>
      </c>
    </row>
    <row r="1017" spans="1:6" ht="12" customHeight="1">
      <c r="A1017" s="9" t="s">
        <v>21</v>
      </c>
      <c r="B1017" s="26" t="s">
        <v>2600</v>
      </c>
      <c r="C1017" s="27" t="s">
        <v>2530</v>
      </c>
      <c r="D1017" s="40">
        <v>574815.92000000004</v>
      </c>
      <c r="E1017" s="25">
        <f t="shared" si="19"/>
        <v>574.81592000000001</v>
      </c>
    </row>
    <row r="1018" spans="1:6" ht="12" customHeight="1">
      <c r="A1018" s="9" t="s">
        <v>21</v>
      </c>
      <c r="B1018" s="26" t="s">
        <v>2601</v>
      </c>
      <c r="C1018" s="27" t="s">
        <v>2530</v>
      </c>
      <c r="D1018" s="40">
        <v>1290.24</v>
      </c>
      <c r="E1018" s="25">
        <f t="shared" si="19"/>
        <v>1.2902400000000001</v>
      </c>
    </row>
    <row r="1019" spans="1:6" ht="12" customHeight="1">
      <c r="A1019" s="9" t="s">
        <v>21</v>
      </c>
      <c r="B1019" s="26" t="s">
        <v>2602</v>
      </c>
      <c r="C1019" s="27" t="s">
        <v>2530</v>
      </c>
      <c r="D1019" s="40">
        <v>416.16</v>
      </c>
      <c r="E1019" s="25">
        <f t="shared" si="19"/>
        <v>0.41616000000000003</v>
      </c>
    </row>
    <row r="1020" spans="1:6" ht="12" customHeight="1">
      <c r="A1020" s="9" t="s">
        <v>21</v>
      </c>
      <c r="B1020" s="26" t="s">
        <v>2603</v>
      </c>
      <c r="C1020" s="27" t="s">
        <v>2530</v>
      </c>
      <c r="D1020" s="40">
        <v>96624</v>
      </c>
      <c r="E1020" s="25">
        <f t="shared" si="19"/>
        <v>96.623999999999995</v>
      </c>
    </row>
    <row r="1021" spans="1:6" ht="12" customHeight="1">
      <c r="A1021" s="9" t="s">
        <v>21</v>
      </c>
      <c r="B1021" s="26" t="s">
        <v>2119</v>
      </c>
      <c r="C1021" s="27" t="s">
        <v>2530</v>
      </c>
      <c r="D1021" s="40">
        <v>126567.42</v>
      </c>
      <c r="E1021" s="25">
        <f t="shared" si="19"/>
        <v>126.56742</v>
      </c>
    </row>
    <row r="1022" spans="1:6" ht="12" customHeight="1">
      <c r="A1022" s="9" t="s">
        <v>21</v>
      </c>
      <c r="B1022" s="26" t="s">
        <v>2119</v>
      </c>
      <c r="C1022" s="27" t="s">
        <v>2530</v>
      </c>
      <c r="D1022" s="40">
        <v>66117.31</v>
      </c>
      <c r="E1022" s="25">
        <f t="shared" si="19"/>
        <v>66.117310000000003</v>
      </c>
    </row>
    <row r="1023" spans="1:6" ht="12" customHeight="1">
      <c r="A1023" s="9" t="s">
        <v>21</v>
      </c>
      <c r="B1023" s="35" t="s">
        <v>160</v>
      </c>
      <c r="C1023" s="27" t="s">
        <v>2530</v>
      </c>
      <c r="D1023" s="40">
        <v>1419.31</v>
      </c>
      <c r="E1023" s="25">
        <f t="shared" si="19"/>
        <v>1.4193099999999998</v>
      </c>
      <c r="F1023" s="26"/>
    </row>
    <row r="1024" spans="1:6" ht="12" customHeight="1">
      <c r="A1024" s="9" t="s">
        <v>21</v>
      </c>
      <c r="B1024" s="26" t="s">
        <v>2604</v>
      </c>
      <c r="C1024" s="27" t="s">
        <v>2530</v>
      </c>
      <c r="D1024" s="40">
        <v>3841.72</v>
      </c>
      <c r="E1024" s="25">
        <f t="shared" si="19"/>
        <v>3.8417199999999996</v>
      </c>
    </row>
    <row r="1025" spans="1:5" ht="12" customHeight="1">
      <c r="A1025" s="9" t="s">
        <v>21</v>
      </c>
      <c r="B1025" s="26" t="s">
        <v>2605</v>
      </c>
      <c r="C1025" s="27" t="s">
        <v>2530</v>
      </c>
      <c r="D1025" s="40">
        <v>1229.6300000000001</v>
      </c>
      <c r="E1025" s="25">
        <f t="shared" si="19"/>
        <v>1.22963</v>
      </c>
    </row>
    <row r="1026" spans="1:5" ht="12" customHeight="1">
      <c r="A1026" s="9" t="s">
        <v>21</v>
      </c>
      <c r="B1026" s="26" t="s">
        <v>2605</v>
      </c>
      <c r="C1026" s="27" t="s">
        <v>2530</v>
      </c>
      <c r="D1026" s="40">
        <v>1229.6300000000001</v>
      </c>
      <c r="E1026" s="25">
        <f t="shared" si="19"/>
        <v>1.22963</v>
      </c>
    </row>
    <row r="1027" spans="1:5" ht="12" customHeight="1">
      <c r="A1027" s="9" t="s">
        <v>21</v>
      </c>
      <c r="B1027" s="26" t="s">
        <v>2606</v>
      </c>
      <c r="C1027" s="27" t="s">
        <v>2530</v>
      </c>
      <c r="D1027" s="40">
        <v>997.22</v>
      </c>
      <c r="E1027" s="25">
        <f t="shared" si="19"/>
        <v>0.99722</v>
      </c>
    </row>
    <row r="1028" spans="1:5" ht="12" customHeight="1">
      <c r="A1028" s="9" t="s">
        <v>21</v>
      </c>
      <c r="B1028" s="26" t="s">
        <v>2607</v>
      </c>
      <c r="C1028" s="27" t="s">
        <v>2530</v>
      </c>
      <c r="D1028" s="40">
        <v>330</v>
      </c>
      <c r="E1028" s="25">
        <f t="shared" si="19"/>
        <v>0.33</v>
      </c>
    </row>
    <row r="1029" spans="1:5" ht="12" customHeight="1">
      <c r="A1029" s="9" t="s">
        <v>21</v>
      </c>
      <c r="B1029" s="26" t="s">
        <v>2608</v>
      </c>
      <c r="C1029" s="27" t="s">
        <v>2530</v>
      </c>
      <c r="D1029" s="40">
        <v>997.22</v>
      </c>
      <c r="E1029" s="25">
        <f t="shared" si="19"/>
        <v>0.99722</v>
      </c>
    </row>
    <row r="1030" spans="1:5" ht="12" customHeight="1">
      <c r="A1030" s="9" t="s">
        <v>21</v>
      </c>
      <c r="B1030" s="26" t="s">
        <v>2609</v>
      </c>
      <c r="C1030" s="27" t="s">
        <v>2530</v>
      </c>
      <c r="D1030" s="40">
        <v>1974.65</v>
      </c>
      <c r="E1030" s="25">
        <f t="shared" si="19"/>
        <v>1.97465</v>
      </c>
    </row>
    <row r="1031" spans="1:5" ht="12" customHeight="1">
      <c r="A1031" s="9" t="s">
        <v>21</v>
      </c>
      <c r="B1031" s="26" t="s">
        <v>2610</v>
      </c>
      <c r="C1031" s="27" t="s">
        <v>2530</v>
      </c>
      <c r="D1031" s="40">
        <v>877.46</v>
      </c>
      <c r="E1031" s="25">
        <f t="shared" si="19"/>
        <v>0.87746000000000002</v>
      </c>
    </row>
    <row r="1032" spans="1:5" ht="12" customHeight="1">
      <c r="A1032" s="9" t="s">
        <v>21</v>
      </c>
      <c r="B1032" s="26" t="s">
        <v>2611</v>
      </c>
      <c r="C1032" s="27" t="s">
        <v>2530</v>
      </c>
      <c r="D1032" s="40">
        <v>885.36</v>
      </c>
      <c r="E1032" s="25">
        <f t="shared" si="19"/>
        <v>0.88536000000000004</v>
      </c>
    </row>
    <row r="1033" spans="1:5" ht="12" customHeight="1">
      <c r="A1033" s="9" t="s">
        <v>21</v>
      </c>
      <c r="B1033" s="26" t="s">
        <v>2612</v>
      </c>
      <c r="C1033" s="27" t="s">
        <v>2530</v>
      </c>
      <c r="D1033" s="40">
        <v>1601.46</v>
      </c>
      <c r="E1033" s="25">
        <f t="shared" si="19"/>
        <v>1.6014600000000001</v>
      </c>
    </row>
    <row r="1034" spans="1:5" ht="12" customHeight="1">
      <c r="A1034" s="9" t="s">
        <v>21</v>
      </c>
      <c r="B1034" s="26" t="s">
        <v>2613</v>
      </c>
      <c r="C1034" s="27" t="s">
        <v>2530</v>
      </c>
      <c r="D1034" s="40">
        <v>34585.230000000003</v>
      </c>
      <c r="E1034" s="25">
        <f t="shared" si="19"/>
        <v>34.585230000000003</v>
      </c>
    </row>
    <row r="1035" spans="1:5" ht="12" customHeight="1">
      <c r="A1035" s="9" t="s">
        <v>21</v>
      </c>
      <c r="B1035" s="26" t="s">
        <v>2613</v>
      </c>
      <c r="C1035" s="27" t="s">
        <v>2530</v>
      </c>
      <c r="D1035" s="40">
        <v>1654.4</v>
      </c>
      <c r="E1035" s="25">
        <f t="shared" si="19"/>
        <v>1.6544000000000001</v>
      </c>
    </row>
    <row r="1036" spans="1:5" ht="12" customHeight="1">
      <c r="A1036" s="9" t="s">
        <v>21</v>
      </c>
      <c r="B1036" s="26" t="s">
        <v>2613</v>
      </c>
      <c r="C1036" s="27" t="s">
        <v>2530</v>
      </c>
      <c r="D1036" s="40">
        <v>1575.9</v>
      </c>
      <c r="E1036" s="25">
        <f t="shared" si="19"/>
        <v>1.5759000000000001</v>
      </c>
    </row>
    <row r="1037" spans="1:5" ht="12" customHeight="1">
      <c r="A1037" s="9" t="s">
        <v>21</v>
      </c>
      <c r="B1037" s="26" t="s">
        <v>2614</v>
      </c>
      <c r="C1037" s="27" t="s">
        <v>2530</v>
      </c>
      <c r="D1037" s="40">
        <v>903.6</v>
      </c>
      <c r="E1037" s="25">
        <f t="shared" si="19"/>
        <v>0.90360000000000007</v>
      </c>
    </row>
    <row r="1038" spans="1:5" ht="12" customHeight="1">
      <c r="A1038" s="9" t="s">
        <v>21</v>
      </c>
      <c r="B1038" s="26" t="s">
        <v>2615</v>
      </c>
      <c r="C1038" s="27" t="s">
        <v>2530</v>
      </c>
      <c r="D1038" s="40">
        <v>1563.15</v>
      </c>
      <c r="E1038" s="25">
        <f t="shared" si="19"/>
        <v>1.56315</v>
      </c>
    </row>
    <row r="1039" spans="1:5" ht="12" customHeight="1">
      <c r="A1039" s="9" t="s">
        <v>21</v>
      </c>
      <c r="B1039" s="26" t="s">
        <v>2076</v>
      </c>
      <c r="C1039" s="27" t="s">
        <v>2530</v>
      </c>
      <c r="D1039" s="40">
        <v>208652.31</v>
      </c>
      <c r="E1039" s="25">
        <f t="shared" si="19"/>
        <v>208.65231</v>
      </c>
    </row>
    <row r="1040" spans="1:5" ht="12" customHeight="1">
      <c r="A1040" s="9" t="s">
        <v>21</v>
      </c>
      <c r="B1040" s="26" t="s">
        <v>2616</v>
      </c>
      <c r="C1040" s="27" t="s">
        <v>2530</v>
      </c>
      <c r="D1040" s="40">
        <v>34611.449999999997</v>
      </c>
      <c r="E1040" s="25">
        <f t="shared" si="19"/>
        <v>34.611449999999998</v>
      </c>
    </row>
    <row r="1041" spans="1:5" ht="12" customHeight="1">
      <c r="A1041" s="9" t="s">
        <v>21</v>
      </c>
      <c r="B1041" s="26" t="s">
        <v>2617</v>
      </c>
      <c r="C1041" s="27" t="s">
        <v>2530</v>
      </c>
      <c r="D1041" s="40">
        <v>1563.19</v>
      </c>
      <c r="E1041" s="25">
        <f t="shared" si="19"/>
        <v>1.5631900000000001</v>
      </c>
    </row>
    <row r="1042" spans="1:5" ht="12" customHeight="1">
      <c r="A1042" s="9" t="s">
        <v>21</v>
      </c>
      <c r="B1042" s="26" t="s">
        <v>2618</v>
      </c>
      <c r="C1042" s="27" t="s">
        <v>2530</v>
      </c>
      <c r="D1042" s="40">
        <v>768</v>
      </c>
      <c r="E1042" s="25">
        <f t="shared" si="19"/>
        <v>0.76800000000000002</v>
      </c>
    </row>
    <row r="1043" spans="1:5" ht="12" customHeight="1">
      <c r="A1043" s="9" t="s">
        <v>21</v>
      </c>
      <c r="B1043" s="26" t="s">
        <v>2619</v>
      </c>
      <c r="C1043" s="27" t="s">
        <v>2530</v>
      </c>
      <c r="D1043" s="40">
        <v>2226.92</v>
      </c>
      <c r="E1043" s="25">
        <f t="shared" ref="E1043:E1106" si="20">D1043/1000</f>
        <v>2.2269200000000002</v>
      </c>
    </row>
    <row r="1044" spans="1:5" ht="12" customHeight="1">
      <c r="A1044" s="9" t="s">
        <v>21</v>
      </c>
      <c r="B1044" s="26" t="s">
        <v>2620</v>
      </c>
      <c r="C1044" s="27" t="s">
        <v>2530</v>
      </c>
      <c r="D1044" s="40">
        <v>997.22</v>
      </c>
      <c r="E1044" s="25">
        <f t="shared" si="20"/>
        <v>0.99722</v>
      </c>
    </row>
    <row r="1045" spans="1:5" ht="12" customHeight="1">
      <c r="A1045" s="9" t="s">
        <v>21</v>
      </c>
      <c r="B1045" s="26" t="s">
        <v>2620</v>
      </c>
      <c r="C1045" s="27" t="s">
        <v>2530</v>
      </c>
      <c r="D1045" s="40">
        <v>850</v>
      </c>
      <c r="E1045" s="25">
        <f t="shared" si="20"/>
        <v>0.85</v>
      </c>
    </row>
    <row r="1046" spans="1:5" ht="12" customHeight="1">
      <c r="A1046" s="9" t="s">
        <v>21</v>
      </c>
      <c r="B1046" s="26" t="s">
        <v>2621</v>
      </c>
      <c r="C1046" s="27" t="s">
        <v>2530</v>
      </c>
      <c r="D1046" s="40">
        <v>809.16</v>
      </c>
      <c r="E1046" s="25">
        <f t="shared" si="20"/>
        <v>0.80915999999999999</v>
      </c>
    </row>
    <row r="1047" spans="1:5" ht="12" customHeight="1">
      <c r="A1047" s="9" t="s">
        <v>21</v>
      </c>
      <c r="B1047" s="26" t="s">
        <v>2124</v>
      </c>
      <c r="C1047" s="27" t="s">
        <v>2530</v>
      </c>
      <c r="D1047" s="40">
        <v>43444.38</v>
      </c>
      <c r="E1047" s="25">
        <f t="shared" si="20"/>
        <v>43.444379999999995</v>
      </c>
    </row>
    <row r="1048" spans="1:5" ht="12" customHeight="1">
      <c r="A1048" s="9" t="s">
        <v>21</v>
      </c>
      <c r="B1048" s="26" t="s">
        <v>2622</v>
      </c>
      <c r="C1048" s="27" t="s">
        <v>2530</v>
      </c>
      <c r="D1048" s="40">
        <v>10366.07</v>
      </c>
      <c r="E1048" s="25">
        <f t="shared" si="20"/>
        <v>10.366070000000001</v>
      </c>
    </row>
    <row r="1049" spans="1:5" ht="12" customHeight="1">
      <c r="A1049" s="9" t="s">
        <v>21</v>
      </c>
      <c r="B1049" s="26" t="s">
        <v>2623</v>
      </c>
      <c r="C1049" s="27" t="s">
        <v>2530</v>
      </c>
      <c r="D1049" s="40">
        <v>1274.95</v>
      </c>
      <c r="E1049" s="25">
        <f t="shared" si="20"/>
        <v>1.27495</v>
      </c>
    </row>
    <row r="1050" spans="1:5" ht="12" customHeight="1">
      <c r="A1050" s="9" t="s">
        <v>21</v>
      </c>
      <c r="B1050" s="26" t="s">
        <v>2624</v>
      </c>
      <c r="C1050" s="27" t="s">
        <v>2530</v>
      </c>
      <c r="D1050" s="40">
        <v>894.18</v>
      </c>
      <c r="E1050" s="25">
        <f t="shared" si="20"/>
        <v>0.89417999999999997</v>
      </c>
    </row>
    <row r="1051" spans="1:5" ht="12" customHeight="1">
      <c r="A1051" s="9" t="s">
        <v>21</v>
      </c>
      <c r="B1051" s="26" t="s">
        <v>2625</v>
      </c>
      <c r="C1051" s="27" t="s">
        <v>2530</v>
      </c>
      <c r="D1051" s="40">
        <v>858.66</v>
      </c>
      <c r="E1051" s="25">
        <f t="shared" si="20"/>
        <v>0.85865999999999998</v>
      </c>
    </row>
    <row r="1052" spans="1:5" ht="12" customHeight="1">
      <c r="A1052" s="9" t="s">
        <v>21</v>
      </c>
      <c r="B1052" s="26" t="s">
        <v>2626</v>
      </c>
      <c r="C1052" s="27" t="s">
        <v>2530</v>
      </c>
      <c r="D1052" s="40">
        <v>950.12</v>
      </c>
      <c r="E1052" s="25">
        <f t="shared" si="20"/>
        <v>0.95011999999999996</v>
      </c>
    </row>
    <row r="1053" spans="1:5" ht="12" customHeight="1">
      <c r="A1053" s="9" t="s">
        <v>21</v>
      </c>
      <c r="B1053" s="26" t="s">
        <v>2627</v>
      </c>
      <c r="C1053" s="27" t="s">
        <v>2530</v>
      </c>
      <c r="D1053" s="40">
        <v>950.12</v>
      </c>
      <c r="E1053" s="25">
        <f t="shared" si="20"/>
        <v>0.95011999999999996</v>
      </c>
    </row>
    <row r="1054" spans="1:5" ht="12" customHeight="1">
      <c r="A1054" s="9" t="s">
        <v>21</v>
      </c>
      <c r="B1054" s="26" t="s">
        <v>2628</v>
      </c>
      <c r="C1054" s="27" t="s">
        <v>2530</v>
      </c>
      <c r="D1054" s="40">
        <v>3789.3</v>
      </c>
      <c r="E1054" s="25">
        <f t="shared" si="20"/>
        <v>3.7893000000000003</v>
      </c>
    </row>
    <row r="1055" spans="1:5" ht="12" customHeight="1">
      <c r="A1055" s="9" t="s">
        <v>21</v>
      </c>
      <c r="B1055" s="26" t="s">
        <v>2629</v>
      </c>
      <c r="C1055" s="27" t="s">
        <v>2530</v>
      </c>
      <c r="D1055" s="40">
        <v>252700</v>
      </c>
      <c r="E1055" s="25">
        <f t="shared" si="20"/>
        <v>252.7</v>
      </c>
    </row>
    <row r="1056" spans="1:5" ht="12" customHeight="1">
      <c r="A1056" s="9" t="s">
        <v>21</v>
      </c>
      <c r="B1056" s="26" t="s">
        <v>2630</v>
      </c>
      <c r="C1056" s="27" t="s">
        <v>2530</v>
      </c>
      <c r="D1056" s="40">
        <v>2851.18</v>
      </c>
      <c r="E1056" s="25">
        <f t="shared" si="20"/>
        <v>2.8511799999999998</v>
      </c>
    </row>
    <row r="1057" spans="1:5" ht="12" customHeight="1">
      <c r="A1057" s="9" t="s">
        <v>21</v>
      </c>
      <c r="B1057" s="26" t="s">
        <v>2631</v>
      </c>
      <c r="C1057" s="27" t="s">
        <v>2530</v>
      </c>
      <c r="D1057" s="40">
        <v>1275</v>
      </c>
      <c r="E1057" s="25">
        <f t="shared" si="20"/>
        <v>1.2749999999999999</v>
      </c>
    </row>
    <row r="1058" spans="1:5" ht="12" customHeight="1">
      <c r="A1058" s="9" t="s">
        <v>21</v>
      </c>
      <c r="B1058" s="26" t="s">
        <v>2632</v>
      </c>
      <c r="C1058" s="27" t="s">
        <v>2530</v>
      </c>
      <c r="D1058" s="40">
        <v>19124.64</v>
      </c>
      <c r="E1058" s="25">
        <f t="shared" si="20"/>
        <v>19.124639999999999</v>
      </c>
    </row>
    <row r="1059" spans="1:5" ht="12" customHeight="1">
      <c r="A1059" s="9" t="s">
        <v>21</v>
      </c>
      <c r="B1059" s="26" t="s">
        <v>2131</v>
      </c>
      <c r="C1059" s="27" t="s">
        <v>2530</v>
      </c>
      <c r="D1059" s="40">
        <v>53277.66</v>
      </c>
      <c r="E1059" s="25">
        <f t="shared" si="20"/>
        <v>53.277660000000004</v>
      </c>
    </row>
    <row r="1060" spans="1:5" ht="12" customHeight="1">
      <c r="A1060" s="9" t="s">
        <v>21</v>
      </c>
      <c r="B1060" s="26" t="s">
        <v>2633</v>
      </c>
      <c r="C1060" s="27" t="s">
        <v>2530</v>
      </c>
      <c r="D1060" s="40">
        <v>32180.959999999999</v>
      </c>
      <c r="E1060" s="25">
        <f t="shared" si="20"/>
        <v>32.180959999999999</v>
      </c>
    </row>
    <row r="1061" spans="1:5" ht="12" customHeight="1">
      <c r="A1061" s="9" t="s">
        <v>21</v>
      </c>
      <c r="B1061" s="26" t="s">
        <v>2634</v>
      </c>
      <c r="C1061" s="27" t="s">
        <v>2530</v>
      </c>
      <c r="D1061" s="40">
        <v>4285.6099999999997</v>
      </c>
      <c r="E1061" s="25">
        <f t="shared" si="20"/>
        <v>4.2856099999999993</v>
      </c>
    </row>
    <row r="1062" spans="1:5" ht="12" customHeight="1">
      <c r="A1062" s="9" t="s">
        <v>21</v>
      </c>
      <c r="B1062" s="26" t="s">
        <v>2634</v>
      </c>
      <c r="C1062" s="27" t="s">
        <v>2530</v>
      </c>
      <c r="D1062" s="40">
        <v>4509.08</v>
      </c>
      <c r="E1062" s="25">
        <f t="shared" si="20"/>
        <v>4.50908</v>
      </c>
    </row>
    <row r="1063" spans="1:5" ht="12" customHeight="1">
      <c r="A1063" s="9" t="s">
        <v>21</v>
      </c>
      <c r="B1063" s="26" t="s">
        <v>2634</v>
      </c>
      <c r="C1063" s="27" t="s">
        <v>2530</v>
      </c>
      <c r="D1063" s="40">
        <v>4658.16</v>
      </c>
      <c r="E1063" s="25">
        <f t="shared" si="20"/>
        <v>4.6581599999999996</v>
      </c>
    </row>
    <row r="1064" spans="1:5" ht="12" customHeight="1">
      <c r="A1064" s="9" t="s">
        <v>21</v>
      </c>
      <c r="B1064" s="26" t="s">
        <v>2635</v>
      </c>
      <c r="C1064" s="27" t="s">
        <v>2530</v>
      </c>
      <c r="D1064" s="40">
        <v>952.6</v>
      </c>
      <c r="E1064" s="25">
        <f t="shared" si="20"/>
        <v>0.9526</v>
      </c>
    </row>
    <row r="1065" spans="1:5" ht="12" customHeight="1">
      <c r="A1065" s="9" t="s">
        <v>21</v>
      </c>
      <c r="B1065" s="26" t="s">
        <v>2636</v>
      </c>
      <c r="C1065" s="27" t="s">
        <v>2530</v>
      </c>
      <c r="D1065" s="40">
        <v>1821.39</v>
      </c>
      <c r="E1065" s="25">
        <f t="shared" si="20"/>
        <v>1.8213900000000001</v>
      </c>
    </row>
    <row r="1066" spans="1:5" ht="12" customHeight="1">
      <c r="A1066" s="9" t="s">
        <v>21</v>
      </c>
      <c r="B1066" s="26" t="s">
        <v>2637</v>
      </c>
      <c r="C1066" s="27" t="s">
        <v>2530</v>
      </c>
      <c r="D1066" s="40">
        <v>503.16</v>
      </c>
      <c r="E1066" s="25">
        <f t="shared" si="20"/>
        <v>0.50316000000000005</v>
      </c>
    </row>
    <row r="1067" spans="1:5" ht="12" customHeight="1">
      <c r="A1067" s="9" t="s">
        <v>21</v>
      </c>
      <c r="B1067" s="26" t="s">
        <v>2638</v>
      </c>
      <c r="C1067" s="27" t="s">
        <v>2530</v>
      </c>
      <c r="D1067" s="40">
        <v>6832.07</v>
      </c>
      <c r="E1067" s="25">
        <f t="shared" si="20"/>
        <v>6.8320699999999999</v>
      </c>
    </row>
    <row r="1068" spans="1:5" ht="12" customHeight="1">
      <c r="A1068" s="9" t="s">
        <v>21</v>
      </c>
      <c r="B1068" s="26" t="s">
        <v>2638</v>
      </c>
      <c r="C1068" s="27" t="s">
        <v>2530</v>
      </c>
      <c r="D1068" s="40">
        <v>1275</v>
      </c>
      <c r="E1068" s="25">
        <f t="shared" si="20"/>
        <v>1.2749999999999999</v>
      </c>
    </row>
    <row r="1069" spans="1:5" ht="12" customHeight="1">
      <c r="A1069" s="9" t="s">
        <v>21</v>
      </c>
      <c r="B1069" s="26" t="s">
        <v>2639</v>
      </c>
      <c r="C1069" s="27" t="s">
        <v>2530</v>
      </c>
      <c r="D1069" s="40">
        <v>1536.92</v>
      </c>
      <c r="E1069" s="25">
        <f t="shared" si="20"/>
        <v>1.5369200000000001</v>
      </c>
    </row>
    <row r="1070" spans="1:5" ht="12" customHeight="1">
      <c r="A1070" s="9" t="s">
        <v>21</v>
      </c>
      <c r="B1070" s="26" t="s">
        <v>2640</v>
      </c>
      <c r="C1070" s="27" t="s">
        <v>2530</v>
      </c>
      <c r="D1070" s="40">
        <v>1530.9</v>
      </c>
      <c r="E1070" s="25">
        <f t="shared" si="20"/>
        <v>1.5309000000000001</v>
      </c>
    </row>
    <row r="1071" spans="1:5" ht="12" customHeight="1">
      <c r="A1071" s="9" t="s">
        <v>21</v>
      </c>
      <c r="B1071" s="26" t="s">
        <v>2640</v>
      </c>
      <c r="C1071" s="27" t="s">
        <v>2530</v>
      </c>
      <c r="D1071" s="40">
        <v>1539.9</v>
      </c>
      <c r="E1071" s="25">
        <f t="shared" si="20"/>
        <v>1.5399</v>
      </c>
    </row>
    <row r="1072" spans="1:5" ht="12" customHeight="1">
      <c r="A1072" s="9" t="s">
        <v>21</v>
      </c>
      <c r="B1072" s="26" t="s">
        <v>2641</v>
      </c>
      <c r="C1072" s="27" t="s">
        <v>2530</v>
      </c>
      <c r="D1072" s="40">
        <v>844.64</v>
      </c>
      <c r="E1072" s="25">
        <f t="shared" si="20"/>
        <v>0.84463999999999995</v>
      </c>
    </row>
    <row r="1073" spans="1:5" ht="12" customHeight="1">
      <c r="A1073" s="9" t="s">
        <v>21</v>
      </c>
      <c r="B1073" s="26" t="s">
        <v>2642</v>
      </c>
      <c r="C1073" s="27" t="s">
        <v>2530</v>
      </c>
      <c r="D1073" s="40">
        <v>2000</v>
      </c>
      <c r="E1073" s="25">
        <f t="shared" si="20"/>
        <v>2</v>
      </c>
    </row>
    <row r="1074" spans="1:5" ht="12" customHeight="1">
      <c r="A1074" s="9" t="s">
        <v>21</v>
      </c>
      <c r="B1074" s="26" t="s">
        <v>2643</v>
      </c>
      <c r="C1074" s="27" t="s">
        <v>2530</v>
      </c>
      <c r="D1074" s="40">
        <v>881.72</v>
      </c>
      <c r="E1074" s="25">
        <f t="shared" si="20"/>
        <v>0.88172000000000006</v>
      </c>
    </row>
    <row r="1075" spans="1:5" ht="12" customHeight="1">
      <c r="A1075" s="9" t="s">
        <v>21</v>
      </c>
      <c r="B1075" s="26" t="s">
        <v>2644</v>
      </c>
      <c r="C1075" s="27" t="s">
        <v>2530</v>
      </c>
      <c r="D1075" s="40">
        <v>4904.5600000000004</v>
      </c>
      <c r="E1075" s="25">
        <f t="shared" si="20"/>
        <v>4.90456</v>
      </c>
    </row>
    <row r="1076" spans="1:5" ht="12" customHeight="1">
      <c r="A1076" s="9" t="s">
        <v>21</v>
      </c>
      <c r="B1076" s="26" t="s">
        <v>2143</v>
      </c>
      <c r="C1076" s="27" t="s">
        <v>2530</v>
      </c>
      <c r="D1076" s="40">
        <v>39799.519999999997</v>
      </c>
      <c r="E1076" s="25">
        <f t="shared" si="20"/>
        <v>39.799519999999994</v>
      </c>
    </row>
    <row r="1077" spans="1:5" ht="12" customHeight="1">
      <c r="A1077" s="9" t="s">
        <v>21</v>
      </c>
      <c r="B1077" s="26" t="s">
        <v>2645</v>
      </c>
      <c r="C1077" s="27" t="s">
        <v>2530</v>
      </c>
      <c r="D1077" s="40">
        <v>1709.9</v>
      </c>
      <c r="E1077" s="25">
        <f t="shared" si="20"/>
        <v>1.7099000000000002</v>
      </c>
    </row>
    <row r="1078" spans="1:5" ht="12" customHeight="1">
      <c r="A1078" s="9" t="s">
        <v>21</v>
      </c>
      <c r="B1078" s="26" t="s">
        <v>2646</v>
      </c>
      <c r="C1078" s="27" t="s">
        <v>2530</v>
      </c>
      <c r="D1078" s="40">
        <v>494923.77</v>
      </c>
      <c r="E1078" s="25">
        <f t="shared" si="20"/>
        <v>494.92376999999999</v>
      </c>
    </row>
    <row r="1079" spans="1:5" ht="12" customHeight="1">
      <c r="A1079" s="9" t="s">
        <v>21</v>
      </c>
      <c r="B1079" s="26" t="s">
        <v>2646</v>
      </c>
      <c r="C1079" s="27" t="s">
        <v>2530</v>
      </c>
      <c r="D1079" s="40">
        <v>46332</v>
      </c>
      <c r="E1079" s="25">
        <f t="shared" si="20"/>
        <v>46.332000000000001</v>
      </c>
    </row>
    <row r="1080" spans="1:5" ht="12" customHeight="1">
      <c r="A1080" s="9" t="s">
        <v>21</v>
      </c>
      <c r="B1080" s="26" t="s">
        <v>2077</v>
      </c>
      <c r="C1080" s="27" t="s">
        <v>2530</v>
      </c>
      <c r="D1080" s="40">
        <v>858816</v>
      </c>
      <c r="E1080" s="25">
        <f t="shared" si="20"/>
        <v>858.81600000000003</v>
      </c>
    </row>
    <row r="1081" spans="1:5" ht="12" customHeight="1">
      <c r="A1081" s="9" t="s">
        <v>21</v>
      </c>
      <c r="B1081" s="26" t="s">
        <v>2077</v>
      </c>
      <c r="C1081" s="27" t="s">
        <v>2530</v>
      </c>
      <c r="D1081" s="40">
        <v>54458.52</v>
      </c>
      <c r="E1081" s="25">
        <f t="shared" si="20"/>
        <v>54.45852</v>
      </c>
    </row>
    <row r="1082" spans="1:5" ht="12" customHeight="1">
      <c r="A1082" s="9" t="s">
        <v>21</v>
      </c>
      <c r="B1082" s="26" t="s">
        <v>2145</v>
      </c>
      <c r="C1082" s="27" t="s">
        <v>2530</v>
      </c>
      <c r="D1082" s="40">
        <v>575004.31999999995</v>
      </c>
      <c r="E1082" s="25">
        <f t="shared" si="20"/>
        <v>575.00431999999989</v>
      </c>
    </row>
    <row r="1083" spans="1:5" ht="12" customHeight="1">
      <c r="A1083" s="9" t="s">
        <v>21</v>
      </c>
      <c r="B1083" s="26" t="s">
        <v>2647</v>
      </c>
      <c r="C1083" s="27" t="s">
        <v>2530</v>
      </c>
      <c r="D1083" s="40">
        <v>1257259.79</v>
      </c>
      <c r="E1083" s="25">
        <f t="shared" si="20"/>
        <v>1257.2597900000001</v>
      </c>
    </row>
    <row r="1084" spans="1:5" ht="12" customHeight="1">
      <c r="A1084" s="9" t="s">
        <v>21</v>
      </c>
      <c r="B1084" s="26" t="s">
        <v>2648</v>
      </c>
      <c r="C1084" s="27" t="s">
        <v>2530</v>
      </c>
      <c r="D1084" s="40">
        <v>577600</v>
      </c>
      <c r="E1084" s="25">
        <f t="shared" si="20"/>
        <v>577.6</v>
      </c>
    </row>
    <row r="1085" spans="1:5" ht="12" customHeight="1">
      <c r="A1085" s="9" t="s">
        <v>21</v>
      </c>
      <c r="B1085" s="26" t="s">
        <v>2147</v>
      </c>
      <c r="C1085" s="27" t="s">
        <v>2530</v>
      </c>
      <c r="D1085" s="40">
        <v>1025640.81</v>
      </c>
      <c r="E1085" s="25">
        <f t="shared" si="20"/>
        <v>1025.6408100000001</v>
      </c>
    </row>
    <row r="1086" spans="1:5" ht="12" customHeight="1">
      <c r="A1086" s="9" t="s">
        <v>21</v>
      </c>
      <c r="B1086" s="26" t="s">
        <v>2649</v>
      </c>
      <c r="C1086" s="27" t="s">
        <v>2530</v>
      </c>
      <c r="D1086" s="40">
        <v>404.76</v>
      </c>
      <c r="E1086" s="25">
        <f t="shared" si="20"/>
        <v>0.40476000000000001</v>
      </c>
    </row>
    <row r="1087" spans="1:5" ht="12" customHeight="1">
      <c r="A1087" s="9" t="s">
        <v>21</v>
      </c>
      <c r="B1087" s="26" t="s">
        <v>2650</v>
      </c>
      <c r="C1087" s="27" t="s">
        <v>2530</v>
      </c>
      <c r="D1087" s="40">
        <v>997.22</v>
      </c>
      <c r="E1087" s="25">
        <f t="shared" si="20"/>
        <v>0.99722</v>
      </c>
    </row>
    <row r="1088" spans="1:5" ht="12" customHeight="1">
      <c r="A1088" s="9" t="s">
        <v>21</v>
      </c>
      <c r="B1088" s="26" t="s">
        <v>2651</v>
      </c>
      <c r="C1088" s="27" t="s">
        <v>2530</v>
      </c>
      <c r="D1088" s="40">
        <v>3743.4</v>
      </c>
      <c r="E1088" s="25">
        <f t="shared" si="20"/>
        <v>3.7434000000000003</v>
      </c>
    </row>
    <row r="1089" spans="1:5" ht="12" customHeight="1">
      <c r="A1089" s="9" t="s">
        <v>21</v>
      </c>
      <c r="B1089" s="26" t="s">
        <v>2651</v>
      </c>
      <c r="C1089" s="27" t="s">
        <v>2530</v>
      </c>
      <c r="D1089" s="40">
        <v>3214.29</v>
      </c>
      <c r="E1089" s="25">
        <f t="shared" si="20"/>
        <v>3.2142900000000001</v>
      </c>
    </row>
    <row r="1090" spans="1:5" ht="12" customHeight="1">
      <c r="A1090" s="9" t="s">
        <v>21</v>
      </c>
      <c r="B1090" s="26" t="s">
        <v>2652</v>
      </c>
      <c r="C1090" s="27" t="s">
        <v>2530</v>
      </c>
      <c r="D1090" s="40">
        <v>880.36</v>
      </c>
      <c r="E1090" s="25">
        <f t="shared" si="20"/>
        <v>0.88036000000000003</v>
      </c>
    </row>
    <row r="1091" spans="1:5" ht="12" customHeight="1">
      <c r="A1091" s="9" t="s">
        <v>21</v>
      </c>
      <c r="B1091" s="26" t="s">
        <v>2653</v>
      </c>
      <c r="C1091" s="27" t="s">
        <v>2530</v>
      </c>
      <c r="D1091" s="40">
        <v>1657.41</v>
      </c>
      <c r="E1091" s="25">
        <f t="shared" si="20"/>
        <v>1.65741</v>
      </c>
    </row>
    <row r="1092" spans="1:5" ht="12" customHeight="1">
      <c r="A1092" s="9" t="s">
        <v>21</v>
      </c>
      <c r="B1092" s="26" t="s">
        <v>2654</v>
      </c>
      <c r="C1092" s="27" t="s">
        <v>2530</v>
      </c>
      <c r="D1092" s="40">
        <v>913.91</v>
      </c>
      <c r="E1092" s="25">
        <f t="shared" si="20"/>
        <v>0.91391</v>
      </c>
    </row>
    <row r="1093" spans="1:5" ht="12" customHeight="1">
      <c r="A1093" s="9" t="s">
        <v>21</v>
      </c>
      <c r="B1093" s="26" t="s">
        <v>2655</v>
      </c>
      <c r="C1093" s="27" t="s">
        <v>2530</v>
      </c>
      <c r="D1093" s="40">
        <v>997.22</v>
      </c>
      <c r="E1093" s="25">
        <f t="shared" si="20"/>
        <v>0.99722</v>
      </c>
    </row>
    <row r="1094" spans="1:5" ht="12" customHeight="1">
      <c r="A1094" s="9" t="s">
        <v>21</v>
      </c>
      <c r="B1094" s="26" t="s">
        <v>2656</v>
      </c>
      <c r="C1094" s="27" t="s">
        <v>2530</v>
      </c>
      <c r="D1094" s="40">
        <v>931.3</v>
      </c>
      <c r="E1094" s="25">
        <f t="shared" si="20"/>
        <v>0.93129999999999991</v>
      </c>
    </row>
    <row r="1095" spans="1:5" ht="12" customHeight="1">
      <c r="A1095" s="9" t="s">
        <v>21</v>
      </c>
      <c r="B1095" s="26" t="s">
        <v>2657</v>
      </c>
      <c r="C1095" s="27" t="s">
        <v>2530</v>
      </c>
      <c r="D1095" s="40">
        <v>327.07</v>
      </c>
      <c r="E1095" s="25">
        <f t="shared" si="20"/>
        <v>0.32706999999999997</v>
      </c>
    </row>
    <row r="1096" spans="1:5" ht="12" customHeight="1">
      <c r="A1096" s="9" t="s">
        <v>21</v>
      </c>
      <c r="B1096" s="26" t="s">
        <v>2658</v>
      </c>
      <c r="C1096" s="27" t="s">
        <v>2530</v>
      </c>
      <c r="D1096" s="40">
        <v>664.86</v>
      </c>
      <c r="E1096" s="25">
        <f t="shared" si="20"/>
        <v>0.66486000000000001</v>
      </c>
    </row>
    <row r="1097" spans="1:5" ht="12" customHeight="1">
      <c r="A1097" s="9" t="s">
        <v>21</v>
      </c>
      <c r="B1097" s="26" t="s">
        <v>2659</v>
      </c>
      <c r="C1097" s="27" t="s">
        <v>2530</v>
      </c>
      <c r="D1097" s="40">
        <v>1062.5999999999999</v>
      </c>
      <c r="E1097" s="25">
        <f t="shared" si="20"/>
        <v>1.0626</v>
      </c>
    </row>
    <row r="1098" spans="1:5" ht="12" customHeight="1">
      <c r="A1098" s="9" t="s">
        <v>21</v>
      </c>
      <c r="B1098" s="26" t="s">
        <v>2659</v>
      </c>
      <c r="C1098" s="27" t="s">
        <v>2530</v>
      </c>
      <c r="D1098" s="40">
        <v>29060.99</v>
      </c>
      <c r="E1098" s="25">
        <f t="shared" si="20"/>
        <v>29.06099</v>
      </c>
    </row>
    <row r="1099" spans="1:5" ht="12" customHeight="1">
      <c r="A1099" s="9" t="s">
        <v>21</v>
      </c>
      <c r="B1099" s="26" t="s">
        <v>2659</v>
      </c>
      <c r="C1099" s="27" t="s">
        <v>2530</v>
      </c>
      <c r="D1099" s="40">
        <v>1062.5999999999999</v>
      </c>
      <c r="E1099" s="25">
        <f t="shared" si="20"/>
        <v>1.0626</v>
      </c>
    </row>
    <row r="1100" spans="1:5" ht="12" customHeight="1">
      <c r="A1100" s="9" t="s">
        <v>21</v>
      </c>
      <c r="B1100" s="26" t="s">
        <v>2659</v>
      </c>
      <c r="C1100" s="27" t="s">
        <v>2530</v>
      </c>
      <c r="D1100" s="40">
        <v>1062.5999999999999</v>
      </c>
      <c r="E1100" s="25">
        <f t="shared" si="20"/>
        <v>1.0626</v>
      </c>
    </row>
    <row r="1101" spans="1:5" ht="12" customHeight="1">
      <c r="A1101" s="9" t="s">
        <v>21</v>
      </c>
      <c r="B1101" s="26" t="s">
        <v>2659</v>
      </c>
      <c r="C1101" s="27" t="s">
        <v>2530</v>
      </c>
      <c r="D1101" s="40">
        <v>1062.5999999999999</v>
      </c>
      <c r="E1101" s="25">
        <f t="shared" si="20"/>
        <v>1.0626</v>
      </c>
    </row>
    <row r="1102" spans="1:5" ht="12" customHeight="1">
      <c r="A1102" s="9" t="s">
        <v>21</v>
      </c>
      <c r="B1102" s="26" t="s">
        <v>2659</v>
      </c>
      <c r="C1102" s="27" t="s">
        <v>2530</v>
      </c>
      <c r="D1102" s="40">
        <v>1062.5999999999999</v>
      </c>
      <c r="E1102" s="25">
        <f t="shared" si="20"/>
        <v>1.0626</v>
      </c>
    </row>
    <row r="1103" spans="1:5" ht="12" customHeight="1">
      <c r="A1103" s="9" t="s">
        <v>21</v>
      </c>
      <c r="B1103" s="26" t="s">
        <v>2659</v>
      </c>
      <c r="C1103" s="27" t="s">
        <v>2530</v>
      </c>
      <c r="D1103" s="40">
        <v>1062.5999999999999</v>
      </c>
      <c r="E1103" s="25">
        <f t="shared" si="20"/>
        <v>1.0626</v>
      </c>
    </row>
    <row r="1104" spans="1:5" ht="12" customHeight="1">
      <c r="A1104" s="9" t="s">
        <v>21</v>
      </c>
      <c r="B1104" s="26" t="s">
        <v>2659</v>
      </c>
      <c r="C1104" s="27" t="s">
        <v>2530</v>
      </c>
      <c r="D1104" s="40">
        <v>1126.02</v>
      </c>
      <c r="E1104" s="25">
        <f t="shared" si="20"/>
        <v>1.12602</v>
      </c>
    </row>
    <row r="1105" spans="1:5" ht="12" customHeight="1">
      <c r="A1105" s="9" t="s">
        <v>21</v>
      </c>
      <c r="B1105" s="26" t="s">
        <v>2659</v>
      </c>
      <c r="C1105" s="27" t="s">
        <v>2530</v>
      </c>
      <c r="D1105" s="40">
        <v>1238.97</v>
      </c>
      <c r="E1105" s="25">
        <f t="shared" si="20"/>
        <v>1.2389700000000001</v>
      </c>
    </row>
    <row r="1106" spans="1:5" ht="12" customHeight="1">
      <c r="A1106" s="9" t="s">
        <v>21</v>
      </c>
      <c r="B1106" s="26" t="s">
        <v>2659</v>
      </c>
      <c r="C1106" s="27" t="s">
        <v>2530</v>
      </c>
      <c r="D1106" s="40">
        <v>1062.5999999999999</v>
      </c>
      <c r="E1106" s="25">
        <f t="shared" si="20"/>
        <v>1.0626</v>
      </c>
    </row>
    <row r="1107" spans="1:5" ht="12" customHeight="1">
      <c r="A1107" s="9" t="s">
        <v>21</v>
      </c>
      <c r="B1107" s="26" t="s">
        <v>2659</v>
      </c>
      <c r="C1107" s="27" t="s">
        <v>2530</v>
      </c>
      <c r="D1107" s="40">
        <v>1062.5999999999999</v>
      </c>
      <c r="E1107" s="25">
        <f t="shared" ref="E1107:E1170" si="21">D1107/1000</f>
        <v>1.0626</v>
      </c>
    </row>
    <row r="1108" spans="1:5" ht="12" customHeight="1">
      <c r="A1108" s="9" t="s">
        <v>21</v>
      </c>
      <c r="B1108" s="26" t="s">
        <v>2659</v>
      </c>
      <c r="C1108" s="27" t="s">
        <v>2530</v>
      </c>
      <c r="D1108" s="40">
        <v>1062.5999999999999</v>
      </c>
      <c r="E1108" s="25">
        <f t="shared" si="21"/>
        <v>1.0626</v>
      </c>
    </row>
    <row r="1109" spans="1:5" ht="12" customHeight="1">
      <c r="A1109" s="9" t="s">
        <v>21</v>
      </c>
      <c r="B1109" s="26" t="s">
        <v>2659</v>
      </c>
      <c r="C1109" s="27" t="s">
        <v>2530</v>
      </c>
      <c r="D1109" s="40">
        <v>1062.5999999999999</v>
      </c>
      <c r="E1109" s="25">
        <f t="shared" si="21"/>
        <v>1.0626</v>
      </c>
    </row>
    <row r="1110" spans="1:5" ht="12" customHeight="1">
      <c r="A1110" s="9" t="s">
        <v>21</v>
      </c>
      <c r="B1110" s="26" t="s">
        <v>2659</v>
      </c>
      <c r="C1110" s="27" t="s">
        <v>2530</v>
      </c>
      <c r="D1110" s="40">
        <v>1062.5999999999999</v>
      </c>
      <c r="E1110" s="25">
        <f t="shared" si="21"/>
        <v>1.0626</v>
      </c>
    </row>
    <row r="1111" spans="1:5" ht="12" customHeight="1">
      <c r="A1111" s="9" t="s">
        <v>21</v>
      </c>
      <c r="B1111" s="26" t="s">
        <v>2659</v>
      </c>
      <c r="C1111" s="27" t="s">
        <v>2530</v>
      </c>
      <c r="D1111" s="40">
        <v>1062.5999999999999</v>
      </c>
      <c r="E1111" s="25">
        <f t="shared" si="21"/>
        <v>1.0626</v>
      </c>
    </row>
    <row r="1112" spans="1:5" ht="12" customHeight="1">
      <c r="A1112" s="9" t="s">
        <v>21</v>
      </c>
      <c r="B1112" s="26" t="s">
        <v>2659</v>
      </c>
      <c r="C1112" s="27" t="s">
        <v>2530</v>
      </c>
      <c r="D1112" s="40">
        <v>1099.02</v>
      </c>
      <c r="E1112" s="25">
        <f t="shared" si="21"/>
        <v>1.0990199999999999</v>
      </c>
    </row>
    <row r="1113" spans="1:5" ht="12" customHeight="1">
      <c r="A1113" s="9" t="s">
        <v>21</v>
      </c>
      <c r="B1113" s="26" t="s">
        <v>2659</v>
      </c>
      <c r="C1113" s="27" t="s">
        <v>2530</v>
      </c>
      <c r="D1113" s="40">
        <v>1123.77</v>
      </c>
      <c r="E1113" s="25">
        <f t="shared" si="21"/>
        <v>1.1237699999999999</v>
      </c>
    </row>
    <row r="1114" spans="1:5" ht="12" customHeight="1">
      <c r="A1114" s="9" t="s">
        <v>21</v>
      </c>
      <c r="B1114" s="26" t="s">
        <v>2659</v>
      </c>
      <c r="C1114" s="27" t="s">
        <v>2530</v>
      </c>
      <c r="D1114" s="40">
        <v>1062.5999999999999</v>
      </c>
      <c r="E1114" s="25">
        <f t="shared" si="21"/>
        <v>1.0626</v>
      </c>
    </row>
    <row r="1115" spans="1:5" ht="12" customHeight="1">
      <c r="A1115" s="9" t="s">
        <v>21</v>
      </c>
      <c r="B1115" s="26" t="s">
        <v>2659</v>
      </c>
      <c r="C1115" s="27" t="s">
        <v>2530</v>
      </c>
      <c r="D1115" s="40">
        <v>1062.5999999999999</v>
      </c>
      <c r="E1115" s="25">
        <f t="shared" si="21"/>
        <v>1.0626</v>
      </c>
    </row>
    <row r="1116" spans="1:5" ht="12" customHeight="1">
      <c r="A1116" s="9" t="s">
        <v>21</v>
      </c>
      <c r="B1116" s="26" t="s">
        <v>2659</v>
      </c>
      <c r="C1116" s="27" t="s">
        <v>2530</v>
      </c>
      <c r="D1116" s="40">
        <v>1274.72</v>
      </c>
      <c r="E1116" s="25">
        <f t="shared" si="21"/>
        <v>1.2747200000000001</v>
      </c>
    </row>
    <row r="1117" spans="1:5" ht="12" customHeight="1">
      <c r="A1117" s="9" t="s">
        <v>21</v>
      </c>
      <c r="B1117" s="26" t="s">
        <v>2659</v>
      </c>
      <c r="C1117" s="27" t="s">
        <v>2530</v>
      </c>
      <c r="D1117" s="40">
        <v>1062.5999999999999</v>
      </c>
      <c r="E1117" s="25">
        <f t="shared" si="21"/>
        <v>1.0626</v>
      </c>
    </row>
    <row r="1118" spans="1:5" ht="12" customHeight="1">
      <c r="A1118" s="9" t="s">
        <v>21</v>
      </c>
      <c r="B1118" s="26" t="s">
        <v>2659</v>
      </c>
      <c r="C1118" s="27" t="s">
        <v>2530</v>
      </c>
      <c r="D1118" s="40">
        <v>1062.5999999999999</v>
      </c>
      <c r="E1118" s="25">
        <f t="shared" si="21"/>
        <v>1.0626</v>
      </c>
    </row>
    <row r="1119" spans="1:5" ht="12" customHeight="1">
      <c r="A1119" s="9" t="s">
        <v>21</v>
      </c>
      <c r="B1119" s="26" t="s">
        <v>2659</v>
      </c>
      <c r="C1119" s="27" t="s">
        <v>2530</v>
      </c>
      <c r="D1119" s="40">
        <v>1062.5999999999999</v>
      </c>
      <c r="E1119" s="25">
        <f t="shared" si="21"/>
        <v>1.0626</v>
      </c>
    </row>
    <row r="1120" spans="1:5" ht="12" customHeight="1">
      <c r="A1120" s="9" t="s">
        <v>21</v>
      </c>
      <c r="B1120" s="26" t="s">
        <v>2659</v>
      </c>
      <c r="C1120" s="27" t="s">
        <v>2530</v>
      </c>
      <c r="D1120" s="40">
        <v>1062.5999999999999</v>
      </c>
      <c r="E1120" s="25">
        <f t="shared" si="21"/>
        <v>1.0626</v>
      </c>
    </row>
    <row r="1121" spans="1:5" ht="12" customHeight="1">
      <c r="A1121" s="9" t="s">
        <v>21</v>
      </c>
      <c r="B1121" s="26" t="s">
        <v>2659</v>
      </c>
      <c r="C1121" s="27" t="s">
        <v>2530</v>
      </c>
      <c r="D1121" s="40">
        <v>1274.72</v>
      </c>
      <c r="E1121" s="25">
        <f t="shared" si="21"/>
        <v>1.2747200000000001</v>
      </c>
    </row>
    <row r="1122" spans="1:5" ht="12" customHeight="1">
      <c r="A1122" s="9" t="s">
        <v>21</v>
      </c>
      <c r="B1122" s="26" t="s">
        <v>2659</v>
      </c>
      <c r="C1122" s="27" t="s">
        <v>2530</v>
      </c>
      <c r="D1122" s="40">
        <v>1062.5999999999999</v>
      </c>
      <c r="E1122" s="25">
        <f t="shared" si="21"/>
        <v>1.0626</v>
      </c>
    </row>
    <row r="1123" spans="1:5" ht="12" customHeight="1">
      <c r="A1123" s="9" t="s">
        <v>21</v>
      </c>
      <c r="B1123" s="26" t="s">
        <v>2659</v>
      </c>
      <c r="C1123" s="27" t="s">
        <v>2530</v>
      </c>
      <c r="D1123" s="40">
        <v>1062.5999999999999</v>
      </c>
      <c r="E1123" s="25">
        <f t="shared" si="21"/>
        <v>1.0626</v>
      </c>
    </row>
    <row r="1124" spans="1:5" ht="12" customHeight="1">
      <c r="A1124" s="9" t="s">
        <v>21</v>
      </c>
      <c r="B1124" s="26" t="s">
        <v>2659</v>
      </c>
      <c r="C1124" s="27" t="s">
        <v>2530</v>
      </c>
      <c r="D1124" s="40">
        <v>1220.97</v>
      </c>
      <c r="E1124" s="25">
        <f t="shared" si="21"/>
        <v>1.2209700000000001</v>
      </c>
    </row>
    <row r="1125" spans="1:5" ht="12" customHeight="1">
      <c r="A1125" s="9" t="s">
        <v>21</v>
      </c>
      <c r="B1125" s="26" t="s">
        <v>2659</v>
      </c>
      <c r="C1125" s="27" t="s">
        <v>2530</v>
      </c>
      <c r="D1125" s="40">
        <v>1062.5999999999999</v>
      </c>
      <c r="E1125" s="25">
        <f t="shared" si="21"/>
        <v>1.0626</v>
      </c>
    </row>
    <row r="1126" spans="1:5" ht="12" customHeight="1">
      <c r="A1126" s="9" t="s">
        <v>21</v>
      </c>
      <c r="B1126" s="26" t="s">
        <v>2659</v>
      </c>
      <c r="C1126" s="27" t="s">
        <v>2530</v>
      </c>
      <c r="D1126" s="40">
        <v>1062.5999999999999</v>
      </c>
      <c r="E1126" s="25">
        <f t="shared" si="21"/>
        <v>1.0626</v>
      </c>
    </row>
    <row r="1127" spans="1:5" ht="12" customHeight="1">
      <c r="A1127" s="9" t="s">
        <v>21</v>
      </c>
      <c r="B1127" s="26" t="s">
        <v>2659</v>
      </c>
      <c r="C1127" s="27" t="s">
        <v>2530</v>
      </c>
      <c r="D1127" s="40">
        <v>1062.5999999999999</v>
      </c>
      <c r="E1127" s="25">
        <f t="shared" si="21"/>
        <v>1.0626</v>
      </c>
    </row>
    <row r="1128" spans="1:5" ht="12" customHeight="1">
      <c r="A1128" s="9" t="s">
        <v>21</v>
      </c>
      <c r="B1128" s="26" t="s">
        <v>2659</v>
      </c>
      <c r="C1128" s="27" t="s">
        <v>2530</v>
      </c>
      <c r="D1128" s="40">
        <v>1062.5999999999999</v>
      </c>
      <c r="E1128" s="25">
        <f t="shared" si="21"/>
        <v>1.0626</v>
      </c>
    </row>
    <row r="1129" spans="1:5" ht="12" customHeight="1">
      <c r="A1129" s="9" t="s">
        <v>21</v>
      </c>
      <c r="B1129" s="26" t="s">
        <v>2659</v>
      </c>
      <c r="C1129" s="27" t="s">
        <v>2530</v>
      </c>
      <c r="D1129" s="40">
        <v>1062.5999999999999</v>
      </c>
      <c r="E1129" s="25">
        <f t="shared" si="21"/>
        <v>1.0626</v>
      </c>
    </row>
    <row r="1130" spans="1:5" ht="12" customHeight="1">
      <c r="A1130" s="9" t="s">
        <v>21</v>
      </c>
      <c r="B1130" s="26" t="s">
        <v>2659</v>
      </c>
      <c r="C1130" s="27" t="s">
        <v>2530</v>
      </c>
      <c r="D1130" s="40">
        <v>32180.959999999999</v>
      </c>
      <c r="E1130" s="25">
        <f t="shared" si="21"/>
        <v>32.180959999999999</v>
      </c>
    </row>
    <row r="1131" spans="1:5" ht="12" customHeight="1">
      <c r="A1131" s="9" t="s">
        <v>21</v>
      </c>
      <c r="B1131" s="26" t="s">
        <v>2659</v>
      </c>
      <c r="C1131" s="27" t="s">
        <v>2530</v>
      </c>
      <c r="D1131" s="40">
        <v>1062.5999999999999</v>
      </c>
      <c r="E1131" s="25">
        <f t="shared" si="21"/>
        <v>1.0626</v>
      </c>
    </row>
    <row r="1132" spans="1:5" ht="12" customHeight="1">
      <c r="A1132" s="9" t="s">
        <v>21</v>
      </c>
      <c r="B1132" s="26" t="s">
        <v>2659</v>
      </c>
      <c r="C1132" s="27" t="s">
        <v>2530</v>
      </c>
      <c r="D1132" s="40">
        <v>14619.52</v>
      </c>
      <c r="E1132" s="25">
        <f t="shared" si="21"/>
        <v>14.61952</v>
      </c>
    </row>
    <row r="1133" spans="1:5" ht="12" customHeight="1">
      <c r="A1133" s="9" t="s">
        <v>21</v>
      </c>
      <c r="B1133" s="26" t="s">
        <v>2659</v>
      </c>
      <c r="C1133" s="27" t="s">
        <v>2530</v>
      </c>
      <c r="D1133" s="40">
        <v>188672</v>
      </c>
      <c r="E1133" s="25">
        <f t="shared" si="21"/>
        <v>188.672</v>
      </c>
    </row>
    <row r="1134" spans="1:5" ht="12" customHeight="1">
      <c r="A1134" s="9" t="s">
        <v>21</v>
      </c>
      <c r="B1134" s="26" t="s">
        <v>2659</v>
      </c>
      <c r="C1134" s="27" t="s">
        <v>2530</v>
      </c>
      <c r="D1134" s="40">
        <v>467649.59</v>
      </c>
      <c r="E1134" s="25">
        <f t="shared" si="21"/>
        <v>467.64959000000005</v>
      </c>
    </row>
    <row r="1135" spans="1:5" ht="12" customHeight="1">
      <c r="A1135" s="9" t="s">
        <v>21</v>
      </c>
      <c r="B1135" s="26" t="s">
        <v>2659</v>
      </c>
      <c r="C1135" s="27" t="s">
        <v>2530</v>
      </c>
      <c r="D1135" s="40">
        <v>1297120</v>
      </c>
      <c r="E1135" s="25">
        <f t="shared" si="21"/>
        <v>1297.1199999999999</v>
      </c>
    </row>
    <row r="1136" spans="1:5" ht="12" customHeight="1">
      <c r="A1136" s="9" t="s">
        <v>21</v>
      </c>
      <c r="B1136" s="26" t="s">
        <v>2659</v>
      </c>
      <c r="C1136" s="27" t="s">
        <v>2530</v>
      </c>
      <c r="D1136" s="40">
        <v>997.22</v>
      </c>
      <c r="E1136" s="25">
        <f t="shared" si="21"/>
        <v>0.99722</v>
      </c>
    </row>
    <row r="1137" spans="1:5" ht="12" customHeight="1">
      <c r="A1137" s="9" t="s">
        <v>21</v>
      </c>
      <c r="B1137" s="26" t="s">
        <v>2659</v>
      </c>
      <c r="C1137" s="27" t="s">
        <v>2530</v>
      </c>
      <c r="D1137" s="40">
        <v>1275</v>
      </c>
      <c r="E1137" s="25">
        <f t="shared" si="21"/>
        <v>1.2749999999999999</v>
      </c>
    </row>
    <row r="1138" spans="1:5" ht="12" customHeight="1">
      <c r="A1138" s="9" t="s">
        <v>21</v>
      </c>
      <c r="B1138" s="26" t="s">
        <v>2659</v>
      </c>
      <c r="C1138" s="27" t="s">
        <v>2530</v>
      </c>
      <c r="D1138" s="40">
        <v>1826.55</v>
      </c>
      <c r="E1138" s="25">
        <f t="shared" si="21"/>
        <v>1.8265499999999999</v>
      </c>
    </row>
    <row r="1139" spans="1:5" ht="12" customHeight="1">
      <c r="A1139" s="9" t="s">
        <v>21</v>
      </c>
      <c r="B1139" s="26" t="s">
        <v>2659</v>
      </c>
      <c r="C1139" s="27" t="s">
        <v>2530</v>
      </c>
      <c r="D1139" s="40">
        <v>2972.2</v>
      </c>
      <c r="E1139" s="25">
        <f t="shared" si="21"/>
        <v>2.9722</v>
      </c>
    </row>
    <row r="1140" spans="1:5" ht="12" customHeight="1">
      <c r="A1140" s="9" t="s">
        <v>21</v>
      </c>
      <c r="B1140" s="26" t="s">
        <v>2659</v>
      </c>
      <c r="C1140" s="27" t="s">
        <v>2530</v>
      </c>
      <c r="D1140" s="40">
        <v>1817.37</v>
      </c>
      <c r="E1140" s="25">
        <f t="shared" si="21"/>
        <v>1.8173699999999999</v>
      </c>
    </row>
    <row r="1141" spans="1:5" ht="12" customHeight="1">
      <c r="A1141" s="9" t="s">
        <v>21</v>
      </c>
      <c r="B1141" s="26" t="s">
        <v>2659</v>
      </c>
      <c r="C1141" s="27" t="s">
        <v>2530</v>
      </c>
      <c r="D1141" s="40">
        <v>390.4</v>
      </c>
      <c r="E1141" s="25">
        <f t="shared" si="21"/>
        <v>0.39039999999999997</v>
      </c>
    </row>
    <row r="1142" spans="1:5" ht="12" customHeight="1">
      <c r="A1142" s="9" t="s">
        <v>21</v>
      </c>
      <c r="B1142" s="26" t="s">
        <v>2659</v>
      </c>
      <c r="C1142" s="27" t="s">
        <v>2530</v>
      </c>
      <c r="D1142" s="40">
        <v>393</v>
      </c>
      <c r="E1142" s="25">
        <f t="shared" si="21"/>
        <v>0.39300000000000002</v>
      </c>
    </row>
    <row r="1143" spans="1:5" ht="12" customHeight="1">
      <c r="A1143" s="9" t="s">
        <v>21</v>
      </c>
      <c r="B1143" s="26" t="s">
        <v>2660</v>
      </c>
      <c r="C1143" s="27" t="s">
        <v>2530</v>
      </c>
      <c r="D1143" s="40">
        <v>104046.7</v>
      </c>
      <c r="E1143" s="25">
        <f t="shared" si="21"/>
        <v>104.0467</v>
      </c>
    </row>
    <row r="1144" spans="1:5" ht="12" customHeight="1">
      <c r="A1144" s="9" t="s">
        <v>21</v>
      </c>
      <c r="B1144" s="26" t="s">
        <v>2661</v>
      </c>
      <c r="C1144" s="27" t="s">
        <v>2530</v>
      </c>
      <c r="D1144" s="40">
        <v>20046.39</v>
      </c>
      <c r="E1144" s="25">
        <f t="shared" si="21"/>
        <v>20.046389999999999</v>
      </c>
    </row>
    <row r="1145" spans="1:5" ht="12" customHeight="1">
      <c r="A1145" s="9" t="s">
        <v>21</v>
      </c>
      <c r="B1145" s="26" t="s">
        <v>2662</v>
      </c>
      <c r="C1145" s="27" t="s">
        <v>2530</v>
      </c>
      <c r="D1145" s="40">
        <v>467.73</v>
      </c>
      <c r="E1145" s="25">
        <f t="shared" si="21"/>
        <v>0.46773000000000003</v>
      </c>
    </row>
    <row r="1146" spans="1:5" ht="12" customHeight="1">
      <c r="A1146" s="9" t="s">
        <v>21</v>
      </c>
      <c r="B1146" s="26" t="s">
        <v>2663</v>
      </c>
      <c r="C1146" s="27" t="s">
        <v>2530</v>
      </c>
      <c r="D1146" s="40">
        <v>690350.25</v>
      </c>
      <c r="E1146" s="25">
        <f t="shared" si="21"/>
        <v>690.35024999999996</v>
      </c>
    </row>
    <row r="1147" spans="1:5" ht="12" customHeight="1">
      <c r="A1147" s="9" t="s">
        <v>21</v>
      </c>
      <c r="B1147" s="26" t="s">
        <v>2664</v>
      </c>
      <c r="C1147" s="27" t="s">
        <v>2530</v>
      </c>
      <c r="D1147" s="40">
        <v>3789.3</v>
      </c>
      <c r="E1147" s="25">
        <f t="shared" si="21"/>
        <v>3.7893000000000003</v>
      </c>
    </row>
    <row r="1148" spans="1:5" ht="12" customHeight="1">
      <c r="A1148" s="9" t="s">
        <v>21</v>
      </c>
      <c r="B1148" s="26" t="s">
        <v>2665</v>
      </c>
      <c r="C1148" s="27" t="s">
        <v>2530</v>
      </c>
      <c r="D1148" s="40">
        <v>1275</v>
      </c>
      <c r="E1148" s="25">
        <f t="shared" si="21"/>
        <v>1.2749999999999999</v>
      </c>
    </row>
    <row r="1149" spans="1:5" ht="12" customHeight="1">
      <c r="A1149" s="9" t="s">
        <v>21</v>
      </c>
      <c r="B1149" s="26" t="s">
        <v>2665</v>
      </c>
      <c r="C1149" s="27" t="s">
        <v>2530</v>
      </c>
      <c r="D1149" s="40">
        <v>1275</v>
      </c>
      <c r="E1149" s="25">
        <f t="shared" si="21"/>
        <v>1.2749999999999999</v>
      </c>
    </row>
    <row r="1150" spans="1:5" ht="12" customHeight="1">
      <c r="A1150" s="9" t="s">
        <v>21</v>
      </c>
      <c r="B1150" s="26" t="s">
        <v>2665</v>
      </c>
      <c r="C1150" s="27" t="s">
        <v>2530</v>
      </c>
      <c r="D1150" s="40">
        <v>1275</v>
      </c>
      <c r="E1150" s="25">
        <f t="shared" si="21"/>
        <v>1.2749999999999999</v>
      </c>
    </row>
    <row r="1151" spans="1:5" ht="12" customHeight="1">
      <c r="A1151" s="9" t="s">
        <v>21</v>
      </c>
      <c r="B1151" s="26" t="s">
        <v>2665</v>
      </c>
      <c r="C1151" s="27" t="s">
        <v>2530</v>
      </c>
      <c r="D1151" s="40">
        <v>1275</v>
      </c>
      <c r="E1151" s="25">
        <f t="shared" si="21"/>
        <v>1.2749999999999999</v>
      </c>
    </row>
    <row r="1152" spans="1:5" ht="12" customHeight="1">
      <c r="A1152" s="9" t="s">
        <v>21</v>
      </c>
      <c r="B1152" s="26" t="s">
        <v>2665</v>
      </c>
      <c r="C1152" s="27" t="s">
        <v>2530</v>
      </c>
      <c r="D1152" s="40">
        <v>48680.84</v>
      </c>
      <c r="E1152" s="25">
        <f t="shared" si="21"/>
        <v>48.680839999999996</v>
      </c>
    </row>
    <row r="1153" spans="1:6" ht="12" customHeight="1">
      <c r="A1153" s="9" t="s">
        <v>21</v>
      </c>
      <c r="B1153" s="26" t="s">
        <v>2666</v>
      </c>
      <c r="C1153" s="27" t="s">
        <v>2530</v>
      </c>
      <c r="D1153" s="40">
        <v>809.16</v>
      </c>
      <c r="E1153" s="25">
        <f t="shared" si="21"/>
        <v>0.80915999999999999</v>
      </c>
    </row>
    <row r="1154" spans="1:6" ht="12" customHeight="1">
      <c r="A1154" s="9" t="s">
        <v>21</v>
      </c>
      <c r="B1154" s="26" t="s">
        <v>2517</v>
      </c>
      <c r="C1154" s="27" t="s">
        <v>2530</v>
      </c>
      <c r="D1154" s="40">
        <v>11424</v>
      </c>
      <c r="E1154" s="25">
        <f t="shared" si="21"/>
        <v>11.423999999999999</v>
      </c>
    </row>
    <row r="1155" spans="1:6" ht="12" customHeight="1">
      <c r="A1155" s="9" t="s">
        <v>21</v>
      </c>
      <c r="B1155" s="26" t="s">
        <v>2667</v>
      </c>
      <c r="C1155" s="27" t="s">
        <v>2530</v>
      </c>
      <c r="D1155" s="40">
        <v>1787.01</v>
      </c>
      <c r="E1155" s="25">
        <f t="shared" si="21"/>
        <v>1.78701</v>
      </c>
    </row>
    <row r="1156" spans="1:6" ht="12" customHeight="1">
      <c r="A1156" s="9" t="s">
        <v>21</v>
      </c>
      <c r="B1156" s="26" t="s">
        <v>2668</v>
      </c>
      <c r="C1156" s="27" t="s">
        <v>2530</v>
      </c>
      <c r="D1156" s="40">
        <v>384.96</v>
      </c>
      <c r="E1156" s="25">
        <f t="shared" si="21"/>
        <v>0.38495999999999997</v>
      </c>
    </row>
    <row r="1157" spans="1:6" ht="12" customHeight="1">
      <c r="A1157" s="9" t="s">
        <v>21</v>
      </c>
      <c r="B1157" s="26" t="s">
        <v>2669</v>
      </c>
      <c r="C1157" s="27" t="s">
        <v>2530</v>
      </c>
      <c r="D1157" s="40">
        <v>14130.38</v>
      </c>
      <c r="E1157" s="25">
        <f t="shared" si="21"/>
        <v>14.130379999999999</v>
      </c>
    </row>
    <row r="1158" spans="1:6" ht="12" customHeight="1">
      <c r="A1158" s="9" t="s">
        <v>21</v>
      </c>
      <c r="B1158" s="26" t="s">
        <v>2670</v>
      </c>
      <c r="C1158" s="27" t="s">
        <v>2530</v>
      </c>
      <c r="D1158" s="40">
        <v>891.48</v>
      </c>
      <c r="E1158" s="25">
        <f t="shared" si="21"/>
        <v>0.89148000000000005</v>
      </c>
    </row>
    <row r="1159" spans="1:6" ht="12" customHeight="1">
      <c r="A1159" s="9" t="s">
        <v>21</v>
      </c>
      <c r="B1159" s="35" t="s">
        <v>160</v>
      </c>
      <c r="C1159" s="27" t="s">
        <v>2530</v>
      </c>
      <c r="D1159" s="40">
        <v>1123.1600000000001</v>
      </c>
      <c r="E1159" s="25">
        <f t="shared" si="21"/>
        <v>1.1231600000000002</v>
      </c>
      <c r="F1159" s="26"/>
    </row>
    <row r="1160" spans="1:6" ht="12" customHeight="1">
      <c r="A1160" s="9" t="s">
        <v>21</v>
      </c>
      <c r="B1160" s="26" t="s">
        <v>2671</v>
      </c>
      <c r="C1160" s="27" t="s">
        <v>2530</v>
      </c>
      <c r="D1160" s="40">
        <v>940.07</v>
      </c>
      <c r="E1160" s="25">
        <f t="shared" si="21"/>
        <v>0.94007000000000007</v>
      </c>
    </row>
    <row r="1161" spans="1:6" ht="12" customHeight="1">
      <c r="A1161" s="9" t="s">
        <v>21</v>
      </c>
      <c r="B1161" s="26" t="s">
        <v>2672</v>
      </c>
      <c r="C1161" s="27" t="s">
        <v>2530</v>
      </c>
      <c r="D1161" s="40">
        <v>1563.15</v>
      </c>
      <c r="E1161" s="25">
        <f t="shared" si="21"/>
        <v>1.56315</v>
      </c>
    </row>
    <row r="1162" spans="1:6" ht="12" customHeight="1">
      <c r="A1162" s="9" t="s">
        <v>21</v>
      </c>
      <c r="B1162" s="26" t="s">
        <v>2673</v>
      </c>
      <c r="C1162" s="27" t="s">
        <v>2530</v>
      </c>
      <c r="D1162" s="40">
        <v>1047.1099999999999</v>
      </c>
      <c r="E1162" s="25">
        <f t="shared" si="21"/>
        <v>1.04711</v>
      </c>
    </row>
    <row r="1163" spans="1:6" ht="12" customHeight="1">
      <c r="A1163" s="9" t="s">
        <v>21</v>
      </c>
      <c r="B1163" s="26" t="s">
        <v>2674</v>
      </c>
      <c r="C1163" s="27" t="s">
        <v>2530</v>
      </c>
      <c r="D1163" s="40">
        <v>251.14</v>
      </c>
      <c r="E1163" s="25">
        <f t="shared" si="21"/>
        <v>0.25113999999999997</v>
      </c>
    </row>
    <row r="1164" spans="1:6" ht="12" customHeight="1">
      <c r="A1164" s="9" t="s">
        <v>21</v>
      </c>
      <c r="B1164" s="26" t="s">
        <v>2675</v>
      </c>
      <c r="C1164" s="27" t="s">
        <v>2530</v>
      </c>
      <c r="D1164" s="40">
        <v>1492.7</v>
      </c>
      <c r="E1164" s="25">
        <f t="shared" si="21"/>
        <v>1.4927000000000001</v>
      </c>
    </row>
    <row r="1165" spans="1:6" ht="12" customHeight="1">
      <c r="A1165" s="9" t="s">
        <v>21</v>
      </c>
      <c r="B1165" s="26" t="s">
        <v>2676</v>
      </c>
      <c r="C1165" s="27" t="s">
        <v>2530</v>
      </c>
      <c r="D1165" s="40">
        <v>1927.92</v>
      </c>
      <c r="E1165" s="25">
        <f t="shared" si="21"/>
        <v>1.9279200000000001</v>
      </c>
    </row>
    <row r="1166" spans="1:6" ht="12" customHeight="1">
      <c r="A1166" s="9" t="s">
        <v>21</v>
      </c>
      <c r="B1166" s="26" t="s">
        <v>2677</v>
      </c>
      <c r="C1166" s="27" t="s">
        <v>2530</v>
      </c>
      <c r="D1166" s="40">
        <v>1275</v>
      </c>
      <c r="E1166" s="25">
        <f t="shared" si="21"/>
        <v>1.2749999999999999</v>
      </c>
    </row>
    <row r="1167" spans="1:6" ht="12" customHeight="1">
      <c r="A1167" s="9" t="s">
        <v>21</v>
      </c>
      <c r="B1167" s="26" t="s">
        <v>2677</v>
      </c>
      <c r="C1167" s="27" t="s">
        <v>2530</v>
      </c>
      <c r="D1167" s="40">
        <v>1275</v>
      </c>
      <c r="E1167" s="25">
        <f t="shared" si="21"/>
        <v>1.2749999999999999</v>
      </c>
    </row>
    <row r="1168" spans="1:6" ht="12" customHeight="1">
      <c r="A1168" s="9" t="s">
        <v>21</v>
      </c>
      <c r="B1168" s="26" t="s">
        <v>2677</v>
      </c>
      <c r="C1168" s="27" t="s">
        <v>2530</v>
      </c>
      <c r="D1168" s="40">
        <v>1275</v>
      </c>
      <c r="E1168" s="25">
        <f t="shared" si="21"/>
        <v>1.2749999999999999</v>
      </c>
    </row>
    <row r="1169" spans="1:5" ht="12" customHeight="1">
      <c r="A1169" s="9" t="s">
        <v>21</v>
      </c>
      <c r="B1169" s="26" t="s">
        <v>2677</v>
      </c>
      <c r="C1169" s="27" t="s">
        <v>2530</v>
      </c>
      <c r="D1169" s="40">
        <v>1275</v>
      </c>
      <c r="E1169" s="25">
        <f t="shared" si="21"/>
        <v>1.2749999999999999</v>
      </c>
    </row>
    <row r="1170" spans="1:5" ht="12" customHeight="1">
      <c r="A1170" s="9" t="s">
        <v>21</v>
      </c>
      <c r="B1170" s="26" t="s">
        <v>2677</v>
      </c>
      <c r="C1170" s="27" t="s">
        <v>2530</v>
      </c>
      <c r="D1170" s="40">
        <v>1275</v>
      </c>
      <c r="E1170" s="25">
        <f t="shared" si="21"/>
        <v>1.2749999999999999</v>
      </c>
    </row>
    <row r="1171" spans="1:5" ht="12" customHeight="1">
      <c r="A1171" s="9" t="s">
        <v>21</v>
      </c>
      <c r="B1171" s="26" t="s">
        <v>2677</v>
      </c>
      <c r="C1171" s="27" t="s">
        <v>2530</v>
      </c>
      <c r="D1171" s="40">
        <v>1882.14</v>
      </c>
      <c r="E1171" s="25">
        <f t="shared" ref="E1171:E1234" si="22">D1171/1000</f>
        <v>1.8821400000000001</v>
      </c>
    </row>
    <row r="1172" spans="1:5" ht="12" customHeight="1">
      <c r="A1172" s="9" t="s">
        <v>21</v>
      </c>
      <c r="B1172" s="26" t="s">
        <v>2677</v>
      </c>
      <c r="C1172" s="27" t="s">
        <v>2530</v>
      </c>
      <c r="D1172" s="40">
        <v>1275</v>
      </c>
      <c r="E1172" s="25">
        <f t="shared" si="22"/>
        <v>1.2749999999999999</v>
      </c>
    </row>
    <row r="1173" spans="1:5" ht="12" customHeight="1">
      <c r="A1173" s="9" t="s">
        <v>21</v>
      </c>
      <c r="B1173" s="26" t="s">
        <v>2678</v>
      </c>
      <c r="C1173" s="27" t="s">
        <v>2530</v>
      </c>
      <c r="D1173" s="40">
        <v>1511.23</v>
      </c>
      <c r="E1173" s="25">
        <f t="shared" si="22"/>
        <v>1.5112300000000001</v>
      </c>
    </row>
    <row r="1174" spans="1:5" ht="12" customHeight="1">
      <c r="A1174" s="9" t="s">
        <v>21</v>
      </c>
      <c r="B1174" s="26" t="s">
        <v>2678</v>
      </c>
      <c r="C1174" s="27" t="s">
        <v>2530</v>
      </c>
      <c r="D1174" s="40">
        <v>1511.23</v>
      </c>
      <c r="E1174" s="25">
        <f t="shared" si="22"/>
        <v>1.5112300000000001</v>
      </c>
    </row>
    <row r="1175" spans="1:5" ht="12" customHeight="1">
      <c r="A1175" s="9" t="s">
        <v>21</v>
      </c>
      <c r="B1175" s="26" t="s">
        <v>2679</v>
      </c>
      <c r="C1175" s="27" t="s">
        <v>2530</v>
      </c>
      <c r="D1175" s="40">
        <v>324896.08</v>
      </c>
      <c r="E1175" s="25">
        <f t="shared" si="22"/>
        <v>324.89608000000004</v>
      </c>
    </row>
    <row r="1176" spans="1:5" ht="12" customHeight="1">
      <c r="A1176" s="9" t="s">
        <v>21</v>
      </c>
      <c r="B1176" s="26" t="s">
        <v>2679</v>
      </c>
      <c r="C1176" s="27" t="s">
        <v>2530</v>
      </c>
      <c r="D1176" s="40">
        <v>106215.92</v>
      </c>
      <c r="E1176" s="25">
        <f t="shared" si="22"/>
        <v>106.21592</v>
      </c>
    </row>
    <row r="1177" spans="1:5" ht="12" customHeight="1">
      <c r="A1177" s="9" t="s">
        <v>21</v>
      </c>
      <c r="B1177" s="26" t="s">
        <v>2680</v>
      </c>
      <c r="C1177" s="27" t="s">
        <v>2530</v>
      </c>
      <c r="D1177" s="40">
        <v>1257.96</v>
      </c>
      <c r="E1177" s="25">
        <f t="shared" si="22"/>
        <v>1.25796</v>
      </c>
    </row>
    <row r="1178" spans="1:5" ht="12" customHeight="1">
      <c r="A1178" s="9" t="s">
        <v>21</v>
      </c>
      <c r="B1178" s="26" t="s">
        <v>2681</v>
      </c>
      <c r="C1178" s="27" t="s">
        <v>2530</v>
      </c>
      <c r="D1178" s="40">
        <v>693.6</v>
      </c>
      <c r="E1178" s="25">
        <f t="shared" si="22"/>
        <v>0.69359999999999999</v>
      </c>
    </row>
    <row r="1179" spans="1:5" ht="12" customHeight="1">
      <c r="A1179" s="9" t="s">
        <v>21</v>
      </c>
      <c r="B1179" s="26" t="s">
        <v>2682</v>
      </c>
      <c r="C1179" s="27" t="s">
        <v>2530</v>
      </c>
      <c r="D1179" s="40">
        <v>7860.51</v>
      </c>
      <c r="E1179" s="25">
        <f t="shared" si="22"/>
        <v>7.8605100000000006</v>
      </c>
    </row>
    <row r="1180" spans="1:5" ht="12" customHeight="1">
      <c r="A1180" s="9" t="s">
        <v>21</v>
      </c>
      <c r="B1180" s="26" t="s">
        <v>2683</v>
      </c>
      <c r="C1180" s="27" t="s">
        <v>2530</v>
      </c>
      <c r="D1180" s="40">
        <v>2493.46</v>
      </c>
      <c r="E1180" s="25">
        <f t="shared" si="22"/>
        <v>2.4934600000000002</v>
      </c>
    </row>
    <row r="1181" spans="1:5" ht="12" customHeight="1">
      <c r="A1181" s="9" t="s">
        <v>21</v>
      </c>
      <c r="B1181" s="26" t="s">
        <v>2684</v>
      </c>
      <c r="C1181" s="27" t="s">
        <v>2530</v>
      </c>
      <c r="D1181" s="40">
        <v>409.6</v>
      </c>
      <c r="E1181" s="25">
        <f t="shared" si="22"/>
        <v>0.40960000000000002</v>
      </c>
    </row>
    <row r="1182" spans="1:5" ht="12" customHeight="1">
      <c r="A1182" s="9" t="s">
        <v>21</v>
      </c>
      <c r="B1182" s="26" t="s">
        <v>2685</v>
      </c>
      <c r="C1182" s="27" t="s">
        <v>2530</v>
      </c>
      <c r="D1182" s="40">
        <v>2526.1999999999998</v>
      </c>
      <c r="E1182" s="25">
        <f t="shared" si="22"/>
        <v>2.5261999999999998</v>
      </c>
    </row>
    <row r="1183" spans="1:5" ht="12" customHeight="1">
      <c r="A1183" s="9" t="s">
        <v>21</v>
      </c>
      <c r="B1183" s="26" t="s">
        <v>2686</v>
      </c>
      <c r="C1183" s="27" t="s">
        <v>2530</v>
      </c>
      <c r="D1183" s="40">
        <v>3763.99</v>
      </c>
      <c r="E1183" s="25">
        <f t="shared" si="22"/>
        <v>3.7639899999999997</v>
      </c>
    </row>
    <row r="1184" spans="1:5" ht="12" customHeight="1">
      <c r="A1184" s="9" t="s">
        <v>21</v>
      </c>
      <c r="B1184" s="26" t="s">
        <v>2687</v>
      </c>
      <c r="C1184" s="27" t="s">
        <v>2530</v>
      </c>
      <c r="D1184" s="40">
        <v>3080.4</v>
      </c>
      <c r="E1184" s="25">
        <f t="shared" si="22"/>
        <v>3.0804</v>
      </c>
    </row>
    <row r="1185" spans="1:5" ht="12" customHeight="1">
      <c r="A1185" s="9" t="s">
        <v>21</v>
      </c>
      <c r="B1185" s="26" t="s">
        <v>2688</v>
      </c>
      <c r="C1185" s="27" t="s">
        <v>2530</v>
      </c>
      <c r="D1185" s="40">
        <v>868761.96</v>
      </c>
      <c r="E1185" s="25">
        <f t="shared" si="22"/>
        <v>868.76195999999993</v>
      </c>
    </row>
    <row r="1186" spans="1:5" ht="12" customHeight="1">
      <c r="A1186" s="9" t="s">
        <v>21</v>
      </c>
      <c r="B1186" s="26" t="s">
        <v>2689</v>
      </c>
      <c r="C1186" s="27" t="s">
        <v>2530</v>
      </c>
      <c r="D1186" s="40">
        <v>3080.4</v>
      </c>
      <c r="E1186" s="25">
        <f t="shared" si="22"/>
        <v>3.0804</v>
      </c>
    </row>
    <row r="1187" spans="1:5" ht="12" customHeight="1">
      <c r="A1187" s="9" t="s">
        <v>21</v>
      </c>
      <c r="B1187" s="26" t="s">
        <v>2690</v>
      </c>
      <c r="C1187" s="27" t="s">
        <v>2530</v>
      </c>
      <c r="D1187" s="40">
        <v>911.72</v>
      </c>
      <c r="E1187" s="25">
        <f t="shared" si="22"/>
        <v>0.91171999999999997</v>
      </c>
    </row>
    <row r="1188" spans="1:5" ht="12" customHeight="1">
      <c r="A1188" s="9" t="s">
        <v>21</v>
      </c>
      <c r="B1188" s="26" t="s">
        <v>2691</v>
      </c>
      <c r="C1188" s="27" t="s">
        <v>2530</v>
      </c>
      <c r="D1188" s="40">
        <v>881.76</v>
      </c>
      <c r="E1188" s="25">
        <f t="shared" si="22"/>
        <v>0.88175999999999999</v>
      </c>
    </row>
    <row r="1189" spans="1:5" ht="12" customHeight="1">
      <c r="A1189" s="9" t="s">
        <v>21</v>
      </c>
      <c r="B1189" s="26" t="s">
        <v>2692</v>
      </c>
      <c r="C1189" s="27" t="s">
        <v>2530</v>
      </c>
      <c r="D1189" s="40">
        <v>997.22</v>
      </c>
      <c r="E1189" s="25">
        <f t="shared" si="22"/>
        <v>0.99722</v>
      </c>
    </row>
    <row r="1190" spans="1:5" ht="12" customHeight="1">
      <c r="A1190" s="9" t="s">
        <v>21</v>
      </c>
      <c r="B1190" s="26" t="s">
        <v>2693</v>
      </c>
      <c r="C1190" s="27" t="s">
        <v>2530</v>
      </c>
      <c r="D1190" s="40">
        <v>639.96</v>
      </c>
      <c r="E1190" s="25">
        <f t="shared" si="22"/>
        <v>0.63996000000000008</v>
      </c>
    </row>
    <row r="1191" spans="1:5" ht="12" customHeight="1">
      <c r="A1191" s="9" t="s">
        <v>21</v>
      </c>
      <c r="B1191" s="26" t="s">
        <v>2694</v>
      </c>
      <c r="C1191" s="27" t="s">
        <v>2530</v>
      </c>
      <c r="D1191" s="40">
        <v>543.96</v>
      </c>
      <c r="E1191" s="25">
        <f t="shared" si="22"/>
        <v>0.54396</v>
      </c>
    </row>
    <row r="1192" spans="1:5" ht="12" customHeight="1">
      <c r="A1192" s="9" t="s">
        <v>21</v>
      </c>
      <c r="B1192" s="26" t="s">
        <v>2695</v>
      </c>
      <c r="C1192" s="27" t="s">
        <v>2530</v>
      </c>
      <c r="D1192" s="40">
        <v>3620.67</v>
      </c>
      <c r="E1192" s="25">
        <f t="shared" si="22"/>
        <v>3.6206700000000001</v>
      </c>
    </row>
    <row r="1193" spans="1:5" ht="12" customHeight="1">
      <c r="A1193" s="9" t="s">
        <v>21</v>
      </c>
      <c r="B1193" s="26" t="s">
        <v>2695</v>
      </c>
      <c r="C1193" s="27" t="s">
        <v>2530</v>
      </c>
      <c r="D1193" s="40">
        <v>3773.56</v>
      </c>
      <c r="E1193" s="25">
        <f t="shared" si="22"/>
        <v>3.7735599999999998</v>
      </c>
    </row>
    <row r="1194" spans="1:5" ht="12" customHeight="1">
      <c r="A1194" s="9" t="s">
        <v>21</v>
      </c>
      <c r="B1194" s="26" t="s">
        <v>2695</v>
      </c>
      <c r="C1194" s="27" t="s">
        <v>2530</v>
      </c>
      <c r="D1194" s="40">
        <v>3789.3</v>
      </c>
      <c r="E1194" s="25">
        <f t="shared" si="22"/>
        <v>3.7893000000000003</v>
      </c>
    </row>
    <row r="1195" spans="1:5" ht="12" customHeight="1">
      <c r="A1195" s="9" t="s">
        <v>21</v>
      </c>
      <c r="B1195" s="26" t="s">
        <v>2695</v>
      </c>
      <c r="C1195" s="27" t="s">
        <v>2530</v>
      </c>
      <c r="D1195" s="40">
        <v>3656.84</v>
      </c>
      <c r="E1195" s="25">
        <f t="shared" si="22"/>
        <v>3.6568400000000003</v>
      </c>
    </row>
    <row r="1196" spans="1:5" ht="12" customHeight="1">
      <c r="A1196" s="9" t="s">
        <v>21</v>
      </c>
      <c r="B1196" s="26" t="s">
        <v>2695</v>
      </c>
      <c r="C1196" s="27" t="s">
        <v>2530</v>
      </c>
      <c r="D1196" s="40">
        <v>2251.63</v>
      </c>
      <c r="E1196" s="25">
        <f t="shared" si="22"/>
        <v>2.25163</v>
      </c>
    </row>
    <row r="1197" spans="1:5" ht="12" customHeight="1">
      <c r="A1197" s="9" t="s">
        <v>21</v>
      </c>
      <c r="B1197" s="26" t="s">
        <v>2695</v>
      </c>
      <c r="C1197" s="27" t="s">
        <v>2530</v>
      </c>
      <c r="D1197" s="40">
        <v>34102.17</v>
      </c>
      <c r="E1197" s="25">
        <f t="shared" si="22"/>
        <v>34.102170000000001</v>
      </c>
    </row>
    <row r="1198" spans="1:5" ht="12" customHeight="1">
      <c r="A1198" s="9" t="s">
        <v>21</v>
      </c>
      <c r="B1198" s="26" t="s">
        <v>2696</v>
      </c>
      <c r="C1198" s="27" t="s">
        <v>2530</v>
      </c>
      <c r="D1198" s="40">
        <v>701.84</v>
      </c>
      <c r="E1198" s="25">
        <f t="shared" si="22"/>
        <v>0.70184000000000002</v>
      </c>
    </row>
    <row r="1199" spans="1:5" ht="12" customHeight="1">
      <c r="A1199" s="9" t="s">
        <v>21</v>
      </c>
      <c r="B1199" s="26" t="s">
        <v>2696</v>
      </c>
      <c r="C1199" s="27" t="s">
        <v>2530</v>
      </c>
      <c r="D1199" s="40">
        <v>631.67999999999995</v>
      </c>
      <c r="E1199" s="25">
        <f t="shared" si="22"/>
        <v>0.63167999999999991</v>
      </c>
    </row>
    <row r="1200" spans="1:5" ht="12" customHeight="1">
      <c r="A1200" s="9" t="s">
        <v>21</v>
      </c>
      <c r="B1200" s="26" t="s">
        <v>2696</v>
      </c>
      <c r="C1200" s="27" t="s">
        <v>2530</v>
      </c>
      <c r="D1200" s="40">
        <v>507.6</v>
      </c>
      <c r="E1200" s="25">
        <f t="shared" si="22"/>
        <v>0.50760000000000005</v>
      </c>
    </row>
    <row r="1201" spans="1:5" ht="12" customHeight="1">
      <c r="A1201" s="9" t="s">
        <v>21</v>
      </c>
      <c r="B1201" s="26" t="s">
        <v>2697</v>
      </c>
      <c r="C1201" s="27" t="s">
        <v>2530</v>
      </c>
      <c r="D1201" s="40">
        <v>3789.3</v>
      </c>
      <c r="E1201" s="25">
        <f t="shared" si="22"/>
        <v>3.7893000000000003</v>
      </c>
    </row>
    <row r="1202" spans="1:5" ht="12" customHeight="1">
      <c r="A1202" s="9" t="s">
        <v>21</v>
      </c>
      <c r="B1202" s="26" t="s">
        <v>2697</v>
      </c>
      <c r="C1202" s="27" t="s">
        <v>2530</v>
      </c>
      <c r="D1202" s="40">
        <v>6222</v>
      </c>
      <c r="E1202" s="25">
        <f t="shared" si="22"/>
        <v>6.2220000000000004</v>
      </c>
    </row>
    <row r="1203" spans="1:5" ht="12" customHeight="1">
      <c r="A1203" s="9" t="s">
        <v>21</v>
      </c>
      <c r="B1203" s="26" t="s">
        <v>2697</v>
      </c>
      <c r="C1203" s="27" t="s">
        <v>2530</v>
      </c>
      <c r="D1203" s="40">
        <v>3718.78</v>
      </c>
      <c r="E1203" s="25">
        <f t="shared" si="22"/>
        <v>3.7187800000000002</v>
      </c>
    </row>
    <row r="1204" spans="1:5" ht="12" customHeight="1">
      <c r="A1204" s="9" t="s">
        <v>21</v>
      </c>
      <c r="B1204" s="26" t="s">
        <v>2697</v>
      </c>
      <c r="C1204" s="27" t="s">
        <v>2530</v>
      </c>
      <c r="D1204" s="40">
        <v>6222</v>
      </c>
      <c r="E1204" s="25">
        <f t="shared" si="22"/>
        <v>6.2220000000000004</v>
      </c>
    </row>
    <row r="1205" spans="1:5" ht="12" customHeight="1">
      <c r="A1205" s="9" t="s">
        <v>21</v>
      </c>
      <c r="B1205" s="26" t="s">
        <v>2697</v>
      </c>
      <c r="C1205" s="27" t="s">
        <v>2530</v>
      </c>
      <c r="D1205" s="40">
        <v>3675.68</v>
      </c>
      <c r="E1205" s="25">
        <f t="shared" si="22"/>
        <v>3.6756799999999998</v>
      </c>
    </row>
    <row r="1206" spans="1:5" ht="12" customHeight="1">
      <c r="A1206" s="9" t="s">
        <v>21</v>
      </c>
      <c r="B1206" s="26" t="s">
        <v>2697</v>
      </c>
      <c r="C1206" s="27" t="s">
        <v>2530</v>
      </c>
      <c r="D1206" s="40">
        <v>6222</v>
      </c>
      <c r="E1206" s="25">
        <f t="shared" si="22"/>
        <v>6.2220000000000004</v>
      </c>
    </row>
    <row r="1207" spans="1:5" ht="12" customHeight="1">
      <c r="A1207" s="9" t="s">
        <v>21</v>
      </c>
      <c r="B1207" s="26" t="s">
        <v>2697</v>
      </c>
      <c r="C1207" s="27" t="s">
        <v>2530</v>
      </c>
      <c r="D1207" s="40">
        <v>3768.46</v>
      </c>
      <c r="E1207" s="25">
        <f t="shared" si="22"/>
        <v>3.7684600000000001</v>
      </c>
    </row>
    <row r="1208" spans="1:5" ht="12" customHeight="1">
      <c r="A1208" s="9" t="s">
        <v>21</v>
      </c>
      <c r="B1208" s="26" t="s">
        <v>2697</v>
      </c>
      <c r="C1208" s="27" t="s">
        <v>2530</v>
      </c>
      <c r="D1208" s="40">
        <v>3593.46</v>
      </c>
      <c r="E1208" s="25">
        <f t="shared" si="22"/>
        <v>3.5934599999999999</v>
      </c>
    </row>
    <row r="1209" spans="1:5" ht="12" customHeight="1">
      <c r="A1209" s="9" t="s">
        <v>21</v>
      </c>
      <c r="B1209" s="26" t="s">
        <v>2697</v>
      </c>
      <c r="C1209" s="27" t="s">
        <v>2530</v>
      </c>
      <c r="D1209" s="40">
        <v>3080.4</v>
      </c>
      <c r="E1209" s="25">
        <f t="shared" si="22"/>
        <v>3.0804</v>
      </c>
    </row>
    <row r="1210" spans="1:5" ht="12" customHeight="1">
      <c r="A1210" s="9" t="s">
        <v>21</v>
      </c>
      <c r="B1210" s="26" t="s">
        <v>2697</v>
      </c>
      <c r="C1210" s="27" t="s">
        <v>2530</v>
      </c>
      <c r="D1210" s="40">
        <v>3080.4</v>
      </c>
      <c r="E1210" s="25">
        <f t="shared" si="22"/>
        <v>3.0804</v>
      </c>
    </row>
    <row r="1211" spans="1:5" ht="12" customHeight="1">
      <c r="A1211" s="9" t="s">
        <v>21</v>
      </c>
      <c r="B1211" s="26" t="s">
        <v>2697</v>
      </c>
      <c r="C1211" s="27" t="s">
        <v>2530</v>
      </c>
      <c r="D1211" s="40">
        <v>3080.4</v>
      </c>
      <c r="E1211" s="25">
        <f t="shared" si="22"/>
        <v>3.0804</v>
      </c>
    </row>
    <row r="1212" spans="1:5" ht="12" customHeight="1">
      <c r="A1212" s="9" t="s">
        <v>21</v>
      </c>
      <c r="B1212" s="26" t="s">
        <v>2697</v>
      </c>
      <c r="C1212" s="27" t="s">
        <v>2530</v>
      </c>
      <c r="D1212" s="40">
        <v>7237.99</v>
      </c>
      <c r="E1212" s="25">
        <f t="shared" si="22"/>
        <v>7.2379899999999999</v>
      </c>
    </row>
    <row r="1213" spans="1:5" ht="12" customHeight="1">
      <c r="A1213" s="9" t="s">
        <v>21</v>
      </c>
      <c r="B1213" s="26" t="s">
        <v>2697</v>
      </c>
      <c r="C1213" s="27" t="s">
        <v>2530</v>
      </c>
      <c r="D1213" s="40">
        <v>3080.4</v>
      </c>
      <c r="E1213" s="25">
        <f t="shared" si="22"/>
        <v>3.0804</v>
      </c>
    </row>
    <row r="1214" spans="1:5" ht="12" customHeight="1">
      <c r="A1214" s="9" t="s">
        <v>21</v>
      </c>
      <c r="B1214" s="26" t="s">
        <v>2697</v>
      </c>
      <c r="C1214" s="27" t="s">
        <v>2530</v>
      </c>
      <c r="D1214" s="40">
        <v>3080.4</v>
      </c>
      <c r="E1214" s="25">
        <f t="shared" si="22"/>
        <v>3.0804</v>
      </c>
    </row>
    <row r="1215" spans="1:5" ht="12" customHeight="1">
      <c r="A1215" s="9" t="s">
        <v>21</v>
      </c>
      <c r="B1215" s="26" t="s">
        <v>2697</v>
      </c>
      <c r="C1215" s="27" t="s">
        <v>2530</v>
      </c>
      <c r="D1215" s="40">
        <v>3441.53</v>
      </c>
      <c r="E1215" s="25">
        <f t="shared" si="22"/>
        <v>3.4415300000000002</v>
      </c>
    </row>
    <row r="1216" spans="1:5" ht="12" customHeight="1">
      <c r="A1216" s="9" t="s">
        <v>21</v>
      </c>
      <c r="B1216" s="26" t="s">
        <v>2697</v>
      </c>
      <c r="C1216" s="27" t="s">
        <v>2530</v>
      </c>
      <c r="D1216" s="40">
        <v>3080.4</v>
      </c>
      <c r="E1216" s="25">
        <f t="shared" si="22"/>
        <v>3.0804</v>
      </c>
    </row>
    <row r="1217" spans="1:5" ht="12" customHeight="1">
      <c r="A1217" s="9" t="s">
        <v>21</v>
      </c>
      <c r="B1217" s="26" t="s">
        <v>2697</v>
      </c>
      <c r="C1217" s="27" t="s">
        <v>2530</v>
      </c>
      <c r="D1217" s="40">
        <v>6632.35</v>
      </c>
      <c r="E1217" s="25">
        <f t="shared" si="22"/>
        <v>6.6323500000000006</v>
      </c>
    </row>
    <row r="1218" spans="1:5" ht="12" customHeight="1">
      <c r="A1218" s="9" t="s">
        <v>21</v>
      </c>
      <c r="B1218" s="26" t="s">
        <v>2697</v>
      </c>
      <c r="C1218" s="27" t="s">
        <v>2530</v>
      </c>
      <c r="D1218" s="40">
        <v>6222</v>
      </c>
      <c r="E1218" s="25">
        <f t="shared" si="22"/>
        <v>6.2220000000000004</v>
      </c>
    </row>
    <row r="1219" spans="1:5" ht="12" customHeight="1">
      <c r="A1219" s="9" t="s">
        <v>21</v>
      </c>
      <c r="B1219" s="26" t="s">
        <v>2697</v>
      </c>
      <c r="C1219" s="27" t="s">
        <v>2530</v>
      </c>
      <c r="D1219" s="40">
        <v>3080.4</v>
      </c>
      <c r="E1219" s="25">
        <f t="shared" si="22"/>
        <v>3.0804</v>
      </c>
    </row>
    <row r="1220" spans="1:5" ht="12" customHeight="1">
      <c r="A1220" s="9" t="s">
        <v>21</v>
      </c>
      <c r="B1220" s="26" t="s">
        <v>2697</v>
      </c>
      <c r="C1220" s="27" t="s">
        <v>2530</v>
      </c>
      <c r="D1220" s="40">
        <v>3789.3</v>
      </c>
      <c r="E1220" s="25">
        <f t="shared" si="22"/>
        <v>3.7893000000000003</v>
      </c>
    </row>
    <row r="1221" spans="1:5" ht="12" customHeight="1">
      <c r="A1221" s="9" t="s">
        <v>21</v>
      </c>
      <c r="B1221" s="26" t="s">
        <v>2697</v>
      </c>
      <c r="C1221" s="27" t="s">
        <v>2530</v>
      </c>
      <c r="D1221" s="40">
        <v>3080.4</v>
      </c>
      <c r="E1221" s="25">
        <f t="shared" si="22"/>
        <v>3.0804</v>
      </c>
    </row>
    <row r="1222" spans="1:5" ht="12" customHeight="1">
      <c r="A1222" s="9" t="s">
        <v>21</v>
      </c>
      <c r="B1222" s="26" t="s">
        <v>2697</v>
      </c>
      <c r="C1222" s="27" t="s">
        <v>2530</v>
      </c>
      <c r="D1222" s="40">
        <v>21020.73</v>
      </c>
      <c r="E1222" s="25">
        <f t="shared" si="22"/>
        <v>21.02073</v>
      </c>
    </row>
    <row r="1223" spans="1:5" ht="12" customHeight="1">
      <c r="A1223" s="9" t="s">
        <v>21</v>
      </c>
      <c r="B1223" s="26" t="s">
        <v>2160</v>
      </c>
      <c r="C1223" s="27" t="s">
        <v>2530</v>
      </c>
      <c r="D1223" s="40">
        <v>866880</v>
      </c>
      <c r="E1223" s="25">
        <f t="shared" si="22"/>
        <v>866.88</v>
      </c>
    </row>
    <row r="1224" spans="1:5" ht="12" customHeight="1">
      <c r="A1224" s="9" t="s">
        <v>21</v>
      </c>
      <c r="B1224" s="26" t="s">
        <v>2698</v>
      </c>
      <c r="C1224" s="27" t="s">
        <v>2530</v>
      </c>
      <c r="D1224" s="40">
        <v>1636.9</v>
      </c>
      <c r="E1224" s="25">
        <f t="shared" si="22"/>
        <v>1.6369</v>
      </c>
    </row>
    <row r="1225" spans="1:5" ht="12" customHeight="1">
      <c r="A1225" s="9" t="s">
        <v>21</v>
      </c>
      <c r="B1225" s="26" t="s">
        <v>2699</v>
      </c>
      <c r="C1225" s="27" t="s">
        <v>2530</v>
      </c>
      <c r="D1225" s="40">
        <v>1783.89</v>
      </c>
      <c r="E1225" s="25">
        <f t="shared" si="22"/>
        <v>1.7838900000000002</v>
      </c>
    </row>
    <row r="1226" spans="1:5" ht="12" customHeight="1">
      <c r="A1226" s="9" t="s">
        <v>21</v>
      </c>
      <c r="B1226" s="26" t="s">
        <v>2700</v>
      </c>
      <c r="C1226" s="27" t="s">
        <v>2530</v>
      </c>
      <c r="D1226" s="40">
        <v>1569.14</v>
      </c>
      <c r="E1226" s="25">
        <f t="shared" si="22"/>
        <v>1.5691400000000002</v>
      </c>
    </row>
    <row r="1227" spans="1:5" ht="12" customHeight="1">
      <c r="A1227" s="9" t="s">
        <v>21</v>
      </c>
      <c r="B1227" s="26" t="s">
        <v>2701</v>
      </c>
      <c r="C1227" s="27" t="s">
        <v>2530</v>
      </c>
      <c r="D1227" s="40">
        <v>1675.14</v>
      </c>
      <c r="E1227" s="25">
        <f t="shared" si="22"/>
        <v>1.6751400000000001</v>
      </c>
    </row>
    <row r="1228" spans="1:5" ht="12" customHeight="1">
      <c r="A1228" s="9" t="s">
        <v>21</v>
      </c>
      <c r="B1228" s="26" t="s">
        <v>2701</v>
      </c>
      <c r="C1228" s="27" t="s">
        <v>2530</v>
      </c>
      <c r="D1228" s="40">
        <v>1866.39</v>
      </c>
      <c r="E1228" s="25">
        <f t="shared" si="22"/>
        <v>1.86639</v>
      </c>
    </row>
    <row r="1229" spans="1:5" ht="12" customHeight="1">
      <c r="A1229" s="9" t="s">
        <v>21</v>
      </c>
      <c r="B1229" s="26" t="s">
        <v>2701</v>
      </c>
      <c r="C1229" s="27" t="s">
        <v>2530</v>
      </c>
      <c r="D1229" s="40">
        <v>1513.14</v>
      </c>
      <c r="E1229" s="25">
        <f t="shared" si="22"/>
        <v>1.5131400000000002</v>
      </c>
    </row>
    <row r="1230" spans="1:5" ht="12" customHeight="1">
      <c r="A1230" s="9" t="s">
        <v>21</v>
      </c>
      <c r="B1230" s="26" t="s">
        <v>2701</v>
      </c>
      <c r="C1230" s="27" t="s">
        <v>2530</v>
      </c>
      <c r="D1230" s="40">
        <v>1619.14</v>
      </c>
      <c r="E1230" s="25">
        <f t="shared" si="22"/>
        <v>1.61914</v>
      </c>
    </row>
    <row r="1231" spans="1:5" ht="12" customHeight="1">
      <c r="A1231" s="9" t="s">
        <v>21</v>
      </c>
      <c r="B1231" s="26" t="s">
        <v>2701</v>
      </c>
      <c r="C1231" s="27" t="s">
        <v>2530</v>
      </c>
      <c r="D1231" s="40">
        <v>1586.89</v>
      </c>
      <c r="E1231" s="25">
        <f t="shared" si="22"/>
        <v>1.5868900000000001</v>
      </c>
    </row>
    <row r="1232" spans="1:5" ht="12" customHeight="1">
      <c r="A1232" s="9" t="s">
        <v>21</v>
      </c>
      <c r="B1232" s="26" t="s">
        <v>2701</v>
      </c>
      <c r="C1232" s="27" t="s">
        <v>2530</v>
      </c>
      <c r="D1232" s="40">
        <v>1625.64</v>
      </c>
      <c r="E1232" s="25">
        <f t="shared" si="22"/>
        <v>1.6256400000000002</v>
      </c>
    </row>
    <row r="1233" spans="1:5" ht="12" customHeight="1">
      <c r="A1233" s="9" t="s">
        <v>21</v>
      </c>
      <c r="B1233" s="26" t="s">
        <v>2701</v>
      </c>
      <c r="C1233" s="27" t="s">
        <v>2530</v>
      </c>
      <c r="D1233" s="40">
        <v>1564.64</v>
      </c>
      <c r="E1233" s="25">
        <f t="shared" si="22"/>
        <v>1.56464</v>
      </c>
    </row>
    <row r="1234" spans="1:5" ht="12" customHeight="1">
      <c r="A1234" s="9" t="s">
        <v>21</v>
      </c>
      <c r="B1234" s="26" t="s">
        <v>2701</v>
      </c>
      <c r="C1234" s="27" t="s">
        <v>2530</v>
      </c>
      <c r="D1234" s="40">
        <v>1092.3900000000001</v>
      </c>
      <c r="E1234" s="25">
        <f t="shared" si="22"/>
        <v>1.0923900000000002</v>
      </c>
    </row>
    <row r="1235" spans="1:5" ht="12" customHeight="1">
      <c r="A1235" s="9" t="s">
        <v>21</v>
      </c>
      <c r="B1235" s="26" t="s">
        <v>2701</v>
      </c>
      <c r="C1235" s="27" t="s">
        <v>2530</v>
      </c>
      <c r="D1235" s="40">
        <v>1275</v>
      </c>
      <c r="E1235" s="25">
        <f t="shared" ref="E1235:E1298" si="23">D1235/1000</f>
        <v>1.2749999999999999</v>
      </c>
    </row>
    <row r="1236" spans="1:5" ht="12" customHeight="1">
      <c r="A1236" s="9" t="s">
        <v>21</v>
      </c>
      <c r="B1236" s="26" t="s">
        <v>2702</v>
      </c>
      <c r="C1236" s="27" t="s">
        <v>2530</v>
      </c>
      <c r="D1236" s="40">
        <v>1889.64</v>
      </c>
      <c r="E1236" s="25">
        <f t="shared" si="23"/>
        <v>1.8896400000000002</v>
      </c>
    </row>
    <row r="1237" spans="1:5" ht="12" customHeight="1">
      <c r="A1237" s="9" t="s">
        <v>21</v>
      </c>
      <c r="B1237" s="26" t="s">
        <v>2703</v>
      </c>
      <c r="C1237" s="27" t="s">
        <v>2530</v>
      </c>
      <c r="D1237" s="40">
        <v>518.4</v>
      </c>
      <c r="E1237" s="25">
        <f t="shared" si="23"/>
        <v>0.51839999999999997</v>
      </c>
    </row>
    <row r="1238" spans="1:5" ht="12" customHeight="1">
      <c r="A1238" s="9" t="s">
        <v>21</v>
      </c>
      <c r="B1238" s="26" t="s">
        <v>2704</v>
      </c>
      <c r="C1238" s="27" t="s">
        <v>2530</v>
      </c>
      <c r="D1238" s="40">
        <v>787.77</v>
      </c>
      <c r="E1238" s="25">
        <f t="shared" si="23"/>
        <v>0.78776999999999997</v>
      </c>
    </row>
    <row r="1239" spans="1:5" ht="12" customHeight="1">
      <c r="A1239" s="9" t="s">
        <v>21</v>
      </c>
      <c r="B1239" s="26" t="s">
        <v>2705</v>
      </c>
      <c r="C1239" s="27" t="s">
        <v>2530</v>
      </c>
      <c r="D1239" s="40">
        <v>1563.15</v>
      </c>
      <c r="E1239" s="25">
        <f t="shared" si="23"/>
        <v>1.56315</v>
      </c>
    </row>
    <row r="1240" spans="1:5" ht="12" customHeight="1">
      <c r="A1240" s="9" t="s">
        <v>21</v>
      </c>
      <c r="B1240" s="26" t="s">
        <v>2705</v>
      </c>
      <c r="C1240" s="27" t="s">
        <v>2530</v>
      </c>
      <c r="D1240" s="40">
        <v>789.15</v>
      </c>
      <c r="E1240" s="25">
        <f t="shared" si="23"/>
        <v>0.78915000000000002</v>
      </c>
    </row>
    <row r="1241" spans="1:5" ht="12" customHeight="1">
      <c r="A1241" s="9" t="s">
        <v>21</v>
      </c>
      <c r="B1241" s="26" t="s">
        <v>2522</v>
      </c>
      <c r="C1241" s="27" t="s">
        <v>2530</v>
      </c>
      <c r="D1241" s="40">
        <v>1401.48</v>
      </c>
      <c r="E1241" s="25">
        <f t="shared" si="23"/>
        <v>1.4014800000000001</v>
      </c>
    </row>
    <row r="1242" spans="1:5" ht="12" customHeight="1">
      <c r="A1242" s="9" t="s">
        <v>21</v>
      </c>
      <c r="B1242" s="26" t="s">
        <v>2522</v>
      </c>
      <c r="C1242" s="27" t="s">
        <v>2530</v>
      </c>
      <c r="D1242" s="40">
        <v>707.88</v>
      </c>
      <c r="E1242" s="25">
        <f t="shared" si="23"/>
        <v>0.70787999999999995</v>
      </c>
    </row>
    <row r="1243" spans="1:5" ht="12" customHeight="1">
      <c r="A1243" s="9" t="s">
        <v>21</v>
      </c>
      <c r="B1243" s="26" t="s">
        <v>2522</v>
      </c>
      <c r="C1243" s="27" t="s">
        <v>2530</v>
      </c>
      <c r="D1243" s="40">
        <v>707.88</v>
      </c>
      <c r="E1243" s="25">
        <f t="shared" si="23"/>
        <v>0.70787999999999995</v>
      </c>
    </row>
    <row r="1244" spans="1:5" ht="12" customHeight="1">
      <c r="A1244" s="9" t="s">
        <v>21</v>
      </c>
      <c r="B1244" s="26" t="s">
        <v>2522</v>
      </c>
      <c r="C1244" s="27" t="s">
        <v>2530</v>
      </c>
      <c r="D1244" s="40">
        <v>1162.74</v>
      </c>
      <c r="E1244" s="25">
        <f t="shared" si="23"/>
        <v>1.1627400000000001</v>
      </c>
    </row>
    <row r="1245" spans="1:5" ht="12" customHeight="1">
      <c r="A1245" s="9" t="s">
        <v>21</v>
      </c>
      <c r="B1245" s="26" t="s">
        <v>2522</v>
      </c>
      <c r="C1245" s="27" t="s">
        <v>2530</v>
      </c>
      <c r="D1245" s="40">
        <v>462.9</v>
      </c>
      <c r="E1245" s="25">
        <f t="shared" si="23"/>
        <v>0.46289999999999998</v>
      </c>
    </row>
    <row r="1246" spans="1:5" ht="12" customHeight="1">
      <c r="A1246" s="9" t="s">
        <v>21</v>
      </c>
      <c r="B1246" s="26" t="s">
        <v>2522</v>
      </c>
      <c r="C1246" s="27" t="s">
        <v>2530</v>
      </c>
      <c r="D1246" s="40">
        <v>1053.0899999999999</v>
      </c>
      <c r="E1246" s="25">
        <f t="shared" si="23"/>
        <v>1.0530899999999999</v>
      </c>
    </row>
    <row r="1247" spans="1:5" ht="12" customHeight="1">
      <c r="A1247" s="9" t="s">
        <v>21</v>
      </c>
      <c r="B1247" s="26" t="s">
        <v>2522</v>
      </c>
      <c r="C1247" s="27" t="s">
        <v>2530</v>
      </c>
      <c r="D1247" s="40">
        <v>503.15</v>
      </c>
      <c r="E1247" s="25">
        <f t="shared" si="23"/>
        <v>0.50314999999999999</v>
      </c>
    </row>
    <row r="1248" spans="1:5" ht="12" customHeight="1">
      <c r="A1248" s="9" t="s">
        <v>21</v>
      </c>
      <c r="B1248" s="26" t="s">
        <v>2522</v>
      </c>
      <c r="C1248" s="27" t="s">
        <v>2530</v>
      </c>
      <c r="D1248" s="40">
        <v>693.6</v>
      </c>
      <c r="E1248" s="25">
        <f t="shared" si="23"/>
        <v>0.69359999999999999</v>
      </c>
    </row>
    <row r="1249" spans="1:5" ht="12" customHeight="1">
      <c r="A1249" s="9" t="s">
        <v>21</v>
      </c>
      <c r="B1249" s="26" t="s">
        <v>2522</v>
      </c>
      <c r="C1249" s="27" t="s">
        <v>2530</v>
      </c>
      <c r="D1249" s="40">
        <v>578</v>
      </c>
      <c r="E1249" s="25">
        <f t="shared" si="23"/>
        <v>0.57799999999999996</v>
      </c>
    </row>
    <row r="1250" spans="1:5" ht="12" customHeight="1">
      <c r="A1250" s="9" t="s">
        <v>21</v>
      </c>
      <c r="B1250" s="26" t="s">
        <v>2522</v>
      </c>
      <c r="C1250" s="27" t="s">
        <v>2530</v>
      </c>
      <c r="D1250" s="40">
        <v>1401.48</v>
      </c>
      <c r="E1250" s="25">
        <f t="shared" si="23"/>
        <v>1.4014800000000001</v>
      </c>
    </row>
    <row r="1251" spans="1:5" ht="12" customHeight="1">
      <c r="A1251" s="9" t="s">
        <v>21</v>
      </c>
      <c r="B1251" s="26" t="s">
        <v>2522</v>
      </c>
      <c r="C1251" s="27" t="s">
        <v>2530</v>
      </c>
      <c r="D1251" s="40">
        <v>1130.52</v>
      </c>
      <c r="E1251" s="25">
        <f t="shared" si="23"/>
        <v>1.13052</v>
      </c>
    </row>
    <row r="1252" spans="1:5" ht="12" customHeight="1">
      <c r="A1252" s="9" t="s">
        <v>21</v>
      </c>
      <c r="B1252" s="26" t="s">
        <v>2522</v>
      </c>
      <c r="C1252" s="27" t="s">
        <v>2530</v>
      </c>
      <c r="D1252" s="40">
        <v>531.92999999999995</v>
      </c>
      <c r="E1252" s="25">
        <f t="shared" si="23"/>
        <v>0.5319299999999999</v>
      </c>
    </row>
    <row r="1253" spans="1:5" ht="12" customHeight="1">
      <c r="A1253" s="9" t="s">
        <v>21</v>
      </c>
      <c r="B1253" s="26" t="s">
        <v>2522</v>
      </c>
      <c r="C1253" s="27" t="s">
        <v>2530</v>
      </c>
      <c r="D1253" s="40">
        <v>896.79</v>
      </c>
      <c r="E1253" s="25">
        <f t="shared" si="23"/>
        <v>0.89678999999999998</v>
      </c>
    </row>
    <row r="1254" spans="1:5" ht="12" customHeight="1">
      <c r="A1254" s="9" t="s">
        <v>21</v>
      </c>
      <c r="B1254" s="26" t="s">
        <v>2522</v>
      </c>
      <c r="C1254" s="27" t="s">
        <v>2530</v>
      </c>
      <c r="D1254" s="40">
        <v>1361.47</v>
      </c>
      <c r="E1254" s="25">
        <f t="shared" si="23"/>
        <v>1.36147</v>
      </c>
    </row>
    <row r="1255" spans="1:5" ht="12" customHeight="1">
      <c r="A1255" s="9" t="s">
        <v>21</v>
      </c>
      <c r="B1255" s="26" t="s">
        <v>2522</v>
      </c>
      <c r="C1255" s="27" t="s">
        <v>2530</v>
      </c>
      <c r="D1255" s="40">
        <v>1015.59</v>
      </c>
      <c r="E1255" s="25">
        <f t="shared" si="23"/>
        <v>1.01559</v>
      </c>
    </row>
    <row r="1256" spans="1:5" ht="12" customHeight="1">
      <c r="A1256" s="9" t="s">
        <v>21</v>
      </c>
      <c r="B1256" s="26" t="s">
        <v>2522</v>
      </c>
      <c r="C1256" s="27" t="s">
        <v>2530</v>
      </c>
      <c r="D1256" s="40">
        <v>932.62</v>
      </c>
      <c r="E1256" s="25">
        <f t="shared" si="23"/>
        <v>0.93262</v>
      </c>
    </row>
    <row r="1257" spans="1:5" ht="12" customHeight="1">
      <c r="A1257" s="9" t="s">
        <v>21</v>
      </c>
      <c r="B1257" s="26" t="s">
        <v>2522</v>
      </c>
      <c r="C1257" s="27" t="s">
        <v>2530</v>
      </c>
      <c r="D1257" s="40">
        <v>1091.3</v>
      </c>
      <c r="E1257" s="25">
        <f t="shared" si="23"/>
        <v>1.0912999999999999</v>
      </c>
    </row>
    <row r="1258" spans="1:5" ht="12" customHeight="1">
      <c r="A1258" s="9" t="s">
        <v>21</v>
      </c>
      <c r="B1258" s="26" t="s">
        <v>2522</v>
      </c>
      <c r="C1258" s="27" t="s">
        <v>2530</v>
      </c>
      <c r="D1258" s="40">
        <v>1116.1600000000001</v>
      </c>
      <c r="E1258" s="25">
        <f t="shared" si="23"/>
        <v>1.11616</v>
      </c>
    </row>
    <row r="1259" spans="1:5" ht="12" customHeight="1">
      <c r="A1259" s="9" t="s">
        <v>21</v>
      </c>
      <c r="B1259" s="26" t="s">
        <v>2522</v>
      </c>
      <c r="C1259" s="27" t="s">
        <v>2530</v>
      </c>
      <c r="D1259" s="40">
        <v>1141.82</v>
      </c>
      <c r="E1259" s="25">
        <f t="shared" si="23"/>
        <v>1.1418199999999998</v>
      </c>
    </row>
    <row r="1260" spans="1:5" ht="12" customHeight="1">
      <c r="A1260" s="9" t="s">
        <v>21</v>
      </c>
      <c r="B1260" s="26" t="s">
        <v>2522</v>
      </c>
      <c r="C1260" s="27" t="s">
        <v>2530</v>
      </c>
      <c r="D1260" s="40">
        <v>579.36</v>
      </c>
      <c r="E1260" s="25">
        <f t="shared" si="23"/>
        <v>0.57935999999999999</v>
      </c>
    </row>
    <row r="1261" spans="1:5" ht="12" customHeight="1">
      <c r="A1261" s="9" t="s">
        <v>21</v>
      </c>
      <c r="B1261" s="26" t="s">
        <v>2522</v>
      </c>
      <c r="C1261" s="27" t="s">
        <v>2530</v>
      </c>
      <c r="D1261" s="40">
        <v>707.88</v>
      </c>
      <c r="E1261" s="25">
        <f t="shared" si="23"/>
        <v>0.70787999999999995</v>
      </c>
    </row>
    <row r="1262" spans="1:5" ht="12" customHeight="1">
      <c r="A1262" s="9" t="s">
        <v>21</v>
      </c>
      <c r="B1262" s="26" t="s">
        <v>2522</v>
      </c>
      <c r="C1262" s="27" t="s">
        <v>2530</v>
      </c>
      <c r="D1262" s="40">
        <v>1030.8</v>
      </c>
      <c r="E1262" s="25">
        <f t="shared" si="23"/>
        <v>1.0307999999999999</v>
      </c>
    </row>
    <row r="1263" spans="1:5" ht="12" customHeight="1">
      <c r="A1263" s="9" t="s">
        <v>21</v>
      </c>
      <c r="B1263" s="26" t="s">
        <v>2522</v>
      </c>
      <c r="C1263" s="27" t="s">
        <v>2530</v>
      </c>
      <c r="D1263" s="40">
        <v>1115.0899999999999</v>
      </c>
      <c r="E1263" s="25">
        <f t="shared" si="23"/>
        <v>1.1150899999999999</v>
      </c>
    </row>
    <row r="1264" spans="1:5" ht="12" customHeight="1">
      <c r="A1264" s="9" t="s">
        <v>21</v>
      </c>
      <c r="B1264" s="26" t="s">
        <v>2522</v>
      </c>
      <c r="C1264" s="27" t="s">
        <v>2530</v>
      </c>
      <c r="D1264" s="40">
        <v>933.12</v>
      </c>
      <c r="E1264" s="25">
        <f t="shared" si="23"/>
        <v>0.93311999999999995</v>
      </c>
    </row>
    <row r="1265" spans="1:5" ht="12" customHeight="1">
      <c r="A1265" s="9" t="s">
        <v>21</v>
      </c>
      <c r="B1265" s="26" t="s">
        <v>2522</v>
      </c>
      <c r="C1265" s="27" t="s">
        <v>2530</v>
      </c>
      <c r="D1265" s="40">
        <v>1401.48</v>
      </c>
      <c r="E1265" s="25">
        <f t="shared" si="23"/>
        <v>1.4014800000000001</v>
      </c>
    </row>
    <row r="1266" spans="1:5" ht="12" customHeight="1">
      <c r="A1266" s="9" t="s">
        <v>21</v>
      </c>
      <c r="B1266" s="26" t="s">
        <v>2522</v>
      </c>
      <c r="C1266" s="27" t="s">
        <v>2530</v>
      </c>
      <c r="D1266" s="40">
        <v>1401.48</v>
      </c>
      <c r="E1266" s="25">
        <f t="shared" si="23"/>
        <v>1.4014800000000001</v>
      </c>
    </row>
    <row r="1267" spans="1:5" ht="12" customHeight="1">
      <c r="A1267" s="9" t="s">
        <v>21</v>
      </c>
      <c r="B1267" s="26" t="s">
        <v>2522</v>
      </c>
      <c r="C1267" s="27" t="s">
        <v>2530</v>
      </c>
      <c r="D1267" s="40">
        <v>578</v>
      </c>
      <c r="E1267" s="25">
        <f t="shared" si="23"/>
        <v>0.57799999999999996</v>
      </c>
    </row>
    <row r="1268" spans="1:5" ht="12" customHeight="1">
      <c r="A1268" s="9" t="s">
        <v>21</v>
      </c>
      <c r="B1268" s="26" t="s">
        <v>2522</v>
      </c>
      <c r="C1268" s="27" t="s">
        <v>2530</v>
      </c>
      <c r="D1268" s="40">
        <v>707.88</v>
      </c>
      <c r="E1268" s="25">
        <f t="shared" si="23"/>
        <v>0.70787999999999995</v>
      </c>
    </row>
    <row r="1269" spans="1:5" ht="12" customHeight="1">
      <c r="A1269" s="9" t="s">
        <v>21</v>
      </c>
      <c r="B1269" s="26" t="s">
        <v>2522</v>
      </c>
      <c r="C1269" s="27" t="s">
        <v>2530</v>
      </c>
      <c r="D1269" s="40">
        <v>707.88</v>
      </c>
      <c r="E1269" s="25">
        <f t="shared" si="23"/>
        <v>0.70787999999999995</v>
      </c>
    </row>
    <row r="1270" spans="1:5" ht="12" customHeight="1">
      <c r="A1270" s="9" t="s">
        <v>21</v>
      </c>
      <c r="B1270" s="26" t="s">
        <v>2522</v>
      </c>
      <c r="C1270" s="27" t="s">
        <v>2530</v>
      </c>
      <c r="D1270" s="40">
        <v>940.61</v>
      </c>
      <c r="E1270" s="25">
        <f t="shared" si="23"/>
        <v>0.94061000000000006</v>
      </c>
    </row>
    <row r="1271" spans="1:5" ht="12" customHeight="1">
      <c r="A1271" s="9" t="s">
        <v>21</v>
      </c>
      <c r="B1271" s="26" t="s">
        <v>2522</v>
      </c>
      <c r="C1271" s="27" t="s">
        <v>2530</v>
      </c>
      <c r="D1271" s="40">
        <v>707.88</v>
      </c>
      <c r="E1271" s="25">
        <f t="shared" si="23"/>
        <v>0.70787999999999995</v>
      </c>
    </row>
    <row r="1272" spans="1:5" ht="12" customHeight="1">
      <c r="A1272" s="9" t="s">
        <v>21</v>
      </c>
      <c r="B1272" s="26" t="s">
        <v>2522</v>
      </c>
      <c r="C1272" s="27" t="s">
        <v>2530</v>
      </c>
      <c r="D1272" s="40">
        <v>693.6</v>
      </c>
      <c r="E1272" s="25">
        <f t="shared" si="23"/>
        <v>0.69359999999999999</v>
      </c>
    </row>
    <row r="1273" spans="1:5" ht="12" customHeight="1">
      <c r="A1273" s="9" t="s">
        <v>21</v>
      </c>
      <c r="B1273" s="26" t="s">
        <v>2522</v>
      </c>
      <c r="C1273" s="27" t="s">
        <v>2530</v>
      </c>
      <c r="D1273" s="40">
        <v>1107.97</v>
      </c>
      <c r="E1273" s="25">
        <f t="shared" si="23"/>
        <v>1.1079700000000001</v>
      </c>
    </row>
    <row r="1274" spans="1:5" ht="12" customHeight="1">
      <c r="A1274" s="9" t="s">
        <v>21</v>
      </c>
      <c r="B1274" s="26" t="s">
        <v>2522</v>
      </c>
      <c r="C1274" s="27" t="s">
        <v>2530</v>
      </c>
      <c r="D1274" s="40">
        <v>1150.25</v>
      </c>
      <c r="E1274" s="25">
        <f t="shared" si="23"/>
        <v>1.15025</v>
      </c>
    </row>
    <row r="1275" spans="1:5" ht="12" customHeight="1">
      <c r="A1275" s="9" t="s">
        <v>21</v>
      </c>
      <c r="B1275" s="26" t="s">
        <v>2522</v>
      </c>
      <c r="C1275" s="27" t="s">
        <v>2530</v>
      </c>
      <c r="D1275" s="40">
        <v>707.88</v>
      </c>
      <c r="E1275" s="25">
        <f t="shared" si="23"/>
        <v>0.70787999999999995</v>
      </c>
    </row>
    <row r="1276" spans="1:5" ht="12" customHeight="1">
      <c r="A1276" s="9" t="s">
        <v>21</v>
      </c>
      <c r="B1276" s="26" t="s">
        <v>2522</v>
      </c>
      <c r="C1276" s="27" t="s">
        <v>2530</v>
      </c>
      <c r="D1276" s="40">
        <v>1401.48</v>
      </c>
      <c r="E1276" s="25">
        <f t="shared" si="23"/>
        <v>1.4014800000000001</v>
      </c>
    </row>
    <row r="1277" spans="1:5" ht="12" customHeight="1">
      <c r="A1277" s="9" t="s">
        <v>21</v>
      </c>
      <c r="B1277" s="26" t="s">
        <v>2522</v>
      </c>
      <c r="C1277" s="27" t="s">
        <v>2530</v>
      </c>
      <c r="D1277" s="40">
        <v>707.88</v>
      </c>
      <c r="E1277" s="25">
        <f t="shared" si="23"/>
        <v>0.70787999999999995</v>
      </c>
    </row>
    <row r="1278" spans="1:5" ht="12" customHeight="1">
      <c r="A1278" s="9" t="s">
        <v>21</v>
      </c>
      <c r="B1278" s="26" t="s">
        <v>2522</v>
      </c>
      <c r="C1278" s="27" t="s">
        <v>2530</v>
      </c>
      <c r="D1278" s="40">
        <v>578</v>
      </c>
      <c r="E1278" s="25">
        <f t="shared" si="23"/>
        <v>0.57799999999999996</v>
      </c>
    </row>
    <row r="1279" spans="1:5" ht="12" customHeight="1">
      <c r="A1279" s="9" t="s">
        <v>21</v>
      </c>
      <c r="B1279" s="26" t="s">
        <v>2522</v>
      </c>
      <c r="C1279" s="27" t="s">
        <v>2530</v>
      </c>
      <c r="D1279" s="40">
        <v>1401.48</v>
      </c>
      <c r="E1279" s="25">
        <f t="shared" si="23"/>
        <v>1.4014800000000001</v>
      </c>
    </row>
    <row r="1280" spans="1:5" ht="12" customHeight="1">
      <c r="A1280" s="9" t="s">
        <v>21</v>
      </c>
      <c r="B1280" s="26" t="s">
        <v>2522</v>
      </c>
      <c r="C1280" s="27" t="s">
        <v>2530</v>
      </c>
      <c r="D1280" s="40">
        <v>571.86</v>
      </c>
      <c r="E1280" s="25">
        <f t="shared" si="23"/>
        <v>0.57186000000000003</v>
      </c>
    </row>
    <row r="1281" spans="1:5" ht="12" customHeight="1">
      <c r="A1281" s="9" t="s">
        <v>21</v>
      </c>
      <c r="B1281" s="26" t="s">
        <v>2522</v>
      </c>
      <c r="C1281" s="27" t="s">
        <v>2530</v>
      </c>
      <c r="D1281" s="40">
        <v>141.09</v>
      </c>
      <c r="E1281" s="25">
        <f t="shared" si="23"/>
        <v>0.14108999999999999</v>
      </c>
    </row>
    <row r="1282" spans="1:5" ht="12" customHeight="1">
      <c r="A1282" s="9" t="s">
        <v>21</v>
      </c>
      <c r="B1282" s="26" t="s">
        <v>2522</v>
      </c>
      <c r="C1282" s="27" t="s">
        <v>2530</v>
      </c>
      <c r="D1282" s="40">
        <v>1009.8</v>
      </c>
      <c r="E1282" s="25">
        <f t="shared" si="23"/>
        <v>1.0098</v>
      </c>
    </row>
    <row r="1283" spans="1:5" ht="12" customHeight="1">
      <c r="A1283" s="9" t="s">
        <v>21</v>
      </c>
      <c r="B1283" s="26" t="s">
        <v>2522</v>
      </c>
      <c r="C1283" s="27" t="s">
        <v>2530</v>
      </c>
      <c r="D1283" s="40">
        <v>1137.98</v>
      </c>
      <c r="E1283" s="25">
        <f t="shared" si="23"/>
        <v>1.13798</v>
      </c>
    </row>
    <row r="1284" spans="1:5" ht="12" customHeight="1">
      <c r="A1284" s="9" t="s">
        <v>21</v>
      </c>
      <c r="B1284" s="26" t="s">
        <v>2522</v>
      </c>
      <c r="C1284" s="27" t="s">
        <v>2530</v>
      </c>
      <c r="D1284" s="40">
        <v>707.88</v>
      </c>
      <c r="E1284" s="25">
        <f t="shared" si="23"/>
        <v>0.70787999999999995</v>
      </c>
    </row>
    <row r="1285" spans="1:5" ht="12" customHeight="1">
      <c r="A1285" s="9" t="s">
        <v>21</v>
      </c>
      <c r="B1285" s="26" t="s">
        <v>2522</v>
      </c>
      <c r="C1285" s="27" t="s">
        <v>2530</v>
      </c>
      <c r="D1285" s="40">
        <v>1149.8800000000001</v>
      </c>
      <c r="E1285" s="25">
        <f t="shared" si="23"/>
        <v>1.14988</v>
      </c>
    </row>
    <row r="1286" spans="1:5" ht="12" customHeight="1">
      <c r="A1286" s="9" t="s">
        <v>21</v>
      </c>
      <c r="B1286" s="26" t="s">
        <v>2522</v>
      </c>
      <c r="C1286" s="27" t="s">
        <v>2530</v>
      </c>
      <c r="D1286" s="40">
        <v>693.6</v>
      </c>
      <c r="E1286" s="25">
        <f t="shared" si="23"/>
        <v>0.69359999999999999</v>
      </c>
    </row>
    <row r="1287" spans="1:5" ht="12" customHeight="1">
      <c r="A1287" s="9" t="s">
        <v>21</v>
      </c>
      <c r="B1287" s="26" t="s">
        <v>2522</v>
      </c>
      <c r="C1287" s="27" t="s">
        <v>2530</v>
      </c>
      <c r="D1287" s="40">
        <v>578</v>
      </c>
      <c r="E1287" s="25">
        <f t="shared" si="23"/>
        <v>0.57799999999999996</v>
      </c>
    </row>
    <row r="1288" spans="1:5" ht="12" customHeight="1">
      <c r="A1288" s="9" t="s">
        <v>21</v>
      </c>
      <c r="B1288" s="26" t="s">
        <v>2522</v>
      </c>
      <c r="C1288" s="27" t="s">
        <v>2530</v>
      </c>
      <c r="D1288" s="40">
        <v>1401.48</v>
      </c>
      <c r="E1288" s="25">
        <f t="shared" si="23"/>
        <v>1.4014800000000001</v>
      </c>
    </row>
    <row r="1289" spans="1:5" ht="12" customHeight="1">
      <c r="A1289" s="9" t="s">
        <v>21</v>
      </c>
      <c r="B1289" s="26" t="s">
        <v>2522</v>
      </c>
      <c r="C1289" s="27" t="s">
        <v>2530</v>
      </c>
      <c r="D1289" s="40">
        <v>578</v>
      </c>
      <c r="E1289" s="25">
        <f t="shared" si="23"/>
        <v>0.57799999999999996</v>
      </c>
    </row>
    <row r="1290" spans="1:5" ht="12" customHeight="1">
      <c r="A1290" s="9" t="s">
        <v>21</v>
      </c>
      <c r="B1290" s="26" t="s">
        <v>2522</v>
      </c>
      <c r="C1290" s="27" t="s">
        <v>2530</v>
      </c>
      <c r="D1290" s="40">
        <v>707.88</v>
      </c>
      <c r="E1290" s="25">
        <f t="shared" si="23"/>
        <v>0.70787999999999995</v>
      </c>
    </row>
    <row r="1291" spans="1:5" ht="12" customHeight="1">
      <c r="A1291" s="9" t="s">
        <v>21</v>
      </c>
      <c r="B1291" s="26" t="s">
        <v>2522</v>
      </c>
      <c r="C1291" s="27" t="s">
        <v>2530</v>
      </c>
      <c r="D1291" s="40">
        <v>578</v>
      </c>
      <c r="E1291" s="25">
        <f t="shared" si="23"/>
        <v>0.57799999999999996</v>
      </c>
    </row>
    <row r="1292" spans="1:5" ht="12" customHeight="1">
      <c r="A1292" s="9" t="s">
        <v>21</v>
      </c>
      <c r="B1292" s="26" t="s">
        <v>2522</v>
      </c>
      <c r="C1292" s="27" t="s">
        <v>2530</v>
      </c>
      <c r="D1292" s="40">
        <v>1401.48</v>
      </c>
      <c r="E1292" s="25">
        <f t="shared" si="23"/>
        <v>1.4014800000000001</v>
      </c>
    </row>
    <row r="1293" spans="1:5" ht="12" customHeight="1">
      <c r="A1293" s="9" t="s">
        <v>21</v>
      </c>
      <c r="B1293" s="26" t="s">
        <v>2522</v>
      </c>
      <c r="C1293" s="27" t="s">
        <v>2530</v>
      </c>
      <c r="D1293" s="40">
        <v>1401.48</v>
      </c>
      <c r="E1293" s="25">
        <f t="shared" si="23"/>
        <v>1.4014800000000001</v>
      </c>
    </row>
    <row r="1294" spans="1:5" ht="12" customHeight="1">
      <c r="A1294" s="9" t="s">
        <v>21</v>
      </c>
      <c r="B1294" s="26" t="s">
        <v>2522</v>
      </c>
      <c r="C1294" s="27" t="s">
        <v>2530</v>
      </c>
      <c r="D1294" s="40">
        <v>707.88</v>
      </c>
      <c r="E1294" s="25">
        <f t="shared" si="23"/>
        <v>0.70787999999999995</v>
      </c>
    </row>
    <row r="1295" spans="1:5" ht="12" customHeight="1">
      <c r="A1295" s="9" t="s">
        <v>21</v>
      </c>
      <c r="B1295" s="26" t="s">
        <v>2522</v>
      </c>
      <c r="C1295" s="27" t="s">
        <v>2530</v>
      </c>
      <c r="D1295" s="40">
        <v>578</v>
      </c>
      <c r="E1295" s="25">
        <f t="shared" si="23"/>
        <v>0.57799999999999996</v>
      </c>
    </row>
    <row r="1296" spans="1:5" ht="12" customHeight="1">
      <c r="A1296" s="9" t="s">
        <v>21</v>
      </c>
      <c r="B1296" s="26" t="s">
        <v>2522</v>
      </c>
      <c r="C1296" s="27" t="s">
        <v>2530</v>
      </c>
      <c r="D1296" s="40">
        <v>623.21</v>
      </c>
      <c r="E1296" s="25">
        <f t="shared" si="23"/>
        <v>0.62321000000000004</v>
      </c>
    </row>
    <row r="1297" spans="1:5" ht="12" customHeight="1">
      <c r="A1297" s="9" t="s">
        <v>21</v>
      </c>
      <c r="B1297" s="26" t="s">
        <v>2522</v>
      </c>
      <c r="C1297" s="27" t="s">
        <v>2530</v>
      </c>
      <c r="D1297" s="40">
        <v>1158.5999999999999</v>
      </c>
      <c r="E1297" s="25">
        <f t="shared" si="23"/>
        <v>1.1585999999999999</v>
      </c>
    </row>
    <row r="1298" spans="1:5" ht="12" customHeight="1">
      <c r="A1298" s="9" t="s">
        <v>21</v>
      </c>
      <c r="B1298" s="26" t="s">
        <v>2522</v>
      </c>
      <c r="C1298" s="27" t="s">
        <v>2530</v>
      </c>
      <c r="D1298" s="40">
        <v>605.52</v>
      </c>
      <c r="E1298" s="25">
        <f t="shared" si="23"/>
        <v>0.60551999999999995</v>
      </c>
    </row>
    <row r="1299" spans="1:5" ht="12" customHeight="1">
      <c r="A1299" s="9" t="s">
        <v>21</v>
      </c>
      <c r="B1299" s="26" t="s">
        <v>2522</v>
      </c>
      <c r="C1299" s="27" t="s">
        <v>2530</v>
      </c>
      <c r="D1299" s="40">
        <v>497.25</v>
      </c>
      <c r="E1299" s="25">
        <f t="shared" ref="E1299:E1362" si="24">D1299/1000</f>
        <v>0.49725000000000003</v>
      </c>
    </row>
    <row r="1300" spans="1:5" ht="12" customHeight="1">
      <c r="A1300" s="9" t="s">
        <v>21</v>
      </c>
      <c r="B1300" s="26" t="s">
        <v>2522</v>
      </c>
      <c r="C1300" s="27" t="s">
        <v>2530</v>
      </c>
      <c r="D1300" s="40">
        <v>733.06</v>
      </c>
      <c r="E1300" s="25">
        <f t="shared" si="24"/>
        <v>0.73305999999999993</v>
      </c>
    </row>
    <row r="1301" spans="1:5" ht="12" customHeight="1">
      <c r="A1301" s="9" t="s">
        <v>21</v>
      </c>
      <c r="B1301" s="26" t="s">
        <v>2522</v>
      </c>
      <c r="C1301" s="27" t="s">
        <v>2530</v>
      </c>
      <c r="D1301" s="40">
        <v>707.88</v>
      </c>
      <c r="E1301" s="25">
        <f t="shared" si="24"/>
        <v>0.70787999999999995</v>
      </c>
    </row>
    <row r="1302" spans="1:5" ht="12" customHeight="1">
      <c r="A1302" s="9" t="s">
        <v>21</v>
      </c>
      <c r="B1302" s="26" t="s">
        <v>2522</v>
      </c>
      <c r="C1302" s="27" t="s">
        <v>2530</v>
      </c>
      <c r="D1302" s="40">
        <v>1401.48</v>
      </c>
      <c r="E1302" s="25">
        <f t="shared" si="24"/>
        <v>1.4014800000000001</v>
      </c>
    </row>
    <row r="1303" spans="1:5" ht="12" customHeight="1">
      <c r="A1303" s="9" t="s">
        <v>21</v>
      </c>
      <c r="B1303" s="26" t="s">
        <v>2522</v>
      </c>
      <c r="C1303" s="27" t="s">
        <v>2530</v>
      </c>
      <c r="D1303" s="40">
        <v>693.6</v>
      </c>
      <c r="E1303" s="25">
        <f t="shared" si="24"/>
        <v>0.69359999999999999</v>
      </c>
    </row>
    <row r="1304" spans="1:5" ht="12" customHeight="1">
      <c r="A1304" s="9" t="s">
        <v>21</v>
      </c>
      <c r="B1304" s="26" t="s">
        <v>2522</v>
      </c>
      <c r="C1304" s="27" t="s">
        <v>2530</v>
      </c>
      <c r="D1304" s="40">
        <v>707.88</v>
      </c>
      <c r="E1304" s="25">
        <f t="shared" si="24"/>
        <v>0.70787999999999995</v>
      </c>
    </row>
    <row r="1305" spans="1:5" ht="12" customHeight="1">
      <c r="A1305" s="9" t="s">
        <v>21</v>
      </c>
      <c r="B1305" s="26" t="s">
        <v>2522</v>
      </c>
      <c r="C1305" s="27" t="s">
        <v>2530</v>
      </c>
      <c r="D1305" s="40">
        <v>1401.48</v>
      </c>
      <c r="E1305" s="25">
        <f t="shared" si="24"/>
        <v>1.4014800000000001</v>
      </c>
    </row>
    <row r="1306" spans="1:5" ht="12" customHeight="1">
      <c r="A1306" s="9" t="s">
        <v>21</v>
      </c>
      <c r="B1306" s="26" t="s">
        <v>2522</v>
      </c>
      <c r="C1306" s="27" t="s">
        <v>2530</v>
      </c>
      <c r="D1306" s="40">
        <v>693.6</v>
      </c>
      <c r="E1306" s="25">
        <f t="shared" si="24"/>
        <v>0.69359999999999999</v>
      </c>
    </row>
    <row r="1307" spans="1:5" ht="12" customHeight="1">
      <c r="A1307" s="9" t="s">
        <v>21</v>
      </c>
      <c r="B1307" s="26" t="s">
        <v>2522</v>
      </c>
      <c r="C1307" s="27" t="s">
        <v>2530</v>
      </c>
      <c r="D1307" s="40">
        <v>693.6</v>
      </c>
      <c r="E1307" s="25">
        <f t="shared" si="24"/>
        <v>0.69359999999999999</v>
      </c>
    </row>
    <row r="1308" spans="1:5" ht="12" customHeight="1">
      <c r="A1308" s="9" t="s">
        <v>21</v>
      </c>
      <c r="B1308" s="26" t="s">
        <v>2522</v>
      </c>
      <c r="C1308" s="27" t="s">
        <v>2530</v>
      </c>
      <c r="D1308" s="40">
        <v>693.6</v>
      </c>
      <c r="E1308" s="25">
        <f t="shared" si="24"/>
        <v>0.69359999999999999</v>
      </c>
    </row>
    <row r="1309" spans="1:5" ht="12" customHeight="1">
      <c r="A1309" s="9" t="s">
        <v>21</v>
      </c>
      <c r="B1309" s="26" t="s">
        <v>2522</v>
      </c>
      <c r="C1309" s="27" t="s">
        <v>2530</v>
      </c>
      <c r="D1309" s="40">
        <v>693.6</v>
      </c>
      <c r="E1309" s="25">
        <f t="shared" si="24"/>
        <v>0.69359999999999999</v>
      </c>
    </row>
    <row r="1310" spans="1:5" ht="12" customHeight="1">
      <c r="A1310" s="9" t="s">
        <v>21</v>
      </c>
      <c r="B1310" s="26" t="s">
        <v>2522</v>
      </c>
      <c r="C1310" s="27" t="s">
        <v>2530</v>
      </c>
      <c r="D1310" s="40">
        <v>1401.48</v>
      </c>
      <c r="E1310" s="25">
        <f t="shared" si="24"/>
        <v>1.4014800000000001</v>
      </c>
    </row>
    <row r="1311" spans="1:5" ht="12" customHeight="1">
      <c r="A1311" s="9" t="s">
        <v>21</v>
      </c>
      <c r="B1311" s="26" t="s">
        <v>2522</v>
      </c>
      <c r="C1311" s="27" t="s">
        <v>2530</v>
      </c>
      <c r="D1311" s="40">
        <v>578</v>
      </c>
      <c r="E1311" s="25">
        <f t="shared" si="24"/>
        <v>0.57799999999999996</v>
      </c>
    </row>
    <row r="1312" spans="1:5" ht="12" customHeight="1">
      <c r="A1312" s="9" t="s">
        <v>21</v>
      </c>
      <c r="B1312" s="26" t="s">
        <v>2522</v>
      </c>
      <c r="C1312" s="27" t="s">
        <v>2530</v>
      </c>
      <c r="D1312" s="40">
        <v>578</v>
      </c>
      <c r="E1312" s="25">
        <f t="shared" si="24"/>
        <v>0.57799999999999996</v>
      </c>
    </row>
    <row r="1313" spans="1:5" ht="12" customHeight="1">
      <c r="A1313" s="9" t="s">
        <v>21</v>
      </c>
      <c r="B1313" s="26" t="s">
        <v>2522</v>
      </c>
      <c r="C1313" s="27" t="s">
        <v>2530</v>
      </c>
      <c r="D1313" s="40">
        <v>578</v>
      </c>
      <c r="E1313" s="25">
        <f t="shared" si="24"/>
        <v>0.57799999999999996</v>
      </c>
    </row>
    <row r="1314" spans="1:5" ht="12" customHeight="1">
      <c r="A1314" s="9" t="s">
        <v>21</v>
      </c>
      <c r="B1314" s="26" t="s">
        <v>2522</v>
      </c>
      <c r="C1314" s="27" t="s">
        <v>2530</v>
      </c>
      <c r="D1314" s="40">
        <v>578</v>
      </c>
      <c r="E1314" s="25">
        <f t="shared" si="24"/>
        <v>0.57799999999999996</v>
      </c>
    </row>
    <row r="1315" spans="1:5" ht="12" customHeight="1">
      <c r="A1315" s="9" t="s">
        <v>21</v>
      </c>
      <c r="B1315" s="26" t="s">
        <v>2522</v>
      </c>
      <c r="C1315" s="27" t="s">
        <v>2530</v>
      </c>
      <c r="D1315" s="40">
        <v>693.6</v>
      </c>
      <c r="E1315" s="25">
        <f t="shared" si="24"/>
        <v>0.69359999999999999</v>
      </c>
    </row>
    <row r="1316" spans="1:5" ht="12" customHeight="1">
      <c r="A1316" s="9" t="s">
        <v>21</v>
      </c>
      <c r="B1316" s="26" t="s">
        <v>2522</v>
      </c>
      <c r="C1316" s="27" t="s">
        <v>2530</v>
      </c>
      <c r="D1316" s="40">
        <v>578</v>
      </c>
      <c r="E1316" s="25">
        <f t="shared" si="24"/>
        <v>0.57799999999999996</v>
      </c>
    </row>
    <row r="1317" spans="1:5" ht="12" customHeight="1">
      <c r="A1317" s="9" t="s">
        <v>21</v>
      </c>
      <c r="B1317" s="26" t="s">
        <v>2522</v>
      </c>
      <c r="C1317" s="27" t="s">
        <v>2530</v>
      </c>
      <c r="D1317" s="40">
        <v>578</v>
      </c>
      <c r="E1317" s="25">
        <f t="shared" si="24"/>
        <v>0.57799999999999996</v>
      </c>
    </row>
    <row r="1318" spans="1:5" ht="12" customHeight="1">
      <c r="A1318" s="9" t="s">
        <v>21</v>
      </c>
      <c r="B1318" s="26" t="s">
        <v>2522</v>
      </c>
      <c r="C1318" s="27" t="s">
        <v>2530</v>
      </c>
      <c r="D1318" s="40">
        <v>578</v>
      </c>
      <c r="E1318" s="25">
        <f t="shared" si="24"/>
        <v>0.57799999999999996</v>
      </c>
    </row>
    <row r="1319" spans="1:5" ht="12" customHeight="1">
      <c r="A1319" s="9" t="s">
        <v>21</v>
      </c>
      <c r="B1319" s="26" t="s">
        <v>2522</v>
      </c>
      <c r="C1319" s="27" t="s">
        <v>2530</v>
      </c>
      <c r="D1319" s="40">
        <v>578</v>
      </c>
      <c r="E1319" s="25">
        <f t="shared" si="24"/>
        <v>0.57799999999999996</v>
      </c>
    </row>
    <row r="1320" spans="1:5" ht="12" customHeight="1">
      <c r="A1320" s="9" t="s">
        <v>21</v>
      </c>
      <c r="B1320" s="26" t="s">
        <v>2522</v>
      </c>
      <c r="C1320" s="27" t="s">
        <v>2530</v>
      </c>
      <c r="D1320" s="40">
        <v>578</v>
      </c>
      <c r="E1320" s="25">
        <f t="shared" si="24"/>
        <v>0.57799999999999996</v>
      </c>
    </row>
    <row r="1321" spans="1:5" ht="12" customHeight="1">
      <c r="A1321" s="9" t="s">
        <v>21</v>
      </c>
      <c r="B1321" s="26" t="s">
        <v>2522</v>
      </c>
      <c r="C1321" s="27" t="s">
        <v>2530</v>
      </c>
      <c r="D1321" s="40">
        <v>497.88</v>
      </c>
      <c r="E1321" s="25">
        <f t="shared" si="24"/>
        <v>0.49787999999999999</v>
      </c>
    </row>
    <row r="1322" spans="1:5" ht="12" customHeight="1">
      <c r="A1322" s="9" t="s">
        <v>21</v>
      </c>
      <c r="B1322" s="26" t="s">
        <v>2522</v>
      </c>
      <c r="C1322" s="27" t="s">
        <v>2530</v>
      </c>
      <c r="D1322" s="40">
        <v>1156.92</v>
      </c>
      <c r="E1322" s="25">
        <f t="shared" si="24"/>
        <v>1.1569200000000002</v>
      </c>
    </row>
    <row r="1323" spans="1:5" ht="12" customHeight="1">
      <c r="A1323" s="9" t="s">
        <v>21</v>
      </c>
      <c r="B1323" s="26" t="s">
        <v>2522</v>
      </c>
      <c r="C1323" s="27" t="s">
        <v>2530</v>
      </c>
      <c r="D1323" s="40">
        <v>582.27</v>
      </c>
      <c r="E1323" s="25">
        <f t="shared" si="24"/>
        <v>0.58226999999999995</v>
      </c>
    </row>
    <row r="1324" spans="1:5" ht="12" customHeight="1">
      <c r="A1324" s="9" t="s">
        <v>21</v>
      </c>
      <c r="B1324" s="26" t="s">
        <v>2522</v>
      </c>
      <c r="C1324" s="27" t="s">
        <v>2530</v>
      </c>
      <c r="D1324" s="40">
        <v>1160.5</v>
      </c>
      <c r="E1324" s="25">
        <f t="shared" si="24"/>
        <v>1.1605000000000001</v>
      </c>
    </row>
    <row r="1325" spans="1:5" ht="12" customHeight="1">
      <c r="A1325" s="9" t="s">
        <v>21</v>
      </c>
      <c r="B1325" s="26" t="s">
        <v>2522</v>
      </c>
      <c r="C1325" s="27" t="s">
        <v>2530</v>
      </c>
      <c r="D1325" s="40">
        <v>740.39</v>
      </c>
      <c r="E1325" s="25">
        <f t="shared" si="24"/>
        <v>0.74038999999999999</v>
      </c>
    </row>
    <row r="1326" spans="1:5" ht="12" customHeight="1">
      <c r="A1326" s="9" t="s">
        <v>21</v>
      </c>
      <c r="B1326" s="26" t="s">
        <v>2522</v>
      </c>
      <c r="C1326" s="27" t="s">
        <v>2530</v>
      </c>
      <c r="D1326" s="40">
        <v>558.32000000000005</v>
      </c>
      <c r="E1326" s="25">
        <f t="shared" si="24"/>
        <v>0.55832000000000004</v>
      </c>
    </row>
    <row r="1327" spans="1:5" ht="12" customHeight="1">
      <c r="A1327" s="9" t="s">
        <v>21</v>
      </c>
      <c r="B1327" s="26" t="s">
        <v>2522</v>
      </c>
      <c r="C1327" s="27" t="s">
        <v>2530</v>
      </c>
      <c r="D1327" s="40">
        <v>1141.6500000000001</v>
      </c>
      <c r="E1327" s="25">
        <f t="shared" si="24"/>
        <v>1.1416500000000001</v>
      </c>
    </row>
    <row r="1328" spans="1:5" ht="12" customHeight="1">
      <c r="A1328" s="9" t="s">
        <v>21</v>
      </c>
      <c r="B1328" s="26" t="s">
        <v>2522</v>
      </c>
      <c r="C1328" s="27" t="s">
        <v>2530</v>
      </c>
      <c r="D1328" s="40">
        <v>604.47</v>
      </c>
      <c r="E1328" s="25">
        <f t="shared" si="24"/>
        <v>0.60447000000000006</v>
      </c>
    </row>
    <row r="1329" spans="1:5" ht="12" customHeight="1">
      <c r="A1329" s="9" t="s">
        <v>21</v>
      </c>
      <c r="B1329" s="26" t="s">
        <v>2522</v>
      </c>
      <c r="C1329" s="27" t="s">
        <v>2530</v>
      </c>
      <c r="D1329" s="40">
        <v>1130.6400000000001</v>
      </c>
      <c r="E1329" s="25">
        <f t="shared" si="24"/>
        <v>1.1306400000000001</v>
      </c>
    </row>
    <row r="1330" spans="1:5" ht="12" customHeight="1">
      <c r="A1330" s="9" t="s">
        <v>21</v>
      </c>
      <c r="B1330" s="26" t="s">
        <v>2522</v>
      </c>
      <c r="C1330" s="27" t="s">
        <v>2530</v>
      </c>
      <c r="D1330" s="40">
        <v>693.6</v>
      </c>
      <c r="E1330" s="25">
        <f t="shared" si="24"/>
        <v>0.69359999999999999</v>
      </c>
    </row>
    <row r="1331" spans="1:5" ht="12" customHeight="1">
      <c r="A1331" s="9" t="s">
        <v>21</v>
      </c>
      <c r="B1331" s="26" t="s">
        <v>2522</v>
      </c>
      <c r="C1331" s="27" t="s">
        <v>2530</v>
      </c>
      <c r="D1331" s="40">
        <v>707.88</v>
      </c>
      <c r="E1331" s="25">
        <f t="shared" si="24"/>
        <v>0.70787999999999995</v>
      </c>
    </row>
    <row r="1332" spans="1:5" ht="12" customHeight="1">
      <c r="A1332" s="9" t="s">
        <v>21</v>
      </c>
      <c r="B1332" s="26" t="s">
        <v>2522</v>
      </c>
      <c r="C1332" s="27" t="s">
        <v>2530</v>
      </c>
      <c r="D1332" s="40">
        <v>1244.3399999999999</v>
      </c>
      <c r="E1332" s="25">
        <f t="shared" si="24"/>
        <v>1.24434</v>
      </c>
    </row>
    <row r="1333" spans="1:5" ht="12" customHeight="1">
      <c r="A1333" s="9" t="s">
        <v>21</v>
      </c>
      <c r="B1333" s="26" t="s">
        <v>2522</v>
      </c>
      <c r="C1333" s="27" t="s">
        <v>2530</v>
      </c>
      <c r="D1333" s="40">
        <v>578</v>
      </c>
      <c r="E1333" s="25">
        <f t="shared" si="24"/>
        <v>0.57799999999999996</v>
      </c>
    </row>
    <row r="1334" spans="1:5" ht="12" customHeight="1">
      <c r="A1334" s="9" t="s">
        <v>21</v>
      </c>
      <c r="B1334" s="26" t="s">
        <v>2522</v>
      </c>
      <c r="C1334" s="27" t="s">
        <v>2530</v>
      </c>
      <c r="D1334" s="40">
        <v>1401.48</v>
      </c>
      <c r="E1334" s="25">
        <f t="shared" si="24"/>
        <v>1.4014800000000001</v>
      </c>
    </row>
    <row r="1335" spans="1:5" ht="12" customHeight="1">
      <c r="A1335" s="9" t="s">
        <v>21</v>
      </c>
      <c r="B1335" s="26" t="s">
        <v>2522</v>
      </c>
      <c r="C1335" s="27" t="s">
        <v>2530</v>
      </c>
      <c r="D1335" s="40">
        <v>707.88</v>
      </c>
      <c r="E1335" s="25">
        <f t="shared" si="24"/>
        <v>0.70787999999999995</v>
      </c>
    </row>
    <row r="1336" spans="1:5" ht="12" customHeight="1">
      <c r="A1336" s="9" t="s">
        <v>21</v>
      </c>
      <c r="B1336" s="26" t="s">
        <v>2522</v>
      </c>
      <c r="C1336" s="27" t="s">
        <v>2530</v>
      </c>
      <c r="D1336" s="40">
        <v>1151.6400000000001</v>
      </c>
      <c r="E1336" s="25">
        <f t="shared" si="24"/>
        <v>1.15164</v>
      </c>
    </row>
    <row r="1337" spans="1:5" ht="12" customHeight="1">
      <c r="A1337" s="9" t="s">
        <v>21</v>
      </c>
      <c r="B1337" s="26" t="s">
        <v>2522</v>
      </c>
      <c r="C1337" s="27" t="s">
        <v>2530</v>
      </c>
      <c r="D1337" s="40">
        <v>1151.6400000000001</v>
      </c>
      <c r="E1337" s="25">
        <f t="shared" si="24"/>
        <v>1.15164</v>
      </c>
    </row>
    <row r="1338" spans="1:5" ht="12" customHeight="1">
      <c r="A1338" s="9" t="s">
        <v>21</v>
      </c>
      <c r="B1338" s="26" t="s">
        <v>2522</v>
      </c>
      <c r="C1338" s="27" t="s">
        <v>2530</v>
      </c>
      <c r="D1338" s="40">
        <v>1155.46</v>
      </c>
      <c r="E1338" s="25">
        <f t="shared" si="24"/>
        <v>1.1554599999999999</v>
      </c>
    </row>
    <row r="1339" spans="1:5" ht="12" customHeight="1">
      <c r="A1339" s="9" t="s">
        <v>21</v>
      </c>
      <c r="B1339" s="26" t="s">
        <v>2522</v>
      </c>
      <c r="C1339" s="27" t="s">
        <v>2530</v>
      </c>
      <c r="D1339" s="40">
        <v>1401.48</v>
      </c>
      <c r="E1339" s="25">
        <f t="shared" si="24"/>
        <v>1.4014800000000001</v>
      </c>
    </row>
    <row r="1340" spans="1:5" ht="12" customHeight="1">
      <c r="A1340" s="9" t="s">
        <v>21</v>
      </c>
      <c r="B1340" s="26" t="s">
        <v>2522</v>
      </c>
      <c r="C1340" s="27" t="s">
        <v>2530</v>
      </c>
      <c r="D1340" s="40">
        <v>564.72</v>
      </c>
      <c r="E1340" s="25">
        <f t="shared" si="24"/>
        <v>0.56472</v>
      </c>
    </row>
    <row r="1341" spans="1:5" ht="12" customHeight="1">
      <c r="A1341" s="9" t="s">
        <v>21</v>
      </c>
      <c r="B1341" s="26" t="s">
        <v>2522</v>
      </c>
      <c r="C1341" s="27" t="s">
        <v>2530</v>
      </c>
      <c r="D1341" s="40">
        <v>578</v>
      </c>
      <c r="E1341" s="25">
        <f t="shared" si="24"/>
        <v>0.57799999999999996</v>
      </c>
    </row>
    <row r="1342" spans="1:5" ht="12" customHeight="1">
      <c r="A1342" s="9" t="s">
        <v>21</v>
      </c>
      <c r="B1342" s="26" t="s">
        <v>2522</v>
      </c>
      <c r="C1342" s="27" t="s">
        <v>2530</v>
      </c>
      <c r="D1342" s="40">
        <v>568.04</v>
      </c>
      <c r="E1342" s="25">
        <f t="shared" si="24"/>
        <v>0.56803999999999999</v>
      </c>
    </row>
    <row r="1343" spans="1:5" ht="12" customHeight="1">
      <c r="A1343" s="9" t="s">
        <v>21</v>
      </c>
      <c r="B1343" s="26" t="s">
        <v>2522</v>
      </c>
      <c r="C1343" s="27" t="s">
        <v>2530</v>
      </c>
      <c r="D1343" s="40">
        <v>580.53</v>
      </c>
      <c r="E1343" s="25">
        <f t="shared" si="24"/>
        <v>0.58052999999999999</v>
      </c>
    </row>
    <row r="1344" spans="1:5" ht="12" customHeight="1">
      <c r="A1344" s="9" t="s">
        <v>21</v>
      </c>
      <c r="B1344" s="26" t="s">
        <v>2522</v>
      </c>
      <c r="C1344" s="27" t="s">
        <v>2530</v>
      </c>
      <c r="D1344" s="40">
        <v>1401.48</v>
      </c>
      <c r="E1344" s="25">
        <f t="shared" si="24"/>
        <v>1.4014800000000001</v>
      </c>
    </row>
    <row r="1345" spans="1:5" ht="12" customHeight="1">
      <c r="A1345" s="9" t="s">
        <v>21</v>
      </c>
      <c r="B1345" s="26" t="s">
        <v>2522</v>
      </c>
      <c r="C1345" s="27" t="s">
        <v>2530</v>
      </c>
      <c r="D1345" s="40">
        <v>707.88</v>
      </c>
      <c r="E1345" s="25">
        <f t="shared" si="24"/>
        <v>0.70787999999999995</v>
      </c>
    </row>
    <row r="1346" spans="1:5" ht="12" customHeight="1">
      <c r="A1346" s="9" t="s">
        <v>21</v>
      </c>
      <c r="B1346" s="26" t="s">
        <v>2522</v>
      </c>
      <c r="C1346" s="27" t="s">
        <v>2530</v>
      </c>
      <c r="D1346" s="40">
        <v>1518.78</v>
      </c>
      <c r="E1346" s="25">
        <f t="shared" si="24"/>
        <v>1.51878</v>
      </c>
    </row>
    <row r="1347" spans="1:5" ht="12" customHeight="1">
      <c r="A1347" s="9" t="s">
        <v>21</v>
      </c>
      <c r="B1347" s="26" t="s">
        <v>2522</v>
      </c>
      <c r="C1347" s="27" t="s">
        <v>2530</v>
      </c>
      <c r="D1347" s="40">
        <v>1401.48</v>
      </c>
      <c r="E1347" s="25">
        <f t="shared" si="24"/>
        <v>1.4014800000000001</v>
      </c>
    </row>
    <row r="1348" spans="1:5" ht="12" customHeight="1">
      <c r="A1348" s="9" t="s">
        <v>21</v>
      </c>
      <c r="B1348" s="26" t="s">
        <v>2522</v>
      </c>
      <c r="C1348" s="27" t="s">
        <v>2530</v>
      </c>
      <c r="D1348" s="40">
        <v>693.6</v>
      </c>
      <c r="E1348" s="25">
        <f t="shared" si="24"/>
        <v>0.69359999999999999</v>
      </c>
    </row>
    <row r="1349" spans="1:5" ht="12" customHeight="1">
      <c r="A1349" s="9" t="s">
        <v>21</v>
      </c>
      <c r="B1349" s="26" t="s">
        <v>2522</v>
      </c>
      <c r="C1349" s="27" t="s">
        <v>2530</v>
      </c>
      <c r="D1349" s="40">
        <v>1401.48</v>
      </c>
      <c r="E1349" s="25">
        <f t="shared" si="24"/>
        <v>1.4014800000000001</v>
      </c>
    </row>
    <row r="1350" spans="1:5" ht="12" customHeight="1">
      <c r="A1350" s="9" t="s">
        <v>21</v>
      </c>
      <c r="B1350" s="26" t="s">
        <v>2522</v>
      </c>
      <c r="C1350" s="27" t="s">
        <v>2530</v>
      </c>
      <c r="D1350" s="40">
        <v>1401.48</v>
      </c>
      <c r="E1350" s="25">
        <f t="shared" si="24"/>
        <v>1.4014800000000001</v>
      </c>
    </row>
    <row r="1351" spans="1:5" ht="12" customHeight="1">
      <c r="A1351" s="9" t="s">
        <v>21</v>
      </c>
      <c r="B1351" s="26" t="s">
        <v>2522</v>
      </c>
      <c r="C1351" s="27" t="s">
        <v>2530</v>
      </c>
      <c r="D1351" s="40">
        <v>1401.48</v>
      </c>
      <c r="E1351" s="25">
        <f t="shared" si="24"/>
        <v>1.4014800000000001</v>
      </c>
    </row>
    <row r="1352" spans="1:5" ht="12" customHeight="1">
      <c r="A1352" s="9" t="s">
        <v>21</v>
      </c>
      <c r="B1352" s="26" t="s">
        <v>2522</v>
      </c>
      <c r="C1352" s="27" t="s">
        <v>2530</v>
      </c>
      <c r="D1352" s="40">
        <v>1401.48</v>
      </c>
      <c r="E1352" s="25">
        <f t="shared" si="24"/>
        <v>1.4014800000000001</v>
      </c>
    </row>
    <row r="1353" spans="1:5" ht="12" customHeight="1">
      <c r="A1353" s="9" t="s">
        <v>21</v>
      </c>
      <c r="B1353" s="26" t="s">
        <v>2522</v>
      </c>
      <c r="C1353" s="27" t="s">
        <v>2530</v>
      </c>
      <c r="D1353" s="40">
        <v>1401.48</v>
      </c>
      <c r="E1353" s="25">
        <f t="shared" si="24"/>
        <v>1.4014800000000001</v>
      </c>
    </row>
    <row r="1354" spans="1:5" ht="12" customHeight="1">
      <c r="A1354" s="9" t="s">
        <v>21</v>
      </c>
      <c r="B1354" s="26" t="s">
        <v>2522</v>
      </c>
      <c r="C1354" s="27" t="s">
        <v>2530</v>
      </c>
      <c r="D1354" s="40">
        <v>1272.5999999999999</v>
      </c>
      <c r="E1354" s="25">
        <f t="shared" si="24"/>
        <v>1.2726</v>
      </c>
    </row>
    <row r="1355" spans="1:5" ht="12" customHeight="1">
      <c r="A1355" s="9" t="s">
        <v>21</v>
      </c>
      <c r="B1355" s="26" t="s">
        <v>2522</v>
      </c>
      <c r="C1355" s="27" t="s">
        <v>2530</v>
      </c>
      <c r="D1355" s="40">
        <v>1401.48</v>
      </c>
      <c r="E1355" s="25">
        <f t="shared" si="24"/>
        <v>1.4014800000000001</v>
      </c>
    </row>
    <row r="1356" spans="1:5" ht="12" customHeight="1">
      <c r="A1356" s="9" t="s">
        <v>21</v>
      </c>
      <c r="B1356" s="26" t="s">
        <v>2522</v>
      </c>
      <c r="C1356" s="27" t="s">
        <v>2530</v>
      </c>
      <c r="D1356" s="40">
        <v>1401.48</v>
      </c>
      <c r="E1356" s="25">
        <f t="shared" si="24"/>
        <v>1.4014800000000001</v>
      </c>
    </row>
    <row r="1357" spans="1:5" ht="12" customHeight="1">
      <c r="A1357" s="9" t="s">
        <v>21</v>
      </c>
      <c r="B1357" s="26" t="s">
        <v>2522</v>
      </c>
      <c r="C1357" s="27" t="s">
        <v>2530</v>
      </c>
      <c r="D1357" s="40">
        <v>693.6</v>
      </c>
      <c r="E1357" s="25">
        <f t="shared" si="24"/>
        <v>0.69359999999999999</v>
      </c>
    </row>
    <row r="1358" spans="1:5" ht="12" customHeight="1">
      <c r="A1358" s="9" t="s">
        <v>21</v>
      </c>
      <c r="B1358" s="26" t="s">
        <v>2522</v>
      </c>
      <c r="C1358" s="27" t="s">
        <v>2530</v>
      </c>
      <c r="D1358" s="40">
        <v>707.88</v>
      </c>
      <c r="E1358" s="25">
        <f t="shared" si="24"/>
        <v>0.70787999999999995</v>
      </c>
    </row>
    <row r="1359" spans="1:5" ht="12" customHeight="1">
      <c r="A1359" s="9" t="s">
        <v>21</v>
      </c>
      <c r="B1359" s="26" t="s">
        <v>2522</v>
      </c>
      <c r="C1359" s="27" t="s">
        <v>2530</v>
      </c>
      <c r="D1359" s="40">
        <v>1122.9000000000001</v>
      </c>
      <c r="E1359" s="25">
        <f t="shared" si="24"/>
        <v>1.1229</v>
      </c>
    </row>
    <row r="1360" spans="1:5" ht="12" customHeight="1">
      <c r="A1360" s="9" t="s">
        <v>21</v>
      </c>
      <c r="B1360" s="26" t="s">
        <v>2522</v>
      </c>
      <c r="C1360" s="27" t="s">
        <v>2530</v>
      </c>
      <c r="D1360" s="40">
        <v>1016.5</v>
      </c>
      <c r="E1360" s="25">
        <f t="shared" si="24"/>
        <v>1.0165</v>
      </c>
    </row>
    <row r="1361" spans="1:5" ht="12" customHeight="1">
      <c r="A1361" s="9" t="s">
        <v>21</v>
      </c>
      <c r="B1361" s="26" t="s">
        <v>2522</v>
      </c>
      <c r="C1361" s="27" t="s">
        <v>2530</v>
      </c>
      <c r="D1361" s="40">
        <v>1401.48</v>
      </c>
      <c r="E1361" s="25">
        <f t="shared" si="24"/>
        <v>1.4014800000000001</v>
      </c>
    </row>
    <row r="1362" spans="1:5" ht="12" customHeight="1">
      <c r="A1362" s="9" t="s">
        <v>21</v>
      </c>
      <c r="B1362" s="26" t="s">
        <v>2522</v>
      </c>
      <c r="C1362" s="27" t="s">
        <v>2530</v>
      </c>
      <c r="D1362" s="40">
        <v>1401.48</v>
      </c>
      <c r="E1362" s="25">
        <f t="shared" si="24"/>
        <v>1.4014800000000001</v>
      </c>
    </row>
    <row r="1363" spans="1:5" ht="12" customHeight="1">
      <c r="A1363" s="9" t="s">
        <v>21</v>
      </c>
      <c r="B1363" s="26" t="s">
        <v>2522</v>
      </c>
      <c r="C1363" s="27" t="s">
        <v>2530</v>
      </c>
      <c r="D1363" s="40">
        <v>1401.48</v>
      </c>
      <c r="E1363" s="25">
        <f t="shared" ref="E1363:E1426" si="25">D1363/1000</f>
        <v>1.4014800000000001</v>
      </c>
    </row>
    <row r="1364" spans="1:5" ht="12" customHeight="1">
      <c r="A1364" s="9" t="s">
        <v>21</v>
      </c>
      <c r="B1364" s="26" t="s">
        <v>2522</v>
      </c>
      <c r="C1364" s="27" t="s">
        <v>2530</v>
      </c>
      <c r="D1364" s="40">
        <v>550.69000000000005</v>
      </c>
      <c r="E1364" s="25">
        <f t="shared" si="25"/>
        <v>0.55069000000000001</v>
      </c>
    </row>
    <row r="1365" spans="1:5" ht="12" customHeight="1">
      <c r="A1365" s="9" t="s">
        <v>21</v>
      </c>
      <c r="B1365" s="26" t="s">
        <v>2522</v>
      </c>
      <c r="C1365" s="27" t="s">
        <v>2530</v>
      </c>
      <c r="D1365" s="40">
        <v>1153.03</v>
      </c>
      <c r="E1365" s="25">
        <f t="shared" si="25"/>
        <v>1.15303</v>
      </c>
    </row>
    <row r="1366" spans="1:5" ht="12" customHeight="1">
      <c r="A1366" s="9" t="s">
        <v>21</v>
      </c>
      <c r="B1366" s="26" t="s">
        <v>2522</v>
      </c>
      <c r="C1366" s="27" t="s">
        <v>2530</v>
      </c>
      <c r="D1366" s="40">
        <v>610.37</v>
      </c>
      <c r="E1366" s="25">
        <f t="shared" si="25"/>
        <v>0.61036999999999997</v>
      </c>
    </row>
    <row r="1367" spans="1:5" ht="12" customHeight="1">
      <c r="A1367" s="9" t="s">
        <v>21</v>
      </c>
      <c r="B1367" s="26" t="s">
        <v>2522</v>
      </c>
      <c r="C1367" s="27" t="s">
        <v>2530</v>
      </c>
      <c r="D1367" s="40">
        <v>631.28</v>
      </c>
      <c r="E1367" s="25">
        <f t="shared" si="25"/>
        <v>0.63127999999999995</v>
      </c>
    </row>
    <row r="1368" spans="1:5" ht="12" customHeight="1">
      <c r="A1368" s="9" t="s">
        <v>21</v>
      </c>
      <c r="B1368" s="26" t="s">
        <v>2522</v>
      </c>
      <c r="C1368" s="27" t="s">
        <v>2530</v>
      </c>
      <c r="D1368" s="40">
        <v>1176.97</v>
      </c>
      <c r="E1368" s="25">
        <f t="shared" si="25"/>
        <v>1.1769700000000001</v>
      </c>
    </row>
    <row r="1369" spans="1:5" ht="12" customHeight="1">
      <c r="A1369" s="9" t="s">
        <v>21</v>
      </c>
      <c r="B1369" s="26" t="s">
        <v>2522</v>
      </c>
      <c r="C1369" s="27" t="s">
        <v>2530</v>
      </c>
      <c r="D1369" s="40">
        <v>1401.48</v>
      </c>
      <c r="E1369" s="25">
        <f t="shared" si="25"/>
        <v>1.4014800000000001</v>
      </c>
    </row>
    <row r="1370" spans="1:5" ht="12" customHeight="1">
      <c r="A1370" s="9" t="s">
        <v>21</v>
      </c>
      <c r="B1370" s="26" t="s">
        <v>2522</v>
      </c>
      <c r="C1370" s="27" t="s">
        <v>2530</v>
      </c>
      <c r="D1370" s="40">
        <v>1194.67</v>
      </c>
      <c r="E1370" s="25">
        <f t="shared" si="25"/>
        <v>1.1946700000000001</v>
      </c>
    </row>
    <row r="1371" spans="1:5" ht="12" customHeight="1">
      <c r="A1371" s="9" t="s">
        <v>21</v>
      </c>
      <c r="B1371" s="26" t="s">
        <v>2522</v>
      </c>
      <c r="C1371" s="27" t="s">
        <v>2530</v>
      </c>
      <c r="D1371" s="40">
        <v>1169.68</v>
      </c>
      <c r="E1371" s="25">
        <f t="shared" si="25"/>
        <v>1.1696800000000001</v>
      </c>
    </row>
    <row r="1372" spans="1:5" ht="12" customHeight="1">
      <c r="A1372" s="9" t="s">
        <v>21</v>
      </c>
      <c r="B1372" s="26" t="s">
        <v>2522</v>
      </c>
      <c r="C1372" s="27" t="s">
        <v>2530</v>
      </c>
      <c r="D1372" s="40">
        <v>693.6</v>
      </c>
      <c r="E1372" s="25">
        <f t="shared" si="25"/>
        <v>0.69359999999999999</v>
      </c>
    </row>
    <row r="1373" spans="1:5" ht="12" customHeight="1">
      <c r="A1373" s="9" t="s">
        <v>21</v>
      </c>
      <c r="B1373" s="26" t="s">
        <v>2522</v>
      </c>
      <c r="C1373" s="27" t="s">
        <v>2530</v>
      </c>
      <c r="D1373" s="40">
        <v>1167.95</v>
      </c>
      <c r="E1373" s="25">
        <f t="shared" si="25"/>
        <v>1.16795</v>
      </c>
    </row>
    <row r="1374" spans="1:5" ht="12" customHeight="1">
      <c r="A1374" s="9" t="s">
        <v>21</v>
      </c>
      <c r="B1374" s="26" t="s">
        <v>2522</v>
      </c>
      <c r="C1374" s="27" t="s">
        <v>2530</v>
      </c>
      <c r="D1374" s="40">
        <v>1401.48</v>
      </c>
      <c r="E1374" s="25">
        <f t="shared" si="25"/>
        <v>1.4014800000000001</v>
      </c>
    </row>
    <row r="1375" spans="1:5" ht="12" customHeight="1">
      <c r="A1375" s="9" t="s">
        <v>21</v>
      </c>
      <c r="B1375" s="26" t="s">
        <v>2522</v>
      </c>
      <c r="C1375" s="27" t="s">
        <v>2530</v>
      </c>
      <c r="D1375" s="40">
        <v>657.22</v>
      </c>
      <c r="E1375" s="25">
        <f t="shared" si="25"/>
        <v>0.65722000000000003</v>
      </c>
    </row>
    <row r="1376" spans="1:5" ht="12" customHeight="1">
      <c r="A1376" s="9" t="s">
        <v>21</v>
      </c>
      <c r="B1376" s="26" t="s">
        <v>2522</v>
      </c>
      <c r="C1376" s="27" t="s">
        <v>2530</v>
      </c>
      <c r="D1376" s="40">
        <v>1401.48</v>
      </c>
      <c r="E1376" s="25">
        <f t="shared" si="25"/>
        <v>1.4014800000000001</v>
      </c>
    </row>
    <row r="1377" spans="1:5" ht="12" customHeight="1">
      <c r="A1377" s="9" t="s">
        <v>21</v>
      </c>
      <c r="B1377" s="26" t="s">
        <v>2522</v>
      </c>
      <c r="C1377" s="27" t="s">
        <v>2530</v>
      </c>
      <c r="D1377" s="40">
        <v>477.13</v>
      </c>
      <c r="E1377" s="25">
        <f t="shared" si="25"/>
        <v>0.47713</v>
      </c>
    </row>
    <row r="1378" spans="1:5" ht="12" customHeight="1">
      <c r="A1378" s="9" t="s">
        <v>21</v>
      </c>
      <c r="B1378" s="26" t="s">
        <v>2522</v>
      </c>
      <c r="C1378" s="27" t="s">
        <v>2530</v>
      </c>
      <c r="D1378" s="40">
        <v>718.76</v>
      </c>
      <c r="E1378" s="25">
        <f t="shared" si="25"/>
        <v>0.71875999999999995</v>
      </c>
    </row>
    <row r="1379" spans="1:5" ht="12" customHeight="1">
      <c r="A1379" s="9" t="s">
        <v>21</v>
      </c>
      <c r="B1379" s="26" t="s">
        <v>2522</v>
      </c>
      <c r="C1379" s="27" t="s">
        <v>2530</v>
      </c>
      <c r="D1379" s="40">
        <v>884.17</v>
      </c>
      <c r="E1379" s="25">
        <f t="shared" si="25"/>
        <v>0.88417000000000001</v>
      </c>
    </row>
    <row r="1380" spans="1:5" ht="12" customHeight="1">
      <c r="A1380" s="9" t="s">
        <v>21</v>
      </c>
      <c r="B1380" s="26" t="s">
        <v>2522</v>
      </c>
      <c r="C1380" s="27" t="s">
        <v>2530</v>
      </c>
      <c r="D1380" s="40">
        <v>718.76</v>
      </c>
      <c r="E1380" s="25">
        <f t="shared" si="25"/>
        <v>0.71875999999999995</v>
      </c>
    </row>
    <row r="1381" spans="1:5" ht="12" customHeight="1">
      <c r="A1381" s="9" t="s">
        <v>21</v>
      </c>
      <c r="B1381" s="26" t="s">
        <v>2522</v>
      </c>
      <c r="C1381" s="27" t="s">
        <v>2530</v>
      </c>
      <c r="D1381" s="40">
        <v>718.76</v>
      </c>
      <c r="E1381" s="25">
        <f t="shared" si="25"/>
        <v>0.71875999999999995</v>
      </c>
    </row>
    <row r="1382" spans="1:5" ht="12" customHeight="1">
      <c r="A1382" s="9" t="s">
        <v>21</v>
      </c>
      <c r="B1382" s="26" t="s">
        <v>2522</v>
      </c>
      <c r="C1382" s="27" t="s">
        <v>2530</v>
      </c>
      <c r="D1382" s="40">
        <v>524.28</v>
      </c>
      <c r="E1382" s="25">
        <f t="shared" si="25"/>
        <v>0.52427999999999997</v>
      </c>
    </row>
    <row r="1383" spans="1:5" ht="12" customHeight="1">
      <c r="A1383" s="9" t="s">
        <v>21</v>
      </c>
      <c r="B1383" s="26" t="s">
        <v>2522</v>
      </c>
      <c r="C1383" s="27" t="s">
        <v>2530</v>
      </c>
      <c r="D1383" s="40">
        <v>31</v>
      </c>
      <c r="E1383" s="25">
        <f t="shared" si="25"/>
        <v>3.1E-2</v>
      </c>
    </row>
    <row r="1384" spans="1:5" ht="12" customHeight="1">
      <c r="A1384" s="9" t="s">
        <v>21</v>
      </c>
      <c r="B1384" s="26" t="s">
        <v>2522</v>
      </c>
      <c r="C1384" s="27" t="s">
        <v>2530</v>
      </c>
      <c r="D1384" s="40">
        <v>102</v>
      </c>
      <c r="E1384" s="25">
        <f t="shared" si="25"/>
        <v>0.10199999999999999</v>
      </c>
    </row>
    <row r="1385" spans="1:5" ht="12" customHeight="1">
      <c r="A1385" s="9" t="s">
        <v>21</v>
      </c>
      <c r="B1385" s="26" t="s">
        <v>2522</v>
      </c>
      <c r="C1385" s="27" t="s">
        <v>2530</v>
      </c>
      <c r="D1385" s="40">
        <v>1034.28</v>
      </c>
      <c r="E1385" s="25">
        <f t="shared" si="25"/>
        <v>1.0342799999999999</v>
      </c>
    </row>
    <row r="1386" spans="1:5" ht="12" customHeight="1">
      <c r="A1386" s="9" t="s">
        <v>21</v>
      </c>
      <c r="B1386" s="26" t="s">
        <v>2522</v>
      </c>
      <c r="C1386" s="27" t="s">
        <v>2530</v>
      </c>
      <c r="D1386" s="40">
        <v>524.28</v>
      </c>
      <c r="E1386" s="25">
        <f t="shared" si="25"/>
        <v>0.52427999999999997</v>
      </c>
    </row>
    <row r="1387" spans="1:5" ht="12" customHeight="1">
      <c r="A1387" s="9" t="s">
        <v>21</v>
      </c>
      <c r="B1387" s="26" t="s">
        <v>2522</v>
      </c>
      <c r="C1387" s="27" t="s">
        <v>2530</v>
      </c>
      <c r="D1387" s="40">
        <v>510</v>
      </c>
      <c r="E1387" s="25">
        <f t="shared" si="25"/>
        <v>0.51</v>
      </c>
    </row>
    <row r="1388" spans="1:5" ht="12" customHeight="1">
      <c r="A1388" s="9" t="s">
        <v>21</v>
      </c>
      <c r="B1388" s="26" t="s">
        <v>2522</v>
      </c>
      <c r="C1388" s="27" t="s">
        <v>2530</v>
      </c>
      <c r="D1388" s="40">
        <v>1034.28</v>
      </c>
      <c r="E1388" s="25">
        <f t="shared" si="25"/>
        <v>1.0342799999999999</v>
      </c>
    </row>
    <row r="1389" spans="1:5" ht="12" customHeight="1">
      <c r="A1389" s="9" t="s">
        <v>21</v>
      </c>
      <c r="B1389" s="26" t="s">
        <v>2706</v>
      </c>
      <c r="C1389" s="27" t="s">
        <v>2530</v>
      </c>
      <c r="D1389" s="40">
        <v>4190.88</v>
      </c>
      <c r="E1389" s="25">
        <f t="shared" si="25"/>
        <v>4.1908799999999999</v>
      </c>
    </row>
    <row r="1390" spans="1:5" ht="12" customHeight="1">
      <c r="A1390" s="9" t="s">
        <v>21</v>
      </c>
      <c r="B1390" s="26" t="s">
        <v>2707</v>
      </c>
      <c r="C1390" s="27" t="s">
        <v>2530</v>
      </c>
      <c r="D1390" s="40">
        <v>1102.4000000000001</v>
      </c>
      <c r="E1390" s="25">
        <f t="shared" si="25"/>
        <v>1.1024</v>
      </c>
    </row>
    <row r="1391" spans="1:5" ht="12" customHeight="1">
      <c r="A1391" s="9" t="s">
        <v>21</v>
      </c>
      <c r="B1391" s="26" t="s">
        <v>2708</v>
      </c>
      <c r="C1391" s="27" t="s">
        <v>2530</v>
      </c>
      <c r="D1391" s="40">
        <v>1023.96</v>
      </c>
      <c r="E1391" s="25">
        <f t="shared" si="25"/>
        <v>1.02396</v>
      </c>
    </row>
    <row r="1392" spans="1:5" ht="12" customHeight="1">
      <c r="A1392" s="9" t="s">
        <v>21</v>
      </c>
      <c r="B1392" s="26" t="s">
        <v>1835</v>
      </c>
      <c r="C1392" s="27" t="s">
        <v>2530</v>
      </c>
      <c r="D1392" s="40">
        <v>1563.15</v>
      </c>
      <c r="E1392" s="25">
        <f t="shared" si="25"/>
        <v>1.56315</v>
      </c>
    </row>
    <row r="1393" spans="1:5" ht="12" customHeight="1">
      <c r="A1393" s="9" t="s">
        <v>21</v>
      </c>
      <c r="B1393" s="26" t="s">
        <v>2524</v>
      </c>
      <c r="C1393" s="27" t="s">
        <v>2530</v>
      </c>
      <c r="D1393" s="40">
        <v>1275</v>
      </c>
      <c r="E1393" s="25">
        <f t="shared" si="25"/>
        <v>1.2749999999999999</v>
      </c>
    </row>
    <row r="1394" spans="1:5" ht="12" customHeight="1">
      <c r="A1394" s="9" t="s">
        <v>21</v>
      </c>
      <c r="B1394" s="26" t="s">
        <v>2524</v>
      </c>
      <c r="C1394" s="27" t="s">
        <v>2530</v>
      </c>
      <c r="D1394" s="40">
        <v>785.4</v>
      </c>
      <c r="E1394" s="25">
        <f t="shared" si="25"/>
        <v>0.78539999999999999</v>
      </c>
    </row>
    <row r="1395" spans="1:5" ht="12" customHeight="1">
      <c r="A1395" s="9" t="s">
        <v>21</v>
      </c>
      <c r="B1395" s="26" t="s">
        <v>2524</v>
      </c>
      <c r="C1395" s="27" t="s">
        <v>2530</v>
      </c>
      <c r="D1395" s="40">
        <v>1275</v>
      </c>
      <c r="E1395" s="25">
        <f t="shared" si="25"/>
        <v>1.2749999999999999</v>
      </c>
    </row>
    <row r="1396" spans="1:5" ht="12" customHeight="1">
      <c r="A1396" s="9" t="s">
        <v>21</v>
      </c>
      <c r="B1396" s="26" t="s">
        <v>2524</v>
      </c>
      <c r="C1396" s="27" t="s">
        <v>2530</v>
      </c>
      <c r="D1396" s="40">
        <v>785.4</v>
      </c>
      <c r="E1396" s="25">
        <f t="shared" si="25"/>
        <v>0.78539999999999999</v>
      </c>
    </row>
    <row r="1397" spans="1:5" ht="12" customHeight="1">
      <c r="A1397" s="9" t="s">
        <v>21</v>
      </c>
      <c r="B1397" s="26" t="s">
        <v>2709</v>
      </c>
      <c r="C1397" s="27" t="s">
        <v>2530</v>
      </c>
      <c r="D1397" s="40">
        <v>1249.56</v>
      </c>
      <c r="E1397" s="25">
        <f t="shared" si="25"/>
        <v>1.24956</v>
      </c>
    </row>
    <row r="1398" spans="1:5" ht="12" customHeight="1">
      <c r="A1398" s="9" t="s">
        <v>21</v>
      </c>
      <c r="B1398" s="26" t="s">
        <v>2709</v>
      </c>
      <c r="C1398" s="27" t="s">
        <v>2530</v>
      </c>
      <c r="D1398" s="40">
        <v>1563.15</v>
      </c>
      <c r="E1398" s="25">
        <f t="shared" si="25"/>
        <v>1.56315</v>
      </c>
    </row>
    <row r="1399" spans="1:5" ht="12" customHeight="1">
      <c r="A1399" s="9" t="s">
        <v>21</v>
      </c>
      <c r="B1399" s="26" t="s">
        <v>2709</v>
      </c>
      <c r="C1399" s="27" t="s">
        <v>2530</v>
      </c>
      <c r="D1399" s="40">
        <v>1473.44</v>
      </c>
      <c r="E1399" s="25">
        <f t="shared" si="25"/>
        <v>1.4734400000000001</v>
      </c>
    </row>
    <row r="1400" spans="1:5" ht="12" customHeight="1">
      <c r="A1400" s="9" t="s">
        <v>21</v>
      </c>
      <c r="B1400" s="26" t="s">
        <v>2710</v>
      </c>
      <c r="C1400" s="27" t="s">
        <v>2530</v>
      </c>
      <c r="D1400" s="40">
        <v>1291.4000000000001</v>
      </c>
      <c r="E1400" s="25">
        <f t="shared" si="25"/>
        <v>1.2914000000000001</v>
      </c>
    </row>
    <row r="1401" spans="1:5" ht="12" customHeight="1">
      <c r="A1401" s="9" t="s">
        <v>21</v>
      </c>
      <c r="B1401" s="26" t="s">
        <v>2710</v>
      </c>
      <c r="C1401" s="27" t="s">
        <v>2530</v>
      </c>
      <c r="D1401" s="40">
        <v>1082.31</v>
      </c>
      <c r="E1401" s="25">
        <f t="shared" si="25"/>
        <v>1.0823099999999999</v>
      </c>
    </row>
    <row r="1402" spans="1:5" ht="12" customHeight="1">
      <c r="A1402" s="9" t="s">
        <v>21</v>
      </c>
      <c r="B1402" s="26" t="s">
        <v>2710</v>
      </c>
      <c r="C1402" s="27" t="s">
        <v>2530</v>
      </c>
      <c r="D1402" s="40">
        <v>1157.26</v>
      </c>
      <c r="E1402" s="25">
        <f t="shared" si="25"/>
        <v>1.15726</v>
      </c>
    </row>
    <row r="1403" spans="1:5" ht="12" customHeight="1">
      <c r="A1403" s="9" t="s">
        <v>21</v>
      </c>
      <c r="B1403" s="26" t="s">
        <v>2711</v>
      </c>
      <c r="C1403" s="27" t="s">
        <v>2530</v>
      </c>
      <c r="D1403" s="40">
        <v>2415</v>
      </c>
      <c r="E1403" s="25">
        <f t="shared" si="25"/>
        <v>2.415</v>
      </c>
    </row>
    <row r="1404" spans="1:5" ht="12" customHeight="1">
      <c r="A1404" s="9" t="s">
        <v>21</v>
      </c>
      <c r="B1404" s="26" t="s">
        <v>2711</v>
      </c>
      <c r="C1404" s="27" t="s">
        <v>2530</v>
      </c>
      <c r="D1404" s="40">
        <v>1339.34</v>
      </c>
      <c r="E1404" s="25">
        <f t="shared" si="25"/>
        <v>1.33934</v>
      </c>
    </row>
    <row r="1405" spans="1:5" ht="12" customHeight="1">
      <c r="A1405" s="9" t="s">
        <v>21</v>
      </c>
      <c r="B1405" s="26" t="s">
        <v>2712</v>
      </c>
      <c r="C1405" s="27" t="s">
        <v>2530</v>
      </c>
      <c r="D1405" s="40">
        <v>952.29</v>
      </c>
      <c r="E1405" s="25">
        <f t="shared" si="25"/>
        <v>0.95228999999999997</v>
      </c>
    </row>
    <row r="1406" spans="1:5" ht="12" customHeight="1">
      <c r="A1406" s="9" t="s">
        <v>21</v>
      </c>
      <c r="B1406" s="26" t="s">
        <v>2713</v>
      </c>
      <c r="C1406" s="27" t="s">
        <v>2530</v>
      </c>
      <c r="D1406" s="40">
        <v>24862.81</v>
      </c>
      <c r="E1406" s="25">
        <f t="shared" si="25"/>
        <v>24.86281</v>
      </c>
    </row>
    <row r="1407" spans="1:5" ht="12" customHeight="1">
      <c r="A1407" s="9" t="s">
        <v>21</v>
      </c>
      <c r="B1407" s="26" t="s">
        <v>2714</v>
      </c>
      <c r="C1407" s="27" t="s">
        <v>2530</v>
      </c>
      <c r="D1407" s="40">
        <v>1251.8699999999999</v>
      </c>
      <c r="E1407" s="25">
        <f t="shared" si="25"/>
        <v>1.2518699999999998</v>
      </c>
    </row>
    <row r="1408" spans="1:5" ht="12" customHeight="1">
      <c r="A1408" s="9" t="s">
        <v>21</v>
      </c>
      <c r="B1408" s="26" t="s">
        <v>2359</v>
      </c>
      <c r="C1408" s="27" t="s">
        <v>2530</v>
      </c>
      <c r="D1408" s="40">
        <v>899.56</v>
      </c>
      <c r="E1408" s="25">
        <f t="shared" si="25"/>
        <v>0.89955999999999992</v>
      </c>
    </row>
    <row r="1409" spans="1:5" ht="12" customHeight="1">
      <c r="A1409" s="9" t="s">
        <v>21</v>
      </c>
      <c r="B1409" s="26" t="s">
        <v>2715</v>
      </c>
      <c r="C1409" s="27" t="s">
        <v>2530</v>
      </c>
      <c r="D1409" s="40">
        <v>1889.64</v>
      </c>
      <c r="E1409" s="25">
        <f t="shared" si="25"/>
        <v>1.8896400000000002</v>
      </c>
    </row>
    <row r="1410" spans="1:5" ht="12" customHeight="1">
      <c r="A1410" s="9" t="s">
        <v>21</v>
      </c>
      <c r="B1410" s="26" t="s">
        <v>2715</v>
      </c>
      <c r="C1410" s="27" t="s">
        <v>2530</v>
      </c>
      <c r="D1410" s="40">
        <v>1275</v>
      </c>
      <c r="E1410" s="25">
        <f t="shared" si="25"/>
        <v>1.2749999999999999</v>
      </c>
    </row>
    <row r="1411" spans="1:5" ht="12" customHeight="1">
      <c r="A1411" s="9" t="s">
        <v>21</v>
      </c>
      <c r="B1411" s="26" t="s">
        <v>2716</v>
      </c>
      <c r="C1411" s="27" t="s">
        <v>2530</v>
      </c>
      <c r="D1411" s="40">
        <v>2228.09</v>
      </c>
      <c r="E1411" s="25">
        <f t="shared" si="25"/>
        <v>2.2280900000000003</v>
      </c>
    </row>
    <row r="1412" spans="1:5" ht="12" customHeight="1">
      <c r="A1412" s="9" t="s">
        <v>21</v>
      </c>
      <c r="B1412" s="26" t="s">
        <v>2716</v>
      </c>
      <c r="C1412" s="27" t="s">
        <v>2530</v>
      </c>
      <c r="D1412" s="40">
        <v>3595.42</v>
      </c>
      <c r="E1412" s="25">
        <f t="shared" si="25"/>
        <v>3.5954200000000003</v>
      </c>
    </row>
    <row r="1413" spans="1:5" ht="12" customHeight="1">
      <c r="A1413" s="9" t="s">
        <v>21</v>
      </c>
      <c r="B1413" s="26" t="s">
        <v>2716</v>
      </c>
      <c r="C1413" s="27" t="s">
        <v>2530</v>
      </c>
      <c r="D1413" s="40">
        <v>2145.04</v>
      </c>
      <c r="E1413" s="25">
        <f t="shared" si="25"/>
        <v>2.1450399999999998</v>
      </c>
    </row>
    <row r="1414" spans="1:5" ht="12" customHeight="1">
      <c r="A1414" s="9" t="s">
        <v>21</v>
      </c>
      <c r="B1414" s="26" t="s">
        <v>2716</v>
      </c>
      <c r="C1414" s="27" t="s">
        <v>2530</v>
      </c>
      <c r="D1414" s="40">
        <v>3789.3</v>
      </c>
      <c r="E1414" s="25">
        <f t="shared" si="25"/>
        <v>3.7893000000000003</v>
      </c>
    </row>
    <row r="1415" spans="1:5" ht="12" customHeight="1">
      <c r="A1415" s="9" t="s">
        <v>21</v>
      </c>
      <c r="B1415" s="26" t="s">
        <v>2716</v>
      </c>
      <c r="C1415" s="27" t="s">
        <v>2530</v>
      </c>
      <c r="D1415" s="40">
        <v>3789.3</v>
      </c>
      <c r="E1415" s="25">
        <f t="shared" si="25"/>
        <v>3.7893000000000003</v>
      </c>
    </row>
    <row r="1416" spans="1:5" ht="12" customHeight="1">
      <c r="A1416" s="9" t="s">
        <v>21</v>
      </c>
      <c r="B1416" s="26" t="s">
        <v>2716</v>
      </c>
      <c r="C1416" s="27" t="s">
        <v>2530</v>
      </c>
      <c r="D1416" s="40">
        <v>1865.55</v>
      </c>
      <c r="E1416" s="25">
        <f t="shared" si="25"/>
        <v>1.86555</v>
      </c>
    </row>
    <row r="1417" spans="1:5" ht="12" customHeight="1">
      <c r="A1417" s="9" t="s">
        <v>21</v>
      </c>
      <c r="B1417" s="26" t="s">
        <v>2717</v>
      </c>
      <c r="C1417" s="27" t="s">
        <v>2530</v>
      </c>
      <c r="D1417" s="40">
        <v>3080.4</v>
      </c>
      <c r="E1417" s="25">
        <f t="shared" si="25"/>
        <v>3.0804</v>
      </c>
    </row>
    <row r="1418" spans="1:5" ht="12" customHeight="1">
      <c r="A1418" s="9" t="s">
        <v>21</v>
      </c>
      <c r="B1418" s="26" t="s">
        <v>2717</v>
      </c>
      <c r="C1418" s="27" t="s">
        <v>2530</v>
      </c>
      <c r="D1418" s="40">
        <v>3280.13</v>
      </c>
      <c r="E1418" s="25">
        <f t="shared" si="25"/>
        <v>3.2801300000000002</v>
      </c>
    </row>
    <row r="1419" spans="1:5" ht="12" customHeight="1">
      <c r="A1419" s="9" t="s">
        <v>21</v>
      </c>
      <c r="B1419" s="26" t="s">
        <v>2718</v>
      </c>
      <c r="C1419" s="27" t="s">
        <v>2530</v>
      </c>
      <c r="D1419" s="40">
        <v>2868.75</v>
      </c>
      <c r="E1419" s="25">
        <f t="shared" si="25"/>
        <v>2.8687499999999999</v>
      </c>
    </row>
    <row r="1420" spans="1:5" ht="12" customHeight="1">
      <c r="A1420" s="9" t="s">
        <v>21</v>
      </c>
      <c r="B1420" s="26" t="s">
        <v>2718</v>
      </c>
      <c r="C1420" s="27" t="s">
        <v>2530</v>
      </c>
      <c r="D1420" s="40">
        <v>574.95000000000005</v>
      </c>
      <c r="E1420" s="25">
        <f t="shared" si="25"/>
        <v>0.57495000000000007</v>
      </c>
    </row>
    <row r="1421" spans="1:5" ht="12" customHeight="1">
      <c r="A1421" s="9" t="s">
        <v>21</v>
      </c>
      <c r="B1421" s="26" t="s">
        <v>2718</v>
      </c>
      <c r="C1421" s="27" t="s">
        <v>2530</v>
      </c>
      <c r="D1421" s="40">
        <v>1214.4000000000001</v>
      </c>
      <c r="E1421" s="25">
        <f t="shared" si="25"/>
        <v>1.2144000000000001</v>
      </c>
    </row>
    <row r="1422" spans="1:5" ht="12" customHeight="1">
      <c r="A1422" s="9" t="s">
        <v>21</v>
      </c>
      <c r="B1422" s="26" t="s">
        <v>2719</v>
      </c>
      <c r="C1422" s="27" t="s">
        <v>2530</v>
      </c>
      <c r="D1422" s="40">
        <v>1023.96</v>
      </c>
      <c r="E1422" s="25">
        <f t="shared" si="25"/>
        <v>1.02396</v>
      </c>
    </row>
    <row r="1423" spans="1:5" ht="12" customHeight="1">
      <c r="A1423" s="9" t="s">
        <v>21</v>
      </c>
      <c r="B1423" s="26" t="s">
        <v>2720</v>
      </c>
      <c r="C1423" s="27" t="s">
        <v>2530</v>
      </c>
      <c r="D1423" s="40">
        <v>1386.2</v>
      </c>
      <c r="E1423" s="25">
        <f t="shared" si="25"/>
        <v>1.3862000000000001</v>
      </c>
    </row>
    <row r="1424" spans="1:5" ht="12" customHeight="1">
      <c r="A1424" s="9" t="s">
        <v>21</v>
      </c>
      <c r="B1424" s="26" t="s">
        <v>2720</v>
      </c>
      <c r="C1424" s="27" t="s">
        <v>2530</v>
      </c>
      <c r="D1424" s="40">
        <v>2291.2600000000002</v>
      </c>
      <c r="E1424" s="25">
        <f t="shared" si="25"/>
        <v>2.2912600000000003</v>
      </c>
    </row>
    <row r="1425" spans="1:5" ht="12" customHeight="1">
      <c r="A1425" s="9" t="s">
        <v>21</v>
      </c>
      <c r="B1425" s="26" t="s">
        <v>2720</v>
      </c>
      <c r="C1425" s="27" t="s">
        <v>2530</v>
      </c>
      <c r="D1425" s="40">
        <v>15402.96</v>
      </c>
      <c r="E1425" s="25">
        <f t="shared" si="25"/>
        <v>15.402959999999998</v>
      </c>
    </row>
    <row r="1426" spans="1:5" ht="12" customHeight="1">
      <c r="A1426" s="9" t="s">
        <v>21</v>
      </c>
      <c r="B1426" s="26" t="s">
        <v>2721</v>
      </c>
      <c r="C1426" s="27" t="s">
        <v>2530</v>
      </c>
      <c r="D1426" s="40">
        <v>3080.4</v>
      </c>
      <c r="E1426" s="25">
        <f t="shared" si="25"/>
        <v>3.0804</v>
      </c>
    </row>
    <row r="1427" spans="1:5" ht="12" customHeight="1">
      <c r="A1427" s="9" t="s">
        <v>21</v>
      </c>
      <c r="B1427" s="26" t="s">
        <v>2722</v>
      </c>
      <c r="C1427" s="27" t="s">
        <v>2530</v>
      </c>
      <c r="D1427" s="40">
        <v>8348.64</v>
      </c>
      <c r="E1427" s="25">
        <f t="shared" ref="E1427:E1490" si="26">D1427/1000</f>
        <v>8.3486399999999996</v>
      </c>
    </row>
    <row r="1428" spans="1:5" ht="12" customHeight="1">
      <c r="A1428" s="9" t="s">
        <v>21</v>
      </c>
      <c r="B1428" s="26" t="s">
        <v>2723</v>
      </c>
      <c r="C1428" s="27" t="s">
        <v>2530</v>
      </c>
      <c r="D1428" s="40">
        <v>761.72</v>
      </c>
      <c r="E1428" s="25">
        <f t="shared" si="26"/>
        <v>0.76172000000000006</v>
      </c>
    </row>
    <row r="1429" spans="1:5" ht="12" customHeight="1">
      <c r="A1429" s="9" t="s">
        <v>21</v>
      </c>
      <c r="B1429" s="26" t="s">
        <v>1834</v>
      </c>
      <c r="C1429" s="27" t="s">
        <v>2530</v>
      </c>
      <c r="D1429" s="40">
        <v>997.22</v>
      </c>
      <c r="E1429" s="25">
        <f t="shared" si="26"/>
        <v>0.99722</v>
      </c>
    </row>
    <row r="1430" spans="1:5" ht="12" customHeight="1">
      <c r="A1430" s="9" t="s">
        <v>21</v>
      </c>
      <c r="B1430" s="26" t="s">
        <v>2724</v>
      </c>
      <c r="C1430" s="27" t="s">
        <v>2530</v>
      </c>
      <c r="D1430" s="40">
        <v>3825.52</v>
      </c>
      <c r="E1430" s="25">
        <f t="shared" si="26"/>
        <v>3.82552</v>
      </c>
    </row>
    <row r="1431" spans="1:5" ht="12" customHeight="1">
      <c r="A1431" s="9" t="s">
        <v>21</v>
      </c>
      <c r="B1431" s="26" t="s">
        <v>2725</v>
      </c>
      <c r="C1431" s="27" t="s">
        <v>2530</v>
      </c>
      <c r="D1431" s="40">
        <v>1150.08</v>
      </c>
      <c r="E1431" s="25">
        <f t="shared" si="26"/>
        <v>1.15008</v>
      </c>
    </row>
    <row r="1432" spans="1:5" ht="12" customHeight="1">
      <c r="A1432" s="9" t="s">
        <v>21</v>
      </c>
      <c r="B1432" s="26" t="s">
        <v>2726</v>
      </c>
      <c r="C1432" s="27" t="s">
        <v>2530</v>
      </c>
      <c r="D1432" s="40">
        <v>657.12</v>
      </c>
      <c r="E1432" s="25">
        <f t="shared" si="26"/>
        <v>0.65712000000000004</v>
      </c>
    </row>
    <row r="1433" spans="1:5" ht="12" customHeight="1">
      <c r="A1433" s="9" t="s">
        <v>21</v>
      </c>
      <c r="B1433" s="26" t="s">
        <v>2727</v>
      </c>
      <c r="C1433" s="27" t="s">
        <v>2530</v>
      </c>
      <c r="D1433" s="40">
        <v>1126.3</v>
      </c>
      <c r="E1433" s="25">
        <f t="shared" si="26"/>
        <v>1.1262999999999999</v>
      </c>
    </row>
    <row r="1434" spans="1:5" ht="12" customHeight="1">
      <c r="A1434" s="9" t="s">
        <v>21</v>
      </c>
      <c r="B1434" s="26" t="s">
        <v>2728</v>
      </c>
      <c r="C1434" s="27" t="s">
        <v>2530</v>
      </c>
      <c r="D1434" s="40">
        <v>4827.53</v>
      </c>
      <c r="E1434" s="25">
        <f t="shared" si="26"/>
        <v>4.8275299999999994</v>
      </c>
    </row>
    <row r="1435" spans="1:5" ht="12" customHeight="1">
      <c r="A1435" s="9" t="s">
        <v>21</v>
      </c>
      <c r="B1435" s="26" t="s">
        <v>2729</v>
      </c>
      <c r="C1435" s="27" t="s">
        <v>2530</v>
      </c>
      <c r="D1435" s="40">
        <v>495264</v>
      </c>
      <c r="E1435" s="25">
        <f t="shared" si="26"/>
        <v>495.26400000000001</v>
      </c>
    </row>
    <row r="1436" spans="1:5" ht="12" customHeight="1">
      <c r="A1436" s="9" t="s">
        <v>21</v>
      </c>
      <c r="B1436" s="26" t="s">
        <v>2730</v>
      </c>
      <c r="C1436" s="27" t="s">
        <v>2530</v>
      </c>
      <c r="D1436" s="40">
        <v>3478.02</v>
      </c>
      <c r="E1436" s="25">
        <f t="shared" si="26"/>
        <v>3.4780199999999999</v>
      </c>
    </row>
    <row r="1437" spans="1:5" ht="12" customHeight="1">
      <c r="A1437" s="9" t="s">
        <v>21</v>
      </c>
      <c r="B1437" s="26" t="s">
        <v>2731</v>
      </c>
      <c r="C1437" s="27" t="s">
        <v>2530</v>
      </c>
      <c r="D1437" s="40">
        <v>11941.32</v>
      </c>
      <c r="E1437" s="25">
        <f t="shared" si="26"/>
        <v>11.941319999999999</v>
      </c>
    </row>
    <row r="1438" spans="1:5" ht="12" customHeight="1">
      <c r="A1438" s="9" t="s">
        <v>21</v>
      </c>
      <c r="B1438" s="26" t="s">
        <v>2732</v>
      </c>
      <c r="C1438" s="27" t="s">
        <v>2530</v>
      </c>
      <c r="D1438" s="40">
        <v>825.6</v>
      </c>
      <c r="E1438" s="25">
        <f t="shared" si="26"/>
        <v>0.8256</v>
      </c>
    </row>
    <row r="1439" spans="1:5" ht="12" customHeight="1">
      <c r="A1439" s="9" t="s">
        <v>21</v>
      </c>
      <c r="B1439" s="26" t="s">
        <v>2733</v>
      </c>
      <c r="C1439" s="27" t="s">
        <v>2530</v>
      </c>
      <c r="D1439" s="40">
        <v>762.97</v>
      </c>
      <c r="E1439" s="25">
        <f t="shared" si="26"/>
        <v>0.76297000000000004</v>
      </c>
    </row>
    <row r="1440" spans="1:5" ht="12" customHeight="1">
      <c r="A1440" s="9" t="s">
        <v>21</v>
      </c>
      <c r="B1440" s="26" t="s">
        <v>2734</v>
      </c>
      <c r="C1440" s="27" t="s">
        <v>2530</v>
      </c>
      <c r="D1440" s="40">
        <v>111650.31</v>
      </c>
      <c r="E1440" s="25">
        <f t="shared" si="26"/>
        <v>111.65031</v>
      </c>
    </row>
    <row r="1441" spans="1:5" ht="12" customHeight="1">
      <c r="A1441" s="9" t="s">
        <v>21</v>
      </c>
      <c r="B1441" s="26" t="s">
        <v>699</v>
      </c>
      <c r="C1441" s="27" t="s">
        <v>2530</v>
      </c>
      <c r="D1441" s="40">
        <v>1168833.3700000001</v>
      </c>
      <c r="E1441" s="25">
        <f t="shared" si="26"/>
        <v>1168.8333700000001</v>
      </c>
    </row>
    <row r="1442" spans="1:5" ht="12" customHeight="1">
      <c r="A1442" s="9" t="s">
        <v>21</v>
      </c>
      <c r="B1442" s="26" t="s">
        <v>2735</v>
      </c>
      <c r="C1442" s="27" t="s">
        <v>2530</v>
      </c>
      <c r="D1442" s="40">
        <v>997.22</v>
      </c>
      <c r="E1442" s="25">
        <f t="shared" si="26"/>
        <v>0.99722</v>
      </c>
    </row>
    <row r="1443" spans="1:5" ht="12" customHeight="1">
      <c r="A1443" s="9" t="s">
        <v>21</v>
      </c>
      <c r="B1443" s="26" t="s">
        <v>2736</v>
      </c>
      <c r="C1443" s="27" t="s">
        <v>2530</v>
      </c>
      <c r="D1443" s="40">
        <v>1513.19</v>
      </c>
      <c r="E1443" s="25">
        <f t="shared" si="26"/>
        <v>1.51319</v>
      </c>
    </row>
    <row r="1444" spans="1:5" ht="12" customHeight="1">
      <c r="A1444" s="9" t="s">
        <v>21</v>
      </c>
      <c r="B1444" s="26" t="s">
        <v>2737</v>
      </c>
      <c r="C1444" s="27" t="s">
        <v>2530</v>
      </c>
      <c r="D1444" s="40">
        <v>2600.04</v>
      </c>
      <c r="E1444" s="25">
        <f t="shared" si="26"/>
        <v>2.6000399999999999</v>
      </c>
    </row>
    <row r="1445" spans="1:5" ht="12" customHeight="1">
      <c r="A1445" s="9" t="s">
        <v>21</v>
      </c>
      <c r="B1445" s="26" t="s">
        <v>2738</v>
      </c>
      <c r="C1445" s="27" t="s">
        <v>2530</v>
      </c>
      <c r="D1445" s="40">
        <v>847.62</v>
      </c>
      <c r="E1445" s="25">
        <f t="shared" si="26"/>
        <v>0.84762000000000004</v>
      </c>
    </row>
    <row r="1446" spans="1:5" ht="12" customHeight="1">
      <c r="A1446" s="9" t="s">
        <v>21</v>
      </c>
      <c r="B1446" s="26" t="s">
        <v>2074</v>
      </c>
      <c r="C1446" s="27" t="s">
        <v>2530</v>
      </c>
      <c r="D1446" s="40">
        <v>143427.79999999999</v>
      </c>
      <c r="E1446" s="25">
        <f t="shared" si="26"/>
        <v>143.42779999999999</v>
      </c>
    </row>
    <row r="1447" spans="1:5" ht="12" customHeight="1">
      <c r="A1447" s="9" t="s">
        <v>21</v>
      </c>
      <c r="B1447" s="26" t="s">
        <v>2165</v>
      </c>
      <c r="C1447" s="27" t="s">
        <v>2530</v>
      </c>
      <c r="D1447" s="40">
        <v>535557.77</v>
      </c>
      <c r="E1447" s="25">
        <f t="shared" si="26"/>
        <v>535.55777</v>
      </c>
    </row>
    <row r="1448" spans="1:5" ht="12" customHeight="1">
      <c r="A1448" s="9" t="s">
        <v>21</v>
      </c>
      <c r="B1448" s="26" t="s">
        <v>2165</v>
      </c>
      <c r="C1448" s="27" t="s">
        <v>2530</v>
      </c>
      <c r="D1448" s="40">
        <v>38384.26</v>
      </c>
      <c r="E1448" s="25">
        <f t="shared" si="26"/>
        <v>38.384260000000005</v>
      </c>
    </row>
    <row r="1449" spans="1:5" ht="12" customHeight="1">
      <c r="A1449" s="9" t="s">
        <v>21</v>
      </c>
      <c r="B1449" s="26" t="s">
        <v>2739</v>
      </c>
      <c r="C1449" s="27" t="s">
        <v>2530</v>
      </c>
      <c r="D1449" s="40">
        <v>496.32</v>
      </c>
      <c r="E1449" s="25">
        <f t="shared" si="26"/>
        <v>0.49631999999999998</v>
      </c>
    </row>
    <row r="1450" spans="1:5" ht="12" customHeight="1">
      <c r="A1450" s="9" t="s">
        <v>21</v>
      </c>
      <c r="B1450" s="26" t="s">
        <v>2166</v>
      </c>
      <c r="C1450" s="27" t="s">
        <v>2530</v>
      </c>
      <c r="D1450" s="40">
        <v>81396.479999999996</v>
      </c>
      <c r="E1450" s="25">
        <f t="shared" si="26"/>
        <v>81.396479999999997</v>
      </c>
    </row>
    <row r="1451" spans="1:5" ht="12" customHeight="1">
      <c r="A1451" s="9" t="s">
        <v>21</v>
      </c>
      <c r="B1451" s="26" t="s">
        <v>2740</v>
      </c>
      <c r="C1451" s="27" t="s">
        <v>2530</v>
      </c>
      <c r="D1451" s="40">
        <v>388.96</v>
      </c>
      <c r="E1451" s="25">
        <f t="shared" si="26"/>
        <v>0.38895999999999997</v>
      </c>
    </row>
    <row r="1452" spans="1:5" ht="12" customHeight="1">
      <c r="A1452" s="9" t="s">
        <v>21</v>
      </c>
      <c r="B1452" s="26" t="s">
        <v>2741</v>
      </c>
      <c r="C1452" s="27" t="s">
        <v>2530</v>
      </c>
      <c r="D1452" s="40">
        <v>1129.44</v>
      </c>
      <c r="E1452" s="25">
        <f t="shared" si="26"/>
        <v>1.12944</v>
      </c>
    </row>
    <row r="1453" spans="1:5" ht="12" customHeight="1">
      <c r="A1453" s="9" t="s">
        <v>21</v>
      </c>
      <c r="B1453" s="26" t="s">
        <v>2742</v>
      </c>
      <c r="C1453" s="27" t="s">
        <v>2530</v>
      </c>
      <c r="D1453" s="40">
        <v>3402.86</v>
      </c>
      <c r="E1453" s="25">
        <f t="shared" si="26"/>
        <v>3.40286</v>
      </c>
    </row>
    <row r="1454" spans="1:5" ht="12" customHeight="1">
      <c r="A1454" s="9" t="s">
        <v>21</v>
      </c>
      <c r="B1454" s="26" t="s">
        <v>2742</v>
      </c>
      <c r="C1454" s="27" t="s">
        <v>2530</v>
      </c>
      <c r="D1454" s="40">
        <v>3633.68</v>
      </c>
      <c r="E1454" s="25">
        <f t="shared" si="26"/>
        <v>3.63368</v>
      </c>
    </row>
    <row r="1455" spans="1:5" ht="12" customHeight="1">
      <c r="A1455" s="9" t="s">
        <v>21</v>
      </c>
      <c r="B1455" s="26" t="s">
        <v>2742</v>
      </c>
      <c r="C1455" s="27" t="s">
        <v>2530</v>
      </c>
      <c r="D1455" s="40">
        <v>3645.12</v>
      </c>
      <c r="E1455" s="25">
        <f t="shared" si="26"/>
        <v>3.6451199999999999</v>
      </c>
    </row>
    <row r="1456" spans="1:5" ht="12" customHeight="1">
      <c r="A1456" s="9" t="s">
        <v>21</v>
      </c>
      <c r="B1456" s="26" t="s">
        <v>2742</v>
      </c>
      <c r="C1456" s="27" t="s">
        <v>2530</v>
      </c>
      <c r="D1456" s="40">
        <v>3664.74</v>
      </c>
      <c r="E1456" s="25">
        <f t="shared" si="26"/>
        <v>3.6647399999999997</v>
      </c>
    </row>
    <row r="1457" spans="1:5" ht="12" customHeight="1">
      <c r="A1457" s="9" t="s">
        <v>21</v>
      </c>
      <c r="B1457" s="26" t="s">
        <v>2743</v>
      </c>
      <c r="C1457" s="27" t="s">
        <v>2530</v>
      </c>
      <c r="D1457" s="40">
        <v>936.42</v>
      </c>
      <c r="E1457" s="25">
        <f t="shared" si="26"/>
        <v>0.93641999999999992</v>
      </c>
    </row>
    <row r="1458" spans="1:5" ht="12" customHeight="1">
      <c r="A1458" s="9" t="s">
        <v>21</v>
      </c>
      <c r="B1458" s="26" t="s">
        <v>2744</v>
      </c>
      <c r="C1458" s="27" t="s">
        <v>2530</v>
      </c>
      <c r="D1458" s="40">
        <v>3789.3</v>
      </c>
      <c r="E1458" s="25">
        <f t="shared" si="26"/>
        <v>3.7893000000000003</v>
      </c>
    </row>
    <row r="1459" spans="1:5" ht="12" customHeight="1">
      <c r="A1459" s="9" t="s">
        <v>21</v>
      </c>
      <c r="B1459" s="26" t="s">
        <v>2745</v>
      </c>
      <c r="C1459" s="27" t="s">
        <v>2530</v>
      </c>
      <c r="D1459" s="40">
        <v>384.2</v>
      </c>
      <c r="E1459" s="25">
        <f t="shared" si="26"/>
        <v>0.38419999999999999</v>
      </c>
    </row>
    <row r="1460" spans="1:5" ht="12" customHeight="1">
      <c r="A1460" s="9" t="s">
        <v>21</v>
      </c>
      <c r="B1460" s="26" t="s">
        <v>2745</v>
      </c>
      <c r="C1460" s="27" t="s">
        <v>2530</v>
      </c>
      <c r="D1460" s="40">
        <v>1910.55</v>
      </c>
      <c r="E1460" s="25">
        <f t="shared" si="26"/>
        <v>1.91055</v>
      </c>
    </row>
    <row r="1461" spans="1:5" ht="12" customHeight="1">
      <c r="A1461" s="9" t="s">
        <v>21</v>
      </c>
      <c r="B1461" s="26" t="s">
        <v>2745</v>
      </c>
      <c r="C1461" s="27" t="s">
        <v>2530</v>
      </c>
      <c r="D1461" s="40">
        <v>1658.78</v>
      </c>
      <c r="E1461" s="25">
        <f t="shared" si="26"/>
        <v>1.6587799999999999</v>
      </c>
    </row>
    <row r="1462" spans="1:5" ht="12" customHeight="1">
      <c r="A1462" s="9" t="s">
        <v>21</v>
      </c>
      <c r="B1462" s="26" t="s">
        <v>2746</v>
      </c>
      <c r="C1462" s="27" t="s">
        <v>2530</v>
      </c>
      <c r="D1462" s="40">
        <v>552.96</v>
      </c>
      <c r="E1462" s="25">
        <f t="shared" si="26"/>
        <v>0.55296000000000001</v>
      </c>
    </row>
    <row r="1463" spans="1:5" ht="12" customHeight="1">
      <c r="A1463" s="9" t="s">
        <v>21</v>
      </c>
      <c r="B1463" s="26" t="s">
        <v>2747</v>
      </c>
      <c r="C1463" s="27" t="s">
        <v>2530</v>
      </c>
      <c r="D1463" s="40">
        <v>909.48</v>
      </c>
      <c r="E1463" s="25">
        <f t="shared" si="26"/>
        <v>0.90948000000000007</v>
      </c>
    </row>
    <row r="1464" spans="1:5" ht="12" customHeight="1">
      <c r="A1464" s="9" t="s">
        <v>21</v>
      </c>
      <c r="B1464" s="26" t="s">
        <v>2748</v>
      </c>
      <c r="C1464" s="27" t="s">
        <v>2530</v>
      </c>
      <c r="D1464" s="40">
        <v>21583.43</v>
      </c>
      <c r="E1464" s="25">
        <f t="shared" si="26"/>
        <v>21.58343</v>
      </c>
    </row>
    <row r="1465" spans="1:5" ht="12" customHeight="1">
      <c r="A1465" s="9" t="s">
        <v>21</v>
      </c>
      <c r="B1465" s="26" t="s">
        <v>2749</v>
      </c>
      <c r="C1465" s="27" t="s">
        <v>2530</v>
      </c>
      <c r="D1465" s="40">
        <v>1208.71</v>
      </c>
      <c r="E1465" s="25">
        <f t="shared" si="26"/>
        <v>1.20871</v>
      </c>
    </row>
    <row r="1466" spans="1:5" ht="12" customHeight="1">
      <c r="A1466" s="9" t="s">
        <v>21</v>
      </c>
      <c r="B1466" s="26" t="s">
        <v>2749</v>
      </c>
      <c r="C1466" s="27" t="s">
        <v>2530</v>
      </c>
      <c r="D1466" s="40">
        <v>965.82</v>
      </c>
      <c r="E1466" s="25">
        <f t="shared" si="26"/>
        <v>0.96582000000000001</v>
      </c>
    </row>
    <row r="1467" spans="1:5" ht="12" customHeight="1">
      <c r="A1467" s="9" t="s">
        <v>21</v>
      </c>
      <c r="B1467" s="26" t="s">
        <v>2750</v>
      </c>
      <c r="C1467" s="27" t="s">
        <v>2530</v>
      </c>
      <c r="D1467" s="40">
        <v>419.3</v>
      </c>
      <c r="E1467" s="25">
        <f t="shared" si="26"/>
        <v>0.41930000000000001</v>
      </c>
    </row>
    <row r="1468" spans="1:5" ht="12" customHeight="1">
      <c r="A1468" s="9" t="s">
        <v>21</v>
      </c>
      <c r="B1468" s="26" t="s">
        <v>2750</v>
      </c>
      <c r="C1468" s="27" t="s">
        <v>2530</v>
      </c>
      <c r="D1468" s="40">
        <v>718.8</v>
      </c>
      <c r="E1468" s="25">
        <f t="shared" si="26"/>
        <v>0.71879999999999999</v>
      </c>
    </row>
    <row r="1469" spans="1:5" ht="12" customHeight="1">
      <c r="A1469" s="9" t="s">
        <v>21</v>
      </c>
      <c r="B1469" s="26" t="s">
        <v>2751</v>
      </c>
      <c r="C1469" s="27" t="s">
        <v>2530</v>
      </c>
      <c r="D1469" s="40">
        <v>485.16</v>
      </c>
      <c r="E1469" s="25">
        <f t="shared" si="26"/>
        <v>0.48516000000000004</v>
      </c>
    </row>
    <row r="1470" spans="1:5" ht="12" customHeight="1">
      <c r="A1470" s="9" t="s">
        <v>21</v>
      </c>
      <c r="B1470" s="26" t="s">
        <v>2752</v>
      </c>
      <c r="C1470" s="27" t="s">
        <v>2530</v>
      </c>
      <c r="D1470" s="40">
        <v>1780.65</v>
      </c>
      <c r="E1470" s="25">
        <f t="shared" si="26"/>
        <v>1.7806500000000001</v>
      </c>
    </row>
    <row r="1471" spans="1:5" ht="12" customHeight="1">
      <c r="A1471" s="9" t="s">
        <v>21</v>
      </c>
      <c r="B1471" s="26" t="s">
        <v>2753</v>
      </c>
      <c r="C1471" s="27" t="s">
        <v>2530</v>
      </c>
      <c r="D1471" s="40">
        <v>3916.1</v>
      </c>
      <c r="E1471" s="25">
        <f t="shared" si="26"/>
        <v>3.9160999999999997</v>
      </c>
    </row>
    <row r="1472" spans="1:5" ht="12" customHeight="1">
      <c r="A1472" s="9" t="s">
        <v>21</v>
      </c>
      <c r="B1472" s="26" t="s">
        <v>2753</v>
      </c>
      <c r="C1472" s="27" t="s">
        <v>2530</v>
      </c>
      <c r="D1472" s="40">
        <v>1602.74</v>
      </c>
      <c r="E1472" s="25">
        <f t="shared" si="26"/>
        <v>1.6027400000000001</v>
      </c>
    </row>
    <row r="1473" spans="1:5" ht="12" customHeight="1">
      <c r="A1473" s="9" t="s">
        <v>21</v>
      </c>
      <c r="B1473" s="26" t="s">
        <v>2753</v>
      </c>
      <c r="C1473" s="27" t="s">
        <v>2530</v>
      </c>
      <c r="D1473" s="40">
        <v>1572.93</v>
      </c>
      <c r="E1473" s="25">
        <f t="shared" si="26"/>
        <v>1.5729300000000002</v>
      </c>
    </row>
    <row r="1474" spans="1:5" ht="12" customHeight="1">
      <c r="A1474" s="9" t="s">
        <v>21</v>
      </c>
      <c r="B1474" s="26" t="s">
        <v>2173</v>
      </c>
      <c r="C1474" s="27" t="s">
        <v>2530</v>
      </c>
      <c r="D1474" s="40">
        <v>34646.080000000002</v>
      </c>
      <c r="E1474" s="25">
        <f t="shared" si="26"/>
        <v>34.646080000000005</v>
      </c>
    </row>
    <row r="1475" spans="1:5" ht="12" customHeight="1">
      <c r="A1475" s="9" t="s">
        <v>21</v>
      </c>
      <c r="B1475" s="26" t="s">
        <v>2754</v>
      </c>
      <c r="C1475" s="27" t="s">
        <v>2530</v>
      </c>
      <c r="D1475" s="40">
        <v>1689.6</v>
      </c>
      <c r="E1475" s="25">
        <f t="shared" si="26"/>
        <v>1.6896</v>
      </c>
    </row>
    <row r="1476" spans="1:5" ht="12" customHeight="1">
      <c r="A1476" s="9" t="s">
        <v>21</v>
      </c>
      <c r="B1476" s="26" t="s">
        <v>2755</v>
      </c>
      <c r="C1476" s="27" t="s">
        <v>2530</v>
      </c>
      <c r="D1476" s="40">
        <v>2526.1999999999998</v>
      </c>
      <c r="E1476" s="25">
        <f t="shared" si="26"/>
        <v>2.5261999999999998</v>
      </c>
    </row>
    <row r="1477" spans="1:5" ht="12" customHeight="1">
      <c r="A1477" s="9" t="s">
        <v>21</v>
      </c>
      <c r="B1477" s="26" t="s">
        <v>2756</v>
      </c>
      <c r="C1477" s="27" t="s">
        <v>2530</v>
      </c>
      <c r="D1477" s="40">
        <v>772.2</v>
      </c>
      <c r="E1477" s="25">
        <f t="shared" si="26"/>
        <v>0.7722</v>
      </c>
    </row>
    <row r="1478" spans="1:5" ht="12" customHeight="1">
      <c r="A1478" s="9" t="s">
        <v>21</v>
      </c>
      <c r="B1478" s="26" t="s">
        <v>2756</v>
      </c>
      <c r="C1478" s="27" t="s">
        <v>2530</v>
      </c>
      <c r="D1478" s="40">
        <v>883.22</v>
      </c>
      <c r="E1478" s="25">
        <f t="shared" si="26"/>
        <v>0.88322000000000001</v>
      </c>
    </row>
    <row r="1479" spans="1:5" ht="12" customHeight="1">
      <c r="A1479" s="9" t="s">
        <v>21</v>
      </c>
      <c r="B1479" s="26" t="s">
        <v>2756</v>
      </c>
      <c r="C1479" s="27" t="s">
        <v>2530</v>
      </c>
      <c r="D1479" s="40">
        <v>951.58</v>
      </c>
      <c r="E1479" s="25">
        <f t="shared" si="26"/>
        <v>0.95158000000000009</v>
      </c>
    </row>
    <row r="1480" spans="1:5" ht="12" customHeight="1">
      <c r="A1480" s="9" t="s">
        <v>21</v>
      </c>
      <c r="B1480" s="26" t="s">
        <v>2756</v>
      </c>
      <c r="C1480" s="27" t="s">
        <v>2530</v>
      </c>
      <c r="D1480" s="40">
        <v>883.22</v>
      </c>
      <c r="E1480" s="25">
        <f t="shared" si="26"/>
        <v>0.88322000000000001</v>
      </c>
    </row>
    <row r="1481" spans="1:5" ht="12" customHeight="1">
      <c r="A1481" s="9" t="s">
        <v>21</v>
      </c>
      <c r="B1481" s="26" t="s">
        <v>2756</v>
      </c>
      <c r="C1481" s="27" t="s">
        <v>2530</v>
      </c>
      <c r="D1481" s="40">
        <v>951.58</v>
      </c>
      <c r="E1481" s="25">
        <f t="shared" si="26"/>
        <v>0.95158000000000009</v>
      </c>
    </row>
    <row r="1482" spans="1:5" ht="12" customHeight="1">
      <c r="A1482" s="9" t="s">
        <v>21</v>
      </c>
      <c r="B1482" s="26" t="s">
        <v>2756</v>
      </c>
      <c r="C1482" s="27" t="s">
        <v>2530</v>
      </c>
      <c r="D1482" s="40">
        <v>514.79999999999995</v>
      </c>
      <c r="E1482" s="25">
        <f t="shared" si="26"/>
        <v>0.51479999999999992</v>
      </c>
    </row>
    <row r="1483" spans="1:5" ht="12" customHeight="1">
      <c r="A1483" s="9" t="s">
        <v>21</v>
      </c>
      <c r="B1483" s="26" t="s">
        <v>2756</v>
      </c>
      <c r="C1483" s="27" t="s">
        <v>2530</v>
      </c>
      <c r="D1483" s="40">
        <v>951.58</v>
      </c>
      <c r="E1483" s="25">
        <f t="shared" si="26"/>
        <v>0.95158000000000009</v>
      </c>
    </row>
    <row r="1484" spans="1:5" ht="12" customHeight="1">
      <c r="A1484" s="9" t="s">
        <v>21</v>
      </c>
      <c r="B1484" s="26" t="s">
        <v>2756</v>
      </c>
      <c r="C1484" s="27" t="s">
        <v>2530</v>
      </c>
      <c r="D1484" s="40">
        <v>802.99</v>
      </c>
      <c r="E1484" s="25">
        <f t="shared" si="26"/>
        <v>0.80298999999999998</v>
      </c>
    </row>
    <row r="1485" spans="1:5" ht="12" customHeight="1">
      <c r="A1485" s="9" t="s">
        <v>21</v>
      </c>
      <c r="B1485" s="26" t="s">
        <v>2756</v>
      </c>
      <c r="C1485" s="27" t="s">
        <v>2530</v>
      </c>
      <c r="D1485" s="40">
        <v>951.58</v>
      </c>
      <c r="E1485" s="25">
        <f t="shared" si="26"/>
        <v>0.95158000000000009</v>
      </c>
    </row>
    <row r="1486" spans="1:5" ht="12" customHeight="1">
      <c r="A1486" s="9" t="s">
        <v>21</v>
      </c>
      <c r="B1486" s="26" t="s">
        <v>2756</v>
      </c>
      <c r="C1486" s="27" t="s">
        <v>2530</v>
      </c>
      <c r="D1486" s="40">
        <v>1173.6300000000001</v>
      </c>
      <c r="E1486" s="25">
        <f t="shared" si="26"/>
        <v>1.1736300000000002</v>
      </c>
    </row>
    <row r="1487" spans="1:5" ht="12" customHeight="1">
      <c r="A1487" s="9" t="s">
        <v>21</v>
      </c>
      <c r="B1487" s="26" t="s">
        <v>2756</v>
      </c>
      <c r="C1487" s="27" t="s">
        <v>2530</v>
      </c>
      <c r="D1487" s="40">
        <v>951.58</v>
      </c>
      <c r="E1487" s="25">
        <f t="shared" si="26"/>
        <v>0.95158000000000009</v>
      </c>
    </row>
    <row r="1488" spans="1:5" ht="12" customHeight="1">
      <c r="A1488" s="9" t="s">
        <v>21</v>
      </c>
      <c r="B1488" s="26" t="s">
        <v>2756</v>
      </c>
      <c r="C1488" s="27" t="s">
        <v>2530</v>
      </c>
      <c r="D1488" s="40">
        <v>786.68</v>
      </c>
      <c r="E1488" s="25">
        <f t="shared" si="26"/>
        <v>0.78667999999999993</v>
      </c>
    </row>
    <row r="1489" spans="1:5" ht="12" customHeight="1">
      <c r="A1489" s="9" t="s">
        <v>21</v>
      </c>
      <c r="B1489" s="26" t="s">
        <v>2756</v>
      </c>
      <c r="C1489" s="27" t="s">
        <v>2530</v>
      </c>
      <c r="D1489" s="40">
        <v>715.62</v>
      </c>
      <c r="E1489" s="25">
        <f t="shared" si="26"/>
        <v>0.71562000000000003</v>
      </c>
    </row>
    <row r="1490" spans="1:5" ht="12" customHeight="1">
      <c r="A1490" s="9" t="s">
        <v>21</v>
      </c>
      <c r="B1490" s="26" t="s">
        <v>2756</v>
      </c>
      <c r="C1490" s="27" t="s">
        <v>2530</v>
      </c>
      <c r="D1490" s="40">
        <v>581.32000000000005</v>
      </c>
      <c r="E1490" s="25">
        <f t="shared" si="26"/>
        <v>0.58132000000000006</v>
      </c>
    </row>
    <row r="1491" spans="1:5" ht="12" customHeight="1">
      <c r="A1491" s="9" t="s">
        <v>21</v>
      </c>
      <c r="B1491" s="26" t="s">
        <v>2756</v>
      </c>
      <c r="C1491" s="27" t="s">
        <v>2530</v>
      </c>
      <c r="D1491" s="40">
        <v>1136.26</v>
      </c>
      <c r="E1491" s="25">
        <f t="shared" ref="E1491:E1554" si="27">D1491/1000</f>
        <v>1.13626</v>
      </c>
    </row>
    <row r="1492" spans="1:5" ht="12" customHeight="1">
      <c r="A1492" s="9" t="s">
        <v>21</v>
      </c>
      <c r="B1492" s="26" t="s">
        <v>2756</v>
      </c>
      <c r="C1492" s="27" t="s">
        <v>2530</v>
      </c>
      <c r="D1492" s="40">
        <v>1256.75</v>
      </c>
      <c r="E1492" s="25">
        <f t="shared" si="27"/>
        <v>1.25675</v>
      </c>
    </row>
    <row r="1493" spans="1:5" ht="12" customHeight="1">
      <c r="A1493" s="9" t="s">
        <v>21</v>
      </c>
      <c r="B1493" s="26" t="s">
        <v>2756</v>
      </c>
      <c r="C1493" s="27" t="s">
        <v>2530</v>
      </c>
      <c r="D1493" s="40">
        <v>951.58</v>
      </c>
      <c r="E1493" s="25">
        <f t="shared" si="27"/>
        <v>0.95158000000000009</v>
      </c>
    </row>
    <row r="1494" spans="1:5" ht="12" customHeight="1">
      <c r="A1494" s="9" t="s">
        <v>21</v>
      </c>
      <c r="B1494" s="26" t="s">
        <v>2756</v>
      </c>
      <c r="C1494" s="27" t="s">
        <v>2530</v>
      </c>
      <c r="D1494" s="40">
        <v>951.58</v>
      </c>
      <c r="E1494" s="25">
        <f t="shared" si="27"/>
        <v>0.95158000000000009</v>
      </c>
    </row>
    <row r="1495" spans="1:5" ht="12" customHeight="1">
      <c r="A1495" s="9" t="s">
        <v>21</v>
      </c>
      <c r="B1495" s="26" t="s">
        <v>2756</v>
      </c>
      <c r="C1495" s="27" t="s">
        <v>2530</v>
      </c>
      <c r="D1495" s="40">
        <v>515.09</v>
      </c>
      <c r="E1495" s="25">
        <f t="shared" si="27"/>
        <v>0.51509000000000005</v>
      </c>
    </row>
    <row r="1496" spans="1:5" ht="12" customHeight="1">
      <c r="A1496" s="9" t="s">
        <v>21</v>
      </c>
      <c r="B1496" s="26" t="s">
        <v>2756</v>
      </c>
      <c r="C1496" s="27" t="s">
        <v>2530</v>
      </c>
      <c r="D1496" s="40">
        <v>951.58</v>
      </c>
      <c r="E1496" s="25">
        <f t="shared" si="27"/>
        <v>0.95158000000000009</v>
      </c>
    </row>
    <row r="1497" spans="1:5" ht="12" customHeight="1">
      <c r="A1497" s="9" t="s">
        <v>21</v>
      </c>
      <c r="B1497" s="26" t="s">
        <v>2756</v>
      </c>
      <c r="C1497" s="27" t="s">
        <v>2530</v>
      </c>
      <c r="D1497" s="40">
        <v>772.2</v>
      </c>
      <c r="E1497" s="25">
        <f t="shared" si="27"/>
        <v>0.7722</v>
      </c>
    </row>
    <row r="1498" spans="1:5" ht="12" customHeight="1">
      <c r="A1498" s="9" t="s">
        <v>21</v>
      </c>
      <c r="B1498" s="26" t="s">
        <v>2756</v>
      </c>
      <c r="C1498" s="27" t="s">
        <v>2530</v>
      </c>
      <c r="D1498" s="40">
        <v>951.58</v>
      </c>
      <c r="E1498" s="25">
        <f t="shared" si="27"/>
        <v>0.95158000000000009</v>
      </c>
    </row>
    <row r="1499" spans="1:5" ht="12" customHeight="1">
      <c r="A1499" s="9" t="s">
        <v>21</v>
      </c>
      <c r="B1499" s="26" t="s">
        <v>2756</v>
      </c>
      <c r="C1499" s="27" t="s">
        <v>2530</v>
      </c>
      <c r="D1499" s="40">
        <v>951.58</v>
      </c>
      <c r="E1499" s="25">
        <f t="shared" si="27"/>
        <v>0.95158000000000009</v>
      </c>
    </row>
    <row r="1500" spans="1:5" ht="12" customHeight="1">
      <c r="A1500" s="9" t="s">
        <v>21</v>
      </c>
      <c r="B1500" s="26" t="s">
        <v>2756</v>
      </c>
      <c r="C1500" s="27" t="s">
        <v>2530</v>
      </c>
      <c r="D1500" s="40">
        <v>951.58</v>
      </c>
      <c r="E1500" s="25">
        <f t="shared" si="27"/>
        <v>0.95158000000000009</v>
      </c>
    </row>
    <row r="1501" spans="1:5" ht="12" customHeight="1">
      <c r="A1501" s="9" t="s">
        <v>21</v>
      </c>
      <c r="B1501" s="26" t="s">
        <v>2756</v>
      </c>
      <c r="C1501" s="27" t="s">
        <v>2530</v>
      </c>
      <c r="D1501" s="40">
        <v>951.58</v>
      </c>
      <c r="E1501" s="25">
        <f t="shared" si="27"/>
        <v>0.95158000000000009</v>
      </c>
    </row>
    <row r="1502" spans="1:5" ht="12" customHeight="1">
      <c r="A1502" s="9" t="s">
        <v>21</v>
      </c>
      <c r="B1502" s="26" t="s">
        <v>2756</v>
      </c>
      <c r="C1502" s="27" t="s">
        <v>2530</v>
      </c>
      <c r="D1502" s="40">
        <v>951.58</v>
      </c>
      <c r="E1502" s="25">
        <f t="shared" si="27"/>
        <v>0.95158000000000009</v>
      </c>
    </row>
    <row r="1503" spans="1:5" ht="12" customHeight="1">
      <c r="A1503" s="9" t="s">
        <v>21</v>
      </c>
      <c r="B1503" s="26" t="s">
        <v>2756</v>
      </c>
      <c r="C1503" s="27" t="s">
        <v>2530</v>
      </c>
      <c r="D1503" s="40">
        <v>951.58</v>
      </c>
      <c r="E1503" s="25">
        <f t="shared" si="27"/>
        <v>0.95158000000000009</v>
      </c>
    </row>
    <row r="1504" spans="1:5" ht="12" customHeight="1">
      <c r="A1504" s="9" t="s">
        <v>21</v>
      </c>
      <c r="B1504" s="26" t="s">
        <v>2756</v>
      </c>
      <c r="C1504" s="27" t="s">
        <v>2530</v>
      </c>
      <c r="D1504" s="40">
        <v>772.2</v>
      </c>
      <c r="E1504" s="25">
        <f t="shared" si="27"/>
        <v>0.7722</v>
      </c>
    </row>
    <row r="1505" spans="1:5" ht="12" customHeight="1">
      <c r="A1505" s="9" t="s">
        <v>21</v>
      </c>
      <c r="B1505" s="26" t="s">
        <v>2756</v>
      </c>
      <c r="C1505" s="27" t="s">
        <v>2530</v>
      </c>
      <c r="D1505" s="40">
        <v>951.58</v>
      </c>
      <c r="E1505" s="25">
        <f t="shared" si="27"/>
        <v>0.95158000000000009</v>
      </c>
    </row>
    <row r="1506" spans="1:5" ht="12" customHeight="1">
      <c r="A1506" s="9" t="s">
        <v>21</v>
      </c>
      <c r="B1506" s="26" t="s">
        <v>2756</v>
      </c>
      <c r="C1506" s="27" t="s">
        <v>2530</v>
      </c>
      <c r="D1506" s="40">
        <v>772.2</v>
      </c>
      <c r="E1506" s="25">
        <f t="shared" si="27"/>
        <v>0.7722</v>
      </c>
    </row>
    <row r="1507" spans="1:5" ht="12" customHeight="1">
      <c r="A1507" s="9" t="s">
        <v>21</v>
      </c>
      <c r="B1507" s="26" t="s">
        <v>2756</v>
      </c>
      <c r="C1507" s="27" t="s">
        <v>2530</v>
      </c>
      <c r="D1507" s="40">
        <v>868.63</v>
      </c>
      <c r="E1507" s="25">
        <f t="shared" si="27"/>
        <v>0.86863000000000001</v>
      </c>
    </row>
    <row r="1508" spans="1:5" ht="12" customHeight="1">
      <c r="A1508" s="9" t="s">
        <v>21</v>
      </c>
      <c r="B1508" s="26" t="s">
        <v>2756</v>
      </c>
      <c r="C1508" s="27" t="s">
        <v>2530</v>
      </c>
      <c r="D1508" s="40">
        <v>951.58</v>
      </c>
      <c r="E1508" s="25">
        <f t="shared" si="27"/>
        <v>0.95158000000000009</v>
      </c>
    </row>
    <row r="1509" spans="1:5" ht="12" customHeight="1">
      <c r="A1509" s="9" t="s">
        <v>21</v>
      </c>
      <c r="B1509" s="26" t="s">
        <v>2756</v>
      </c>
      <c r="C1509" s="27" t="s">
        <v>2530</v>
      </c>
      <c r="D1509" s="40">
        <v>941.72</v>
      </c>
      <c r="E1509" s="25">
        <f t="shared" si="27"/>
        <v>0.94172</v>
      </c>
    </row>
    <row r="1510" spans="1:5" ht="12" customHeight="1">
      <c r="A1510" s="9" t="s">
        <v>21</v>
      </c>
      <c r="B1510" s="26" t="s">
        <v>2756</v>
      </c>
      <c r="C1510" s="27" t="s">
        <v>2530</v>
      </c>
      <c r="D1510" s="40">
        <v>951.58</v>
      </c>
      <c r="E1510" s="25">
        <f t="shared" si="27"/>
        <v>0.95158000000000009</v>
      </c>
    </row>
    <row r="1511" spans="1:5" ht="12" customHeight="1">
      <c r="A1511" s="9" t="s">
        <v>21</v>
      </c>
      <c r="B1511" s="26" t="s">
        <v>2756</v>
      </c>
      <c r="C1511" s="27" t="s">
        <v>2530</v>
      </c>
      <c r="D1511" s="40">
        <v>877.12</v>
      </c>
      <c r="E1511" s="25">
        <f t="shared" si="27"/>
        <v>0.87712000000000001</v>
      </c>
    </row>
    <row r="1512" spans="1:5" ht="12" customHeight="1">
      <c r="A1512" s="9" t="s">
        <v>21</v>
      </c>
      <c r="B1512" s="26" t="s">
        <v>2756</v>
      </c>
      <c r="C1512" s="27" t="s">
        <v>2530</v>
      </c>
      <c r="D1512" s="40">
        <v>951.58</v>
      </c>
      <c r="E1512" s="25">
        <f t="shared" si="27"/>
        <v>0.95158000000000009</v>
      </c>
    </row>
    <row r="1513" spans="1:5" ht="12" customHeight="1">
      <c r="A1513" s="9" t="s">
        <v>21</v>
      </c>
      <c r="B1513" s="26" t="s">
        <v>2756</v>
      </c>
      <c r="C1513" s="27" t="s">
        <v>2530</v>
      </c>
      <c r="D1513" s="40">
        <v>1181.46</v>
      </c>
      <c r="E1513" s="25">
        <f t="shared" si="27"/>
        <v>1.18146</v>
      </c>
    </row>
    <row r="1514" spans="1:5" ht="12" customHeight="1">
      <c r="A1514" s="9" t="s">
        <v>21</v>
      </c>
      <c r="B1514" s="26" t="s">
        <v>2756</v>
      </c>
      <c r="C1514" s="27" t="s">
        <v>2530</v>
      </c>
      <c r="D1514" s="40">
        <v>913.84</v>
      </c>
      <c r="E1514" s="25">
        <f t="shared" si="27"/>
        <v>0.91383999999999999</v>
      </c>
    </row>
    <row r="1515" spans="1:5" ht="12" customHeight="1">
      <c r="A1515" s="9" t="s">
        <v>21</v>
      </c>
      <c r="B1515" s="26" t="s">
        <v>2756</v>
      </c>
      <c r="C1515" s="27" t="s">
        <v>2530</v>
      </c>
      <c r="D1515" s="40">
        <v>1136.1600000000001</v>
      </c>
      <c r="E1515" s="25">
        <f t="shared" si="27"/>
        <v>1.1361600000000001</v>
      </c>
    </row>
    <row r="1516" spans="1:5" ht="12" customHeight="1">
      <c r="A1516" s="9" t="s">
        <v>21</v>
      </c>
      <c r="B1516" s="26" t="s">
        <v>2756</v>
      </c>
      <c r="C1516" s="27" t="s">
        <v>2530</v>
      </c>
      <c r="D1516" s="40">
        <v>1062.5999999999999</v>
      </c>
      <c r="E1516" s="25">
        <f t="shared" si="27"/>
        <v>1.0626</v>
      </c>
    </row>
    <row r="1517" spans="1:5" ht="12" customHeight="1">
      <c r="A1517" s="9" t="s">
        <v>21</v>
      </c>
      <c r="B1517" s="26" t="s">
        <v>2756</v>
      </c>
      <c r="C1517" s="27" t="s">
        <v>2530</v>
      </c>
      <c r="D1517" s="40">
        <v>951.58</v>
      </c>
      <c r="E1517" s="25">
        <f t="shared" si="27"/>
        <v>0.95158000000000009</v>
      </c>
    </row>
    <row r="1518" spans="1:5" ht="12" customHeight="1">
      <c r="A1518" s="9" t="s">
        <v>21</v>
      </c>
      <c r="B1518" s="26" t="s">
        <v>2756</v>
      </c>
      <c r="C1518" s="27" t="s">
        <v>2530</v>
      </c>
      <c r="D1518" s="40">
        <v>906.74</v>
      </c>
      <c r="E1518" s="25">
        <f t="shared" si="27"/>
        <v>0.90673999999999999</v>
      </c>
    </row>
    <row r="1519" spans="1:5" ht="12" customHeight="1">
      <c r="A1519" s="9" t="s">
        <v>21</v>
      </c>
      <c r="B1519" s="26" t="s">
        <v>2756</v>
      </c>
      <c r="C1519" s="27" t="s">
        <v>2530</v>
      </c>
      <c r="D1519" s="40">
        <v>918.6</v>
      </c>
      <c r="E1519" s="25">
        <f t="shared" si="27"/>
        <v>0.91859999999999997</v>
      </c>
    </row>
    <row r="1520" spans="1:5" ht="12" customHeight="1">
      <c r="A1520" s="9" t="s">
        <v>21</v>
      </c>
      <c r="B1520" s="26" t="s">
        <v>2756</v>
      </c>
      <c r="C1520" s="27" t="s">
        <v>2530</v>
      </c>
      <c r="D1520" s="40">
        <v>772.2</v>
      </c>
      <c r="E1520" s="25">
        <f t="shared" si="27"/>
        <v>0.7722</v>
      </c>
    </row>
    <row r="1521" spans="1:5" ht="12" customHeight="1">
      <c r="A1521" s="9" t="s">
        <v>21</v>
      </c>
      <c r="B1521" s="26" t="s">
        <v>2756</v>
      </c>
      <c r="C1521" s="27" t="s">
        <v>2530</v>
      </c>
      <c r="D1521" s="40">
        <v>1039.57</v>
      </c>
      <c r="E1521" s="25">
        <f t="shared" si="27"/>
        <v>1.0395699999999999</v>
      </c>
    </row>
    <row r="1522" spans="1:5" ht="12" customHeight="1">
      <c r="A1522" s="9" t="s">
        <v>21</v>
      </c>
      <c r="B1522" s="26" t="s">
        <v>2756</v>
      </c>
      <c r="C1522" s="27" t="s">
        <v>2530</v>
      </c>
      <c r="D1522" s="40">
        <v>772.2</v>
      </c>
      <c r="E1522" s="25">
        <f t="shared" si="27"/>
        <v>0.7722</v>
      </c>
    </row>
    <row r="1523" spans="1:5" ht="12" customHeight="1">
      <c r="A1523" s="9" t="s">
        <v>21</v>
      </c>
      <c r="B1523" s="26" t="s">
        <v>2756</v>
      </c>
      <c r="C1523" s="27" t="s">
        <v>2530</v>
      </c>
      <c r="D1523" s="40">
        <v>1099.57</v>
      </c>
      <c r="E1523" s="25">
        <f t="shared" si="27"/>
        <v>1.0995699999999999</v>
      </c>
    </row>
    <row r="1524" spans="1:5" ht="12" customHeight="1">
      <c r="A1524" s="9" t="s">
        <v>21</v>
      </c>
      <c r="B1524" s="26" t="s">
        <v>2756</v>
      </c>
      <c r="C1524" s="27" t="s">
        <v>2530</v>
      </c>
      <c r="D1524" s="40">
        <v>951.58</v>
      </c>
      <c r="E1524" s="25">
        <f t="shared" si="27"/>
        <v>0.95158000000000009</v>
      </c>
    </row>
    <row r="1525" spans="1:5" ht="12" customHeight="1">
      <c r="A1525" s="9" t="s">
        <v>21</v>
      </c>
      <c r="B1525" s="26" t="s">
        <v>2757</v>
      </c>
      <c r="C1525" s="27" t="s">
        <v>2530</v>
      </c>
      <c r="D1525" s="40">
        <v>262</v>
      </c>
      <c r="E1525" s="25">
        <f t="shared" si="27"/>
        <v>0.26200000000000001</v>
      </c>
    </row>
    <row r="1526" spans="1:5" ht="12" customHeight="1">
      <c r="A1526" s="9" t="s">
        <v>21</v>
      </c>
      <c r="B1526" s="26" t="s">
        <v>2758</v>
      </c>
      <c r="C1526" s="27" t="s">
        <v>2530</v>
      </c>
      <c r="D1526" s="40">
        <v>1642.92</v>
      </c>
      <c r="E1526" s="25">
        <f t="shared" si="27"/>
        <v>1.6429200000000002</v>
      </c>
    </row>
    <row r="1527" spans="1:5" ht="12" customHeight="1">
      <c r="A1527" s="9" t="s">
        <v>21</v>
      </c>
      <c r="B1527" s="26" t="s">
        <v>2759</v>
      </c>
      <c r="C1527" s="27" t="s">
        <v>2530</v>
      </c>
      <c r="D1527" s="40">
        <v>15125.28</v>
      </c>
      <c r="E1527" s="25">
        <f t="shared" si="27"/>
        <v>15.12528</v>
      </c>
    </row>
    <row r="1528" spans="1:5" ht="12" customHeight="1">
      <c r="A1528" s="9" t="s">
        <v>21</v>
      </c>
      <c r="B1528" s="26" t="s">
        <v>2760</v>
      </c>
      <c r="C1528" s="27" t="s">
        <v>2530</v>
      </c>
      <c r="D1528" s="40">
        <v>1259.83</v>
      </c>
      <c r="E1528" s="25">
        <f t="shared" si="27"/>
        <v>1.25983</v>
      </c>
    </row>
    <row r="1529" spans="1:5" ht="12" customHeight="1">
      <c r="A1529" s="9" t="s">
        <v>21</v>
      </c>
      <c r="B1529" s="26" t="s">
        <v>2761</v>
      </c>
      <c r="C1529" s="27" t="s">
        <v>2530</v>
      </c>
      <c r="D1529" s="40">
        <v>1335.85</v>
      </c>
      <c r="E1529" s="25">
        <f t="shared" si="27"/>
        <v>1.33585</v>
      </c>
    </row>
    <row r="1530" spans="1:5" ht="12" customHeight="1">
      <c r="A1530" s="9" t="s">
        <v>21</v>
      </c>
      <c r="B1530" s="26" t="s">
        <v>2762</v>
      </c>
      <c r="C1530" s="27" t="s">
        <v>2530</v>
      </c>
      <c r="D1530" s="40">
        <v>521.25</v>
      </c>
      <c r="E1530" s="25">
        <f t="shared" si="27"/>
        <v>0.52124999999999999</v>
      </c>
    </row>
    <row r="1531" spans="1:5" ht="12" customHeight="1">
      <c r="A1531" s="9" t="s">
        <v>21</v>
      </c>
      <c r="B1531" s="26" t="s">
        <v>2763</v>
      </c>
      <c r="C1531" s="27" t="s">
        <v>2530</v>
      </c>
      <c r="D1531" s="40">
        <v>350.88</v>
      </c>
      <c r="E1531" s="25">
        <f t="shared" si="27"/>
        <v>0.35087999999999997</v>
      </c>
    </row>
    <row r="1532" spans="1:5" ht="12" customHeight="1">
      <c r="A1532" s="9" t="s">
        <v>21</v>
      </c>
      <c r="B1532" s="26" t="s">
        <v>2764</v>
      </c>
      <c r="C1532" s="27" t="s">
        <v>2530</v>
      </c>
      <c r="D1532" s="40">
        <v>1807.2</v>
      </c>
      <c r="E1532" s="25">
        <f t="shared" si="27"/>
        <v>1.8072000000000001</v>
      </c>
    </row>
    <row r="1533" spans="1:5" ht="12" customHeight="1">
      <c r="A1533" s="9" t="s">
        <v>21</v>
      </c>
      <c r="B1533" s="26" t="s">
        <v>2765</v>
      </c>
      <c r="C1533" s="27" t="s">
        <v>2530</v>
      </c>
      <c r="D1533" s="40">
        <v>3504.9</v>
      </c>
      <c r="E1533" s="25">
        <f t="shared" si="27"/>
        <v>3.5049000000000001</v>
      </c>
    </row>
    <row r="1534" spans="1:5" ht="12" customHeight="1">
      <c r="A1534" s="9" t="s">
        <v>21</v>
      </c>
      <c r="B1534" s="26" t="s">
        <v>2766</v>
      </c>
      <c r="C1534" s="27" t="s">
        <v>2530</v>
      </c>
      <c r="D1534" s="40">
        <v>575.04</v>
      </c>
      <c r="E1534" s="25">
        <f t="shared" si="27"/>
        <v>0.57504</v>
      </c>
    </row>
    <row r="1535" spans="1:5" ht="12" customHeight="1">
      <c r="A1535" s="9" t="s">
        <v>21</v>
      </c>
      <c r="B1535" s="26" t="s">
        <v>2767</v>
      </c>
      <c r="C1535" s="27" t="s">
        <v>2530</v>
      </c>
      <c r="D1535" s="40">
        <v>1152</v>
      </c>
      <c r="E1535" s="25">
        <f t="shared" si="27"/>
        <v>1.1519999999999999</v>
      </c>
    </row>
    <row r="1536" spans="1:5" ht="12" customHeight="1">
      <c r="A1536" s="9" t="s">
        <v>21</v>
      </c>
      <c r="B1536" s="26" t="s">
        <v>2768</v>
      </c>
      <c r="C1536" s="27" t="s">
        <v>2530</v>
      </c>
      <c r="D1536" s="40">
        <v>34646.080000000002</v>
      </c>
      <c r="E1536" s="25">
        <f t="shared" si="27"/>
        <v>34.646080000000005</v>
      </c>
    </row>
    <row r="1537" spans="1:5" ht="12" customHeight="1">
      <c r="A1537" s="9" t="s">
        <v>21</v>
      </c>
      <c r="B1537" s="26" t="s">
        <v>2768</v>
      </c>
      <c r="C1537" s="27" t="s">
        <v>2530</v>
      </c>
      <c r="D1537" s="40">
        <v>34646.080000000002</v>
      </c>
      <c r="E1537" s="25">
        <f t="shared" si="27"/>
        <v>34.646080000000005</v>
      </c>
    </row>
    <row r="1538" spans="1:5" ht="12" customHeight="1">
      <c r="A1538" s="9" t="s">
        <v>21</v>
      </c>
      <c r="B1538" s="26" t="s">
        <v>2768</v>
      </c>
      <c r="C1538" s="27" t="s">
        <v>2530</v>
      </c>
      <c r="D1538" s="40">
        <v>34170.870000000003</v>
      </c>
      <c r="E1538" s="25">
        <f t="shared" si="27"/>
        <v>34.170870000000001</v>
      </c>
    </row>
    <row r="1539" spans="1:5" ht="12" customHeight="1">
      <c r="A1539" s="9" t="s">
        <v>21</v>
      </c>
      <c r="B1539" s="26" t="s">
        <v>2768</v>
      </c>
      <c r="C1539" s="27" t="s">
        <v>2530</v>
      </c>
      <c r="D1539" s="40">
        <v>34646.080000000002</v>
      </c>
      <c r="E1539" s="25">
        <f t="shared" si="27"/>
        <v>34.646080000000005</v>
      </c>
    </row>
    <row r="1540" spans="1:5" ht="12" customHeight="1">
      <c r="A1540" s="9" t="s">
        <v>21</v>
      </c>
      <c r="B1540" s="26" t="s">
        <v>2768</v>
      </c>
      <c r="C1540" s="27" t="s">
        <v>2530</v>
      </c>
      <c r="D1540" s="40">
        <v>34646.080000000002</v>
      </c>
      <c r="E1540" s="25">
        <f t="shared" si="27"/>
        <v>34.646080000000005</v>
      </c>
    </row>
    <row r="1541" spans="1:5" ht="12" customHeight="1">
      <c r="A1541" s="9" t="s">
        <v>21</v>
      </c>
      <c r="B1541" s="26" t="s">
        <v>2768</v>
      </c>
      <c r="C1541" s="27" t="s">
        <v>2530</v>
      </c>
      <c r="D1541" s="40">
        <v>34646.080000000002</v>
      </c>
      <c r="E1541" s="25">
        <f t="shared" si="27"/>
        <v>34.646080000000005</v>
      </c>
    </row>
    <row r="1542" spans="1:5" ht="12" customHeight="1">
      <c r="A1542" s="9" t="s">
        <v>21</v>
      </c>
      <c r="B1542" s="26" t="s">
        <v>2768</v>
      </c>
      <c r="C1542" s="27" t="s">
        <v>2530</v>
      </c>
      <c r="D1542" s="40">
        <v>32345.41</v>
      </c>
      <c r="E1542" s="25">
        <f t="shared" si="27"/>
        <v>32.345410000000001</v>
      </c>
    </row>
    <row r="1543" spans="1:5" ht="12" customHeight="1">
      <c r="A1543" s="9" t="s">
        <v>21</v>
      </c>
      <c r="B1543" s="26" t="s">
        <v>2768</v>
      </c>
      <c r="C1543" s="27" t="s">
        <v>2530</v>
      </c>
      <c r="D1543" s="40">
        <v>39758.800000000003</v>
      </c>
      <c r="E1543" s="25">
        <f t="shared" si="27"/>
        <v>39.758800000000001</v>
      </c>
    </row>
    <row r="1544" spans="1:5" ht="12" customHeight="1">
      <c r="A1544" s="9" t="s">
        <v>21</v>
      </c>
      <c r="B1544" s="26" t="s">
        <v>2768</v>
      </c>
      <c r="C1544" s="27" t="s">
        <v>2530</v>
      </c>
      <c r="D1544" s="40">
        <v>30514.11</v>
      </c>
      <c r="E1544" s="25">
        <f t="shared" si="27"/>
        <v>30.514110000000002</v>
      </c>
    </row>
    <row r="1545" spans="1:5" ht="12" customHeight="1">
      <c r="A1545" s="9" t="s">
        <v>21</v>
      </c>
      <c r="B1545" s="26" t="s">
        <v>2768</v>
      </c>
      <c r="C1545" s="27" t="s">
        <v>2530</v>
      </c>
      <c r="D1545" s="40">
        <v>30519.41</v>
      </c>
      <c r="E1545" s="25">
        <f t="shared" si="27"/>
        <v>30.519410000000001</v>
      </c>
    </row>
    <row r="1546" spans="1:5" ht="12" customHeight="1">
      <c r="A1546" s="9" t="s">
        <v>21</v>
      </c>
      <c r="B1546" s="26" t="s">
        <v>2768</v>
      </c>
      <c r="C1546" s="27" t="s">
        <v>2530</v>
      </c>
      <c r="D1546" s="40">
        <v>34646.080000000002</v>
      </c>
      <c r="E1546" s="25">
        <f t="shared" si="27"/>
        <v>34.646080000000005</v>
      </c>
    </row>
    <row r="1547" spans="1:5" ht="12" customHeight="1">
      <c r="A1547" s="9" t="s">
        <v>21</v>
      </c>
      <c r="B1547" s="26" t="s">
        <v>2768</v>
      </c>
      <c r="C1547" s="27" t="s">
        <v>2530</v>
      </c>
      <c r="D1547" s="40">
        <v>32289.25</v>
      </c>
      <c r="E1547" s="25">
        <f t="shared" si="27"/>
        <v>32.289250000000003</v>
      </c>
    </row>
    <row r="1548" spans="1:5" ht="12" customHeight="1">
      <c r="A1548" s="9" t="s">
        <v>21</v>
      </c>
      <c r="B1548" s="26" t="s">
        <v>2768</v>
      </c>
      <c r="C1548" s="27" t="s">
        <v>2530</v>
      </c>
      <c r="D1548" s="40">
        <v>30200.25</v>
      </c>
      <c r="E1548" s="25">
        <f t="shared" si="27"/>
        <v>30.20025</v>
      </c>
    </row>
    <row r="1549" spans="1:5" ht="12" customHeight="1">
      <c r="A1549" s="9" t="s">
        <v>21</v>
      </c>
      <c r="B1549" s="26" t="s">
        <v>2768</v>
      </c>
      <c r="C1549" s="27" t="s">
        <v>2530</v>
      </c>
      <c r="D1549" s="40">
        <v>26050.57</v>
      </c>
      <c r="E1549" s="25">
        <f t="shared" si="27"/>
        <v>26.05057</v>
      </c>
    </row>
    <row r="1550" spans="1:5" ht="12" customHeight="1">
      <c r="A1550" s="9" t="s">
        <v>21</v>
      </c>
      <c r="B1550" s="26" t="s">
        <v>2768</v>
      </c>
      <c r="C1550" s="27" t="s">
        <v>2530</v>
      </c>
      <c r="D1550" s="40">
        <v>36935.300000000003</v>
      </c>
      <c r="E1550" s="25">
        <f t="shared" si="27"/>
        <v>36.935300000000005</v>
      </c>
    </row>
    <row r="1551" spans="1:5" ht="12" customHeight="1">
      <c r="A1551" s="9" t="s">
        <v>21</v>
      </c>
      <c r="B1551" s="26" t="s">
        <v>2768</v>
      </c>
      <c r="C1551" s="27" t="s">
        <v>2530</v>
      </c>
      <c r="D1551" s="40">
        <v>34646.080000000002</v>
      </c>
      <c r="E1551" s="25">
        <f t="shared" si="27"/>
        <v>34.646080000000005</v>
      </c>
    </row>
    <row r="1552" spans="1:5" ht="12" customHeight="1">
      <c r="A1552" s="9" t="s">
        <v>21</v>
      </c>
      <c r="B1552" s="26" t="s">
        <v>2768</v>
      </c>
      <c r="C1552" s="27" t="s">
        <v>2530</v>
      </c>
      <c r="D1552" s="40">
        <v>38562</v>
      </c>
      <c r="E1552" s="25">
        <f t="shared" si="27"/>
        <v>38.561999999999998</v>
      </c>
    </row>
    <row r="1553" spans="1:5" ht="12" customHeight="1">
      <c r="A1553" s="9" t="s">
        <v>21</v>
      </c>
      <c r="B1553" s="26" t="s">
        <v>2768</v>
      </c>
      <c r="C1553" s="27" t="s">
        <v>2530</v>
      </c>
      <c r="D1553" s="40">
        <v>35563.449999999997</v>
      </c>
      <c r="E1553" s="25">
        <f t="shared" si="27"/>
        <v>35.563449999999996</v>
      </c>
    </row>
    <row r="1554" spans="1:5" ht="12" customHeight="1">
      <c r="A1554" s="9" t="s">
        <v>21</v>
      </c>
      <c r="B1554" s="26" t="s">
        <v>2768</v>
      </c>
      <c r="C1554" s="27" t="s">
        <v>2530</v>
      </c>
      <c r="D1554" s="40">
        <v>39088.53</v>
      </c>
      <c r="E1554" s="25">
        <f t="shared" si="27"/>
        <v>39.088529999999999</v>
      </c>
    </row>
    <row r="1555" spans="1:5" ht="12" customHeight="1">
      <c r="A1555" s="9" t="s">
        <v>21</v>
      </c>
      <c r="B1555" s="26" t="s">
        <v>2768</v>
      </c>
      <c r="C1555" s="27" t="s">
        <v>2530</v>
      </c>
      <c r="D1555" s="40">
        <v>27608.04</v>
      </c>
      <c r="E1555" s="25">
        <f t="shared" ref="E1555:E1618" si="28">D1555/1000</f>
        <v>27.608040000000003</v>
      </c>
    </row>
    <row r="1556" spans="1:5" ht="12" customHeight="1">
      <c r="A1556" s="9" t="s">
        <v>21</v>
      </c>
      <c r="B1556" s="26" t="s">
        <v>2768</v>
      </c>
      <c r="C1556" s="27" t="s">
        <v>2530</v>
      </c>
      <c r="D1556" s="40">
        <v>27608.04</v>
      </c>
      <c r="E1556" s="25">
        <f t="shared" si="28"/>
        <v>27.608040000000003</v>
      </c>
    </row>
    <row r="1557" spans="1:5" ht="12" customHeight="1">
      <c r="A1557" s="9" t="s">
        <v>21</v>
      </c>
      <c r="B1557" s="26" t="s">
        <v>2768</v>
      </c>
      <c r="C1557" s="27" t="s">
        <v>2530</v>
      </c>
      <c r="D1557" s="40">
        <v>34646.080000000002</v>
      </c>
      <c r="E1557" s="25">
        <f t="shared" si="28"/>
        <v>34.646080000000005</v>
      </c>
    </row>
    <row r="1558" spans="1:5" ht="12" customHeight="1">
      <c r="A1558" s="9" t="s">
        <v>21</v>
      </c>
      <c r="B1558" s="26" t="s">
        <v>2768</v>
      </c>
      <c r="C1558" s="27" t="s">
        <v>2530</v>
      </c>
      <c r="D1558" s="40">
        <v>29818.15</v>
      </c>
      <c r="E1558" s="25">
        <f t="shared" si="28"/>
        <v>29.818150000000003</v>
      </c>
    </row>
    <row r="1559" spans="1:5" ht="12" customHeight="1">
      <c r="A1559" s="9" t="s">
        <v>21</v>
      </c>
      <c r="B1559" s="26" t="s">
        <v>2768</v>
      </c>
      <c r="C1559" s="27" t="s">
        <v>2530</v>
      </c>
      <c r="D1559" s="40">
        <v>27608.04</v>
      </c>
      <c r="E1559" s="25">
        <f t="shared" si="28"/>
        <v>27.608040000000003</v>
      </c>
    </row>
    <row r="1560" spans="1:5" ht="12" customHeight="1">
      <c r="A1560" s="9" t="s">
        <v>21</v>
      </c>
      <c r="B1560" s="26" t="s">
        <v>2768</v>
      </c>
      <c r="C1560" s="27" t="s">
        <v>2530</v>
      </c>
      <c r="D1560" s="40">
        <v>27616.19</v>
      </c>
      <c r="E1560" s="25">
        <f t="shared" si="28"/>
        <v>27.61619</v>
      </c>
    </row>
    <row r="1561" spans="1:5" ht="12" customHeight="1">
      <c r="A1561" s="9" t="s">
        <v>21</v>
      </c>
      <c r="B1561" s="26" t="s">
        <v>2768</v>
      </c>
      <c r="C1561" s="27" t="s">
        <v>2530</v>
      </c>
      <c r="D1561" s="40">
        <v>35949.120000000003</v>
      </c>
      <c r="E1561" s="25">
        <f t="shared" si="28"/>
        <v>35.949120000000001</v>
      </c>
    </row>
    <row r="1562" spans="1:5" ht="12" customHeight="1">
      <c r="A1562" s="9" t="s">
        <v>21</v>
      </c>
      <c r="B1562" s="26" t="s">
        <v>2768</v>
      </c>
      <c r="C1562" s="27" t="s">
        <v>2530</v>
      </c>
      <c r="D1562" s="40">
        <v>7749.67</v>
      </c>
      <c r="E1562" s="25">
        <f t="shared" si="28"/>
        <v>7.7496700000000001</v>
      </c>
    </row>
    <row r="1563" spans="1:5" ht="12" customHeight="1">
      <c r="A1563" s="9" t="s">
        <v>21</v>
      </c>
      <c r="B1563" s="26" t="s">
        <v>2768</v>
      </c>
      <c r="C1563" s="27" t="s">
        <v>2530</v>
      </c>
      <c r="D1563" s="40">
        <v>18215.439999999999</v>
      </c>
      <c r="E1563" s="25">
        <f t="shared" si="28"/>
        <v>18.215439999999997</v>
      </c>
    </row>
    <row r="1564" spans="1:5" ht="12" customHeight="1">
      <c r="A1564" s="9" t="s">
        <v>21</v>
      </c>
      <c r="B1564" s="26" t="s">
        <v>2768</v>
      </c>
      <c r="C1564" s="27" t="s">
        <v>2530</v>
      </c>
      <c r="D1564" s="40">
        <v>10587.49</v>
      </c>
      <c r="E1564" s="25">
        <f t="shared" si="28"/>
        <v>10.587489999999999</v>
      </c>
    </row>
    <row r="1565" spans="1:5" ht="12" customHeight="1">
      <c r="A1565" s="9" t="s">
        <v>21</v>
      </c>
      <c r="B1565" s="26" t="s">
        <v>2769</v>
      </c>
      <c r="C1565" s="27" t="s">
        <v>2530</v>
      </c>
      <c r="D1565" s="40">
        <v>30806.55</v>
      </c>
      <c r="E1565" s="25">
        <f t="shared" si="28"/>
        <v>30.806549999999998</v>
      </c>
    </row>
    <row r="1566" spans="1:5" ht="12" customHeight="1">
      <c r="A1566" s="9" t="s">
        <v>21</v>
      </c>
      <c r="B1566" s="26" t="s">
        <v>2769</v>
      </c>
      <c r="C1566" s="27" t="s">
        <v>2530</v>
      </c>
      <c r="D1566" s="40">
        <v>30569.63</v>
      </c>
      <c r="E1566" s="25">
        <f t="shared" si="28"/>
        <v>30.56963</v>
      </c>
    </row>
    <row r="1567" spans="1:5" ht="12" customHeight="1">
      <c r="A1567" s="9" t="s">
        <v>21</v>
      </c>
      <c r="B1567" s="26" t="s">
        <v>2769</v>
      </c>
      <c r="C1567" s="27" t="s">
        <v>2530</v>
      </c>
      <c r="D1567" s="40">
        <v>27698.85</v>
      </c>
      <c r="E1567" s="25">
        <f t="shared" si="28"/>
        <v>27.69885</v>
      </c>
    </row>
    <row r="1568" spans="1:5" ht="12" customHeight="1">
      <c r="A1568" s="9" t="s">
        <v>21</v>
      </c>
      <c r="B1568" s="26" t="s">
        <v>2769</v>
      </c>
      <c r="C1568" s="27" t="s">
        <v>2530</v>
      </c>
      <c r="D1568" s="40">
        <v>34646.080000000002</v>
      </c>
      <c r="E1568" s="25">
        <f t="shared" si="28"/>
        <v>34.646080000000005</v>
      </c>
    </row>
    <row r="1569" spans="1:6" ht="12" customHeight="1">
      <c r="A1569" s="9" t="s">
        <v>21</v>
      </c>
      <c r="B1569" s="26" t="s">
        <v>2769</v>
      </c>
      <c r="C1569" s="27" t="s">
        <v>2530</v>
      </c>
      <c r="D1569" s="40">
        <v>32625.01</v>
      </c>
      <c r="E1569" s="25">
        <f t="shared" si="28"/>
        <v>32.625009999999996</v>
      </c>
    </row>
    <row r="1570" spans="1:6" ht="12" customHeight="1">
      <c r="A1570" s="9" t="s">
        <v>21</v>
      </c>
      <c r="B1570" s="26" t="s">
        <v>2769</v>
      </c>
      <c r="C1570" s="27" t="s">
        <v>2530</v>
      </c>
      <c r="D1570" s="40">
        <v>34837.24</v>
      </c>
      <c r="E1570" s="25">
        <f t="shared" si="28"/>
        <v>34.837240000000001</v>
      </c>
    </row>
    <row r="1571" spans="1:6" ht="12" customHeight="1">
      <c r="A1571" s="9" t="s">
        <v>21</v>
      </c>
      <c r="B1571" s="26" t="s">
        <v>2770</v>
      </c>
      <c r="C1571" s="27" t="s">
        <v>2530</v>
      </c>
      <c r="D1571" s="40">
        <v>6791.2</v>
      </c>
      <c r="E1571" s="25">
        <f t="shared" si="28"/>
        <v>6.7911999999999999</v>
      </c>
    </row>
    <row r="1572" spans="1:6" ht="12" customHeight="1">
      <c r="A1572" s="9" t="s">
        <v>21</v>
      </c>
      <c r="B1572" s="26" t="s">
        <v>2178</v>
      </c>
      <c r="C1572" s="27" t="s">
        <v>2530</v>
      </c>
      <c r="D1572" s="40">
        <v>178962.06</v>
      </c>
      <c r="E1572" s="25">
        <f t="shared" si="28"/>
        <v>178.96206000000001</v>
      </c>
    </row>
    <row r="1573" spans="1:6" ht="12" customHeight="1">
      <c r="A1573" s="9" t="s">
        <v>21</v>
      </c>
      <c r="B1573" s="26" t="s">
        <v>2771</v>
      </c>
      <c r="C1573" s="27" t="s">
        <v>2530</v>
      </c>
      <c r="D1573" s="40">
        <v>607.22</v>
      </c>
      <c r="E1573" s="25">
        <f t="shared" si="28"/>
        <v>0.60721999999999998</v>
      </c>
    </row>
    <row r="1574" spans="1:6" ht="12" customHeight="1">
      <c r="A1574" s="9" t="s">
        <v>21</v>
      </c>
      <c r="B1574" s="26" t="s">
        <v>2772</v>
      </c>
      <c r="C1574" s="27" t="s">
        <v>2530</v>
      </c>
      <c r="D1574" s="40">
        <v>733269.91</v>
      </c>
      <c r="E1574" s="25">
        <f t="shared" si="28"/>
        <v>733.26990999999998</v>
      </c>
    </row>
    <row r="1575" spans="1:6" ht="12" customHeight="1">
      <c r="A1575" s="9" t="s">
        <v>21</v>
      </c>
      <c r="B1575" s="35" t="s">
        <v>160</v>
      </c>
      <c r="C1575" s="27" t="s">
        <v>2530</v>
      </c>
      <c r="D1575" s="40">
        <v>3506.63</v>
      </c>
      <c r="E1575" s="25">
        <f t="shared" si="28"/>
        <v>3.5066299999999999</v>
      </c>
      <c r="F1575" s="26"/>
    </row>
    <row r="1576" spans="1:6" ht="12" customHeight="1">
      <c r="A1576" s="9" t="s">
        <v>21</v>
      </c>
      <c r="B1576" s="26" t="s">
        <v>2773</v>
      </c>
      <c r="C1576" s="27" t="s">
        <v>2530</v>
      </c>
      <c r="D1576" s="40">
        <v>980.89</v>
      </c>
      <c r="E1576" s="25">
        <f t="shared" si="28"/>
        <v>0.98089000000000004</v>
      </c>
    </row>
    <row r="1577" spans="1:6" ht="12" customHeight="1">
      <c r="A1577" s="9" t="s">
        <v>21</v>
      </c>
      <c r="B1577" s="26" t="s">
        <v>2774</v>
      </c>
      <c r="C1577" s="27" t="s">
        <v>2530</v>
      </c>
      <c r="D1577" s="40">
        <v>1780.65</v>
      </c>
      <c r="E1577" s="25">
        <f t="shared" si="28"/>
        <v>1.7806500000000001</v>
      </c>
    </row>
    <row r="1578" spans="1:6" ht="12" customHeight="1">
      <c r="A1578" s="9" t="s">
        <v>21</v>
      </c>
      <c r="B1578" s="26" t="s">
        <v>2774</v>
      </c>
      <c r="C1578" s="27" t="s">
        <v>2530</v>
      </c>
      <c r="D1578" s="40">
        <v>1773.86</v>
      </c>
      <c r="E1578" s="25">
        <f t="shared" si="28"/>
        <v>1.77386</v>
      </c>
    </row>
    <row r="1579" spans="1:6" ht="12" customHeight="1">
      <c r="A1579" s="9" t="s">
        <v>21</v>
      </c>
      <c r="B1579" s="26" t="s">
        <v>2775</v>
      </c>
      <c r="C1579" s="27" t="s">
        <v>2530</v>
      </c>
      <c r="D1579" s="40">
        <v>884.17</v>
      </c>
      <c r="E1579" s="25">
        <f t="shared" si="28"/>
        <v>0.88417000000000001</v>
      </c>
    </row>
    <row r="1580" spans="1:6" ht="12" customHeight="1">
      <c r="A1580" s="9" t="s">
        <v>21</v>
      </c>
      <c r="B1580" s="26" t="s">
        <v>2776</v>
      </c>
      <c r="C1580" s="27" t="s">
        <v>2530</v>
      </c>
      <c r="D1580" s="40">
        <v>249920.08</v>
      </c>
      <c r="E1580" s="25">
        <f t="shared" si="28"/>
        <v>249.92007999999998</v>
      </c>
    </row>
    <row r="1581" spans="1:6" ht="12" customHeight="1">
      <c r="A1581" s="9" t="s">
        <v>21</v>
      </c>
      <c r="B1581" s="26" t="s">
        <v>2777</v>
      </c>
      <c r="C1581" s="27" t="s">
        <v>2530</v>
      </c>
      <c r="D1581" s="40">
        <v>1172.82</v>
      </c>
      <c r="E1581" s="25">
        <f t="shared" si="28"/>
        <v>1.17282</v>
      </c>
    </row>
    <row r="1582" spans="1:6" ht="12" customHeight="1">
      <c r="A1582" s="9" t="s">
        <v>21</v>
      </c>
      <c r="B1582" s="26" t="s">
        <v>2778</v>
      </c>
      <c r="C1582" s="27" t="s">
        <v>2530</v>
      </c>
      <c r="D1582" s="40">
        <v>1367.6</v>
      </c>
      <c r="E1582" s="25">
        <f t="shared" si="28"/>
        <v>1.3675999999999999</v>
      </c>
    </row>
    <row r="1583" spans="1:6" ht="12" customHeight="1">
      <c r="A1583" s="9" t="s">
        <v>21</v>
      </c>
      <c r="B1583" s="26" t="s">
        <v>2779</v>
      </c>
      <c r="C1583" s="27" t="s">
        <v>2530</v>
      </c>
      <c r="D1583" s="40">
        <v>1889.64</v>
      </c>
      <c r="E1583" s="25">
        <f t="shared" si="28"/>
        <v>1.8896400000000002</v>
      </c>
    </row>
    <row r="1584" spans="1:6" ht="12" customHeight="1">
      <c r="A1584" s="9" t="s">
        <v>21</v>
      </c>
      <c r="B1584" s="26" t="s">
        <v>2780</v>
      </c>
      <c r="C1584" s="27" t="s">
        <v>2530</v>
      </c>
      <c r="D1584" s="40">
        <v>754.9</v>
      </c>
      <c r="E1584" s="25">
        <f t="shared" si="28"/>
        <v>0.75490000000000002</v>
      </c>
    </row>
    <row r="1585" spans="1:5" ht="12" customHeight="1">
      <c r="A1585" s="9" t="s">
        <v>21</v>
      </c>
      <c r="B1585" s="26" t="s">
        <v>2781</v>
      </c>
      <c r="C1585" s="27" t="s">
        <v>2530</v>
      </c>
      <c r="D1585" s="40">
        <v>1557.02</v>
      </c>
      <c r="E1585" s="25">
        <f t="shared" si="28"/>
        <v>1.5570200000000001</v>
      </c>
    </row>
    <row r="1586" spans="1:5" ht="12" customHeight="1">
      <c r="A1586" s="9" t="s">
        <v>21</v>
      </c>
      <c r="B1586" s="26" t="s">
        <v>2781</v>
      </c>
      <c r="C1586" s="27" t="s">
        <v>2530</v>
      </c>
      <c r="D1586" s="40">
        <v>1561.27</v>
      </c>
      <c r="E1586" s="25">
        <f t="shared" si="28"/>
        <v>1.5612699999999999</v>
      </c>
    </row>
    <row r="1587" spans="1:5" ht="12" customHeight="1">
      <c r="A1587" s="9" t="s">
        <v>21</v>
      </c>
      <c r="B1587" s="26" t="s">
        <v>2782</v>
      </c>
      <c r="C1587" s="27" t="s">
        <v>2530</v>
      </c>
      <c r="D1587" s="40">
        <v>1250.52</v>
      </c>
      <c r="E1587" s="25">
        <f t="shared" si="28"/>
        <v>1.2505200000000001</v>
      </c>
    </row>
    <row r="1588" spans="1:5" ht="12" customHeight="1">
      <c r="A1588" s="9" t="s">
        <v>21</v>
      </c>
      <c r="B1588" s="26" t="s">
        <v>2783</v>
      </c>
      <c r="C1588" s="27" t="s">
        <v>2530</v>
      </c>
      <c r="D1588" s="40">
        <v>1563.15</v>
      </c>
      <c r="E1588" s="25">
        <f t="shared" si="28"/>
        <v>1.56315</v>
      </c>
    </row>
    <row r="1589" spans="1:5" ht="12" customHeight="1">
      <c r="A1589" s="9" t="s">
        <v>21</v>
      </c>
      <c r="B1589" s="26" t="s">
        <v>2784</v>
      </c>
      <c r="C1589" s="27" t="s">
        <v>2530</v>
      </c>
      <c r="D1589" s="40">
        <v>847.03</v>
      </c>
      <c r="E1589" s="25">
        <f t="shared" si="28"/>
        <v>0.84702999999999995</v>
      </c>
    </row>
    <row r="1590" spans="1:5" ht="12" customHeight="1">
      <c r="A1590" s="9" t="s">
        <v>21</v>
      </c>
      <c r="B1590" s="26" t="s">
        <v>2785</v>
      </c>
      <c r="C1590" s="27" t="s">
        <v>2530</v>
      </c>
      <c r="D1590" s="40">
        <v>69.88</v>
      </c>
      <c r="E1590" s="25">
        <f t="shared" si="28"/>
        <v>6.9879999999999998E-2</v>
      </c>
    </row>
    <row r="1591" spans="1:5" ht="12" customHeight="1">
      <c r="A1591" s="9" t="s">
        <v>21</v>
      </c>
      <c r="B1591" s="26" t="s">
        <v>2786</v>
      </c>
      <c r="C1591" s="27" t="s">
        <v>2530</v>
      </c>
      <c r="D1591" s="40">
        <v>974.34</v>
      </c>
      <c r="E1591" s="25">
        <f t="shared" si="28"/>
        <v>0.97433999999999998</v>
      </c>
    </row>
    <row r="1592" spans="1:5" ht="12" customHeight="1">
      <c r="A1592" s="9" t="s">
        <v>21</v>
      </c>
      <c r="B1592" s="26" t="s">
        <v>2787</v>
      </c>
      <c r="C1592" s="27" t="s">
        <v>2530</v>
      </c>
      <c r="D1592" s="40">
        <v>883.08</v>
      </c>
      <c r="E1592" s="25">
        <f t="shared" si="28"/>
        <v>0.88308000000000009</v>
      </c>
    </row>
    <row r="1593" spans="1:5" ht="12" customHeight="1">
      <c r="A1593" s="9" t="s">
        <v>21</v>
      </c>
      <c r="B1593" s="26" t="s">
        <v>2788</v>
      </c>
      <c r="C1593" s="27" t="s">
        <v>2530</v>
      </c>
      <c r="D1593" s="40">
        <v>1494.56</v>
      </c>
      <c r="E1593" s="25">
        <f t="shared" si="28"/>
        <v>1.4945599999999999</v>
      </c>
    </row>
    <row r="1594" spans="1:5" ht="12" customHeight="1">
      <c r="A1594" s="9" t="s">
        <v>21</v>
      </c>
      <c r="B1594" s="26" t="s">
        <v>2789</v>
      </c>
      <c r="C1594" s="27" t="s">
        <v>2530</v>
      </c>
      <c r="D1594" s="40">
        <v>3237.45</v>
      </c>
      <c r="E1594" s="25">
        <f t="shared" si="28"/>
        <v>3.2374499999999999</v>
      </c>
    </row>
    <row r="1595" spans="1:5" ht="12" customHeight="1">
      <c r="A1595" s="9" t="s">
        <v>21</v>
      </c>
      <c r="B1595" s="26" t="s">
        <v>2790</v>
      </c>
      <c r="C1595" s="27" t="s">
        <v>2530</v>
      </c>
      <c r="D1595" s="40">
        <v>1889.64</v>
      </c>
      <c r="E1595" s="25">
        <f t="shared" si="28"/>
        <v>1.8896400000000002</v>
      </c>
    </row>
    <row r="1596" spans="1:5" ht="12" customHeight="1">
      <c r="A1596" s="9" t="s">
        <v>21</v>
      </c>
      <c r="B1596" s="26" t="s">
        <v>2791</v>
      </c>
      <c r="C1596" s="27" t="s">
        <v>2530</v>
      </c>
      <c r="D1596" s="40">
        <v>997.22</v>
      </c>
      <c r="E1596" s="25">
        <f t="shared" si="28"/>
        <v>0.99722</v>
      </c>
    </row>
    <row r="1597" spans="1:5" ht="12" customHeight="1">
      <c r="A1597" s="9" t="s">
        <v>21</v>
      </c>
      <c r="B1597" s="26" t="s">
        <v>2792</v>
      </c>
      <c r="C1597" s="27" t="s">
        <v>2530</v>
      </c>
      <c r="D1597" s="40">
        <v>3637.68</v>
      </c>
      <c r="E1597" s="25">
        <f t="shared" si="28"/>
        <v>3.63768</v>
      </c>
    </row>
    <row r="1598" spans="1:5" ht="12" customHeight="1">
      <c r="A1598" s="9" t="s">
        <v>21</v>
      </c>
      <c r="B1598" s="26" t="s">
        <v>2792</v>
      </c>
      <c r="C1598" s="27" t="s">
        <v>2530</v>
      </c>
      <c r="D1598" s="40">
        <v>5570.87</v>
      </c>
      <c r="E1598" s="25">
        <f t="shared" si="28"/>
        <v>5.5708700000000002</v>
      </c>
    </row>
    <row r="1599" spans="1:5" ht="12" customHeight="1">
      <c r="A1599" s="9" t="s">
        <v>21</v>
      </c>
      <c r="B1599" s="26" t="s">
        <v>2793</v>
      </c>
      <c r="C1599" s="27" t="s">
        <v>2530</v>
      </c>
      <c r="D1599" s="40">
        <v>695.1</v>
      </c>
      <c r="E1599" s="25">
        <f t="shared" si="28"/>
        <v>0.69510000000000005</v>
      </c>
    </row>
    <row r="1600" spans="1:5" ht="12" customHeight="1">
      <c r="A1600" s="9" t="s">
        <v>21</v>
      </c>
      <c r="B1600" s="26" t="s">
        <v>2794</v>
      </c>
      <c r="C1600" s="27" t="s">
        <v>2530</v>
      </c>
      <c r="D1600" s="40">
        <v>2977.68</v>
      </c>
      <c r="E1600" s="25">
        <f t="shared" si="28"/>
        <v>2.9776799999999999</v>
      </c>
    </row>
    <row r="1601" spans="1:5" ht="12" customHeight="1">
      <c r="A1601" s="9" t="s">
        <v>21</v>
      </c>
      <c r="B1601" s="26" t="s">
        <v>2795</v>
      </c>
      <c r="C1601" s="27" t="s">
        <v>2530</v>
      </c>
      <c r="D1601" s="40">
        <v>1902.51</v>
      </c>
      <c r="E1601" s="25">
        <f t="shared" si="28"/>
        <v>1.9025099999999999</v>
      </c>
    </row>
    <row r="1602" spans="1:5" ht="12" customHeight="1">
      <c r="A1602" s="9" t="s">
        <v>21</v>
      </c>
      <c r="B1602" s="26" t="s">
        <v>2796</v>
      </c>
      <c r="C1602" s="27" t="s">
        <v>2530</v>
      </c>
      <c r="D1602" s="40">
        <v>1655.53</v>
      </c>
      <c r="E1602" s="25">
        <f t="shared" si="28"/>
        <v>1.6555299999999999</v>
      </c>
    </row>
    <row r="1603" spans="1:5" ht="12" customHeight="1">
      <c r="A1603" s="9" t="s">
        <v>21</v>
      </c>
      <c r="B1603" s="26" t="s">
        <v>2797</v>
      </c>
      <c r="C1603" s="27" t="s">
        <v>2530</v>
      </c>
      <c r="D1603" s="40">
        <v>1563.15</v>
      </c>
      <c r="E1603" s="25">
        <f t="shared" si="28"/>
        <v>1.56315</v>
      </c>
    </row>
    <row r="1604" spans="1:5" ht="12" customHeight="1">
      <c r="A1604" s="9" t="s">
        <v>21</v>
      </c>
      <c r="B1604" s="26" t="s">
        <v>2797</v>
      </c>
      <c r="C1604" s="27" t="s">
        <v>2530</v>
      </c>
      <c r="D1604" s="40">
        <v>1563.15</v>
      </c>
      <c r="E1604" s="25">
        <f t="shared" si="28"/>
        <v>1.56315</v>
      </c>
    </row>
    <row r="1605" spans="1:5" ht="12" customHeight="1">
      <c r="A1605" s="9" t="s">
        <v>21</v>
      </c>
      <c r="B1605" s="26" t="s">
        <v>2798</v>
      </c>
      <c r="C1605" s="27" t="s">
        <v>2530</v>
      </c>
      <c r="D1605" s="40">
        <v>997.22</v>
      </c>
      <c r="E1605" s="25">
        <f t="shared" si="28"/>
        <v>0.99722</v>
      </c>
    </row>
    <row r="1606" spans="1:5" ht="12" customHeight="1">
      <c r="A1606" s="9" t="s">
        <v>21</v>
      </c>
      <c r="B1606" s="26" t="s">
        <v>2799</v>
      </c>
      <c r="C1606" s="27" t="s">
        <v>2530</v>
      </c>
      <c r="D1606" s="40">
        <v>1251.24</v>
      </c>
      <c r="E1606" s="25">
        <f t="shared" si="28"/>
        <v>1.2512399999999999</v>
      </c>
    </row>
    <row r="1607" spans="1:5" ht="12" customHeight="1">
      <c r="A1607" s="9" t="s">
        <v>21</v>
      </c>
      <c r="B1607" s="26" t="s">
        <v>2800</v>
      </c>
      <c r="C1607" s="27" t="s">
        <v>2530</v>
      </c>
      <c r="D1607" s="40">
        <v>647.29999999999995</v>
      </c>
      <c r="E1607" s="25">
        <f t="shared" si="28"/>
        <v>0.64729999999999999</v>
      </c>
    </row>
    <row r="1608" spans="1:5" ht="12" customHeight="1">
      <c r="A1608" s="9" t="s">
        <v>21</v>
      </c>
      <c r="B1608" s="26" t="s">
        <v>2801</v>
      </c>
      <c r="C1608" s="27" t="s">
        <v>2530</v>
      </c>
      <c r="D1608" s="40">
        <v>1006.32</v>
      </c>
      <c r="E1608" s="25">
        <f t="shared" si="28"/>
        <v>1.0063200000000001</v>
      </c>
    </row>
    <row r="1609" spans="1:5" ht="12" customHeight="1">
      <c r="A1609" s="9" t="s">
        <v>21</v>
      </c>
      <c r="B1609" s="26" t="s">
        <v>2802</v>
      </c>
      <c r="C1609" s="27" t="s">
        <v>2530</v>
      </c>
      <c r="D1609" s="40">
        <v>6436.24</v>
      </c>
      <c r="E1609" s="25">
        <f t="shared" si="28"/>
        <v>6.4362399999999997</v>
      </c>
    </row>
    <row r="1610" spans="1:5" ht="12" customHeight="1">
      <c r="A1610" s="9" t="s">
        <v>21</v>
      </c>
      <c r="B1610" s="26" t="s">
        <v>2803</v>
      </c>
      <c r="C1610" s="27" t="s">
        <v>2530</v>
      </c>
      <c r="D1610" s="40">
        <v>809.16</v>
      </c>
      <c r="E1610" s="25">
        <f t="shared" si="28"/>
        <v>0.80915999999999999</v>
      </c>
    </row>
    <row r="1611" spans="1:5" ht="12" customHeight="1">
      <c r="A1611" s="9" t="s">
        <v>21</v>
      </c>
      <c r="B1611" s="26" t="s">
        <v>2804</v>
      </c>
      <c r="C1611" s="27" t="s">
        <v>2530</v>
      </c>
      <c r="D1611" s="40">
        <v>8870.4</v>
      </c>
      <c r="E1611" s="25">
        <f t="shared" si="28"/>
        <v>8.8704000000000001</v>
      </c>
    </row>
    <row r="1612" spans="1:5" ht="12" customHeight="1">
      <c r="A1612" s="9" t="s">
        <v>21</v>
      </c>
      <c r="B1612" s="26" t="s">
        <v>2805</v>
      </c>
      <c r="C1612" s="27" t="s">
        <v>2530</v>
      </c>
      <c r="D1612" s="40">
        <v>557.02</v>
      </c>
      <c r="E1612" s="25">
        <f t="shared" si="28"/>
        <v>0.55701999999999996</v>
      </c>
    </row>
    <row r="1613" spans="1:5" ht="12" customHeight="1">
      <c r="A1613" s="9" t="s">
        <v>21</v>
      </c>
      <c r="B1613" s="26" t="s">
        <v>2806</v>
      </c>
      <c r="C1613" s="27" t="s">
        <v>2530</v>
      </c>
      <c r="D1613" s="40">
        <v>1563.15</v>
      </c>
      <c r="E1613" s="25">
        <f t="shared" si="28"/>
        <v>1.56315</v>
      </c>
    </row>
    <row r="1614" spans="1:5" ht="12" customHeight="1">
      <c r="A1614" s="9" t="s">
        <v>21</v>
      </c>
      <c r="B1614" s="26" t="s">
        <v>2807</v>
      </c>
      <c r="C1614" s="27" t="s">
        <v>2530</v>
      </c>
      <c r="D1614" s="40">
        <v>531.25</v>
      </c>
      <c r="E1614" s="25">
        <f t="shared" si="28"/>
        <v>0.53125</v>
      </c>
    </row>
    <row r="1615" spans="1:5" ht="12" customHeight="1">
      <c r="A1615" s="9" t="s">
        <v>21</v>
      </c>
      <c r="B1615" s="26" t="s">
        <v>2807</v>
      </c>
      <c r="C1615" s="27" t="s">
        <v>2530</v>
      </c>
      <c r="D1615" s="40">
        <v>858.89</v>
      </c>
      <c r="E1615" s="25">
        <f t="shared" si="28"/>
        <v>0.85888999999999993</v>
      </c>
    </row>
    <row r="1616" spans="1:5" ht="12" customHeight="1">
      <c r="A1616" s="9" t="s">
        <v>21</v>
      </c>
      <c r="B1616" s="26" t="s">
        <v>2807</v>
      </c>
      <c r="C1616" s="27" t="s">
        <v>2530</v>
      </c>
      <c r="D1616" s="40">
        <v>2132.87</v>
      </c>
      <c r="E1616" s="25">
        <f t="shared" si="28"/>
        <v>2.13287</v>
      </c>
    </row>
    <row r="1617" spans="1:5" ht="12" customHeight="1">
      <c r="A1617" s="9" t="s">
        <v>21</v>
      </c>
      <c r="B1617" s="26" t="s">
        <v>2808</v>
      </c>
      <c r="C1617" s="27" t="s">
        <v>2530</v>
      </c>
      <c r="D1617" s="40">
        <v>1275</v>
      </c>
      <c r="E1617" s="25">
        <f t="shared" si="28"/>
        <v>1.2749999999999999</v>
      </c>
    </row>
    <row r="1618" spans="1:5" ht="12" customHeight="1">
      <c r="A1618" s="9" t="s">
        <v>21</v>
      </c>
      <c r="B1618" s="26" t="s">
        <v>2809</v>
      </c>
      <c r="C1618" s="27" t="s">
        <v>2530</v>
      </c>
      <c r="D1618" s="40">
        <v>3789.3</v>
      </c>
      <c r="E1618" s="25">
        <f t="shared" si="28"/>
        <v>3.7893000000000003</v>
      </c>
    </row>
    <row r="1619" spans="1:5" ht="12" customHeight="1">
      <c r="A1619" s="9" t="s">
        <v>21</v>
      </c>
      <c r="B1619" s="26" t="s">
        <v>2810</v>
      </c>
      <c r="C1619" s="27" t="s">
        <v>2530</v>
      </c>
      <c r="D1619" s="40">
        <v>1671.95</v>
      </c>
      <c r="E1619" s="25">
        <f t="shared" ref="E1619:E1682" si="29">D1619/1000</f>
        <v>1.67195</v>
      </c>
    </row>
    <row r="1620" spans="1:5" ht="12" customHeight="1">
      <c r="A1620" s="9" t="s">
        <v>21</v>
      </c>
      <c r="B1620" s="26" t="s">
        <v>2810</v>
      </c>
      <c r="C1620" s="27" t="s">
        <v>2530</v>
      </c>
      <c r="D1620" s="40">
        <v>614.46</v>
      </c>
      <c r="E1620" s="25">
        <f t="shared" si="29"/>
        <v>0.61446000000000001</v>
      </c>
    </row>
    <row r="1621" spans="1:5" ht="12" customHeight="1">
      <c r="A1621" s="9" t="s">
        <v>21</v>
      </c>
      <c r="B1621" s="26" t="s">
        <v>2811</v>
      </c>
      <c r="C1621" s="27" t="s">
        <v>2530</v>
      </c>
      <c r="D1621" s="40">
        <v>896.04</v>
      </c>
      <c r="E1621" s="25">
        <f t="shared" si="29"/>
        <v>0.89603999999999995</v>
      </c>
    </row>
    <row r="1622" spans="1:5" ht="12" customHeight="1">
      <c r="A1622" s="9" t="s">
        <v>21</v>
      </c>
      <c r="B1622" s="26" t="s">
        <v>2812</v>
      </c>
      <c r="C1622" s="27" t="s">
        <v>2530</v>
      </c>
      <c r="D1622" s="40">
        <v>1691.08</v>
      </c>
      <c r="E1622" s="25">
        <f t="shared" si="29"/>
        <v>1.6910799999999999</v>
      </c>
    </row>
    <row r="1623" spans="1:5" ht="12" customHeight="1">
      <c r="A1623" s="9" t="s">
        <v>21</v>
      </c>
      <c r="B1623" s="26" t="s">
        <v>2812</v>
      </c>
      <c r="C1623" s="27" t="s">
        <v>2530</v>
      </c>
      <c r="D1623" s="40">
        <v>1691.08</v>
      </c>
      <c r="E1623" s="25">
        <f t="shared" si="29"/>
        <v>1.6910799999999999</v>
      </c>
    </row>
    <row r="1624" spans="1:5" ht="12" customHeight="1">
      <c r="A1624" s="9" t="s">
        <v>21</v>
      </c>
      <c r="B1624" s="26" t="s">
        <v>2813</v>
      </c>
      <c r="C1624" s="27" t="s">
        <v>2530</v>
      </c>
      <c r="D1624" s="40">
        <v>949247.85</v>
      </c>
      <c r="E1624" s="25">
        <f t="shared" si="29"/>
        <v>949.24784999999997</v>
      </c>
    </row>
    <row r="1625" spans="1:5" ht="12" customHeight="1">
      <c r="A1625" s="9" t="s">
        <v>21</v>
      </c>
      <c r="B1625" s="26" t="s">
        <v>2814</v>
      </c>
      <c r="C1625" s="27" t="s">
        <v>2530</v>
      </c>
      <c r="D1625" s="40">
        <v>1526.3</v>
      </c>
      <c r="E1625" s="25">
        <f t="shared" si="29"/>
        <v>1.5263</v>
      </c>
    </row>
    <row r="1626" spans="1:5" ht="12" customHeight="1">
      <c r="A1626" s="9" t="s">
        <v>21</v>
      </c>
      <c r="B1626" s="26" t="s">
        <v>2815</v>
      </c>
      <c r="C1626" s="27" t="s">
        <v>2530</v>
      </c>
      <c r="D1626" s="40">
        <v>624.19000000000005</v>
      </c>
      <c r="E1626" s="25">
        <f t="shared" si="29"/>
        <v>0.62419000000000002</v>
      </c>
    </row>
    <row r="1627" spans="1:5" ht="12" customHeight="1">
      <c r="A1627" s="9" t="s">
        <v>21</v>
      </c>
      <c r="B1627" s="26" t="s">
        <v>2816</v>
      </c>
      <c r="C1627" s="27" t="s">
        <v>2530</v>
      </c>
      <c r="D1627" s="40">
        <v>1751.9</v>
      </c>
      <c r="E1627" s="25">
        <f t="shared" si="29"/>
        <v>1.7519</v>
      </c>
    </row>
    <row r="1628" spans="1:5" ht="12" customHeight="1">
      <c r="A1628" s="9" t="s">
        <v>21</v>
      </c>
      <c r="B1628" s="26" t="s">
        <v>2817</v>
      </c>
      <c r="C1628" s="27" t="s">
        <v>2530</v>
      </c>
      <c r="D1628" s="40">
        <v>1537.18</v>
      </c>
      <c r="E1628" s="25">
        <f t="shared" si="29"/>
        <v>1.53718</v>
      </c>
    </row>
    <row r="1629" spans="1:5" ht="12" customHeight="1">
      <c r="A1629" s="9" t="s">
        <v>21</v>
      </c>
      <c r="B1629" s="26" t="s">
        <v>2817</v>
      </c>
      <c r="C1629" s="27" t="s">
        <v>2530</v>
      </c>
      <c r="D1629" s="40">
        <v>1671.95</v>
      </c>
      <c r="E1629" s="25">
        <f t="shared" si="29"/>
        <v>1.67195</v>
      </c>
    </row>
    <row r="1630" spans="1:5" ht="12" customHeight="1">
      <c r="A1630" s="9" t="s">
        <v>21</v>
      </c>
      <c r="B1630" s="26" t="s">
        <v>2818</v>
      </c>
      <c r="C1630" s="27" t="s">
        <v>2530</v>
      </c>
      <c r="D1630" s="40">
        <v>1275</v>
      </c>
      <c r="E1630" s="25">
        <f t="shared" si="29"/>
        <v>1.2749999999999999</v>
      </c>
    </row>
    <row r="1631" spans="1:5" ht="12" customHeight="1">
      <c r="A1631" s="9" t="s">
        <v>21</v>
      </c>
      <c r="B1631" s="26" t="s">
        <v>2818</v>
      </c>
      <c r="C1631" s="27" t="s">
        <v>2530</v>
      </c>
      <c r="D1631" s="40">
        <v>1275</v>
      </c>
      <c r="E1631" s="25">
        <f t="shared" si="29"/>
        <v>1.2749999999999999</v>
      </c>
    </row>
    <row r="1632" spans="1:5" ht="12" customHeight="1">
      <c r="A1632" s="9" t="s">
        <v>21</v>
      </c>
      <c r="B1632" s="26" t="s">
        <v>2819</v>
      </c>
      <c r="C1632" s="27" t="s">
        <v>2530</v>
      </c>
      <c r="D1632" s="40">
        <v>1275</v>
      </c>
      <c r="E1632" s="25">
        <f t="shared" si="29"/>
        <v>1.2749999999999999</v>
      </c>
    </row>
    <row r="1633" spans="1:5" ht="12" customHeight="1">
      <c r="A1633" s="9" t="s">
        <v>21</v>
      </c>
      <c r="B1633" s="26" t="s">
        <v>2820</v>
      </c>
      <c r="C1633" s="27" t="s">
        <v>2530</v>
      </c>
      <c r="D1633" s="40">
        <v>832</v>
      </c>
      <c r="E1633" s="25">
        <f t="shared" si="29"/>
        <v>0.83199999999999996</v>
      </c>
    </row>
    <row r="1634" spans="1:5" ht="12" customHeight="1">
      <c r="A1634" s="9" t="s">
        <v>21</v>
      </c>
      <c r="B1634" s="26" t="s">
        <v>2821</v>
      </c>
      <c r="C1634" s="27" t="s">
        <v>2530</v>
      </c>
      <c r="D1634" s="40">
        <v>34585.230000000003</v>
      </c>
      <c r="E1634" s="25">
        <f t="shared" si="29"/>
        <v>34.585230000000003</v>
      </c>
    </row>
    <row r="1635" spans="1:5" ht="12" customHeight="1">
      <c r="A1635" s="9" t="s">
        <v>21</v>
      </c>
      <c r="B1635" s="26" t="s">
        <v>2822</v>
      </c>
      <c r="C1635" s="27" t="s">
        <v>2530</v>
      </c>
      <c r="D1635" s="40">
        <v>790.68</v>
      </c>
      <c r="E1635" s="25">
        <f t="shared" si="29"/>
        <v>0.79067999999999994</v>
      </c>
    </row>
    <row r="1636" spans="1:5" ht="12" customHeight="1">
      <c r="A1636" s="9" t="s">
        <v>21</v>
      </c>
      <c r="B1636" s="26" t="s">
        <v>2822</v>
      </c>
      <c r="C1636" s="27" t="s">
        <v>2530</v>
      </c>
      <c r="D1636" s="40">
        <v>790.68</v>
      </c>
      <c r="E1636" s="25">
        <f t="shared" si="29"/>
        <v>0.79067999999999994</v>
      </c>
    </row>
    <row r="1637" spans="1:5" ht="12" customHeight="1">
      <c r="A1637" s="9" t="s">
        <v>21</v>
      </c>
      <c r="B1637" s="26" t="s">
        <v>2822</v>
      </c>
      <c r="C1637" s="27" t="s">
        <v>2530</v>
      </c>
      <c r="D1637" s="40">
        <v>790.68</v>
      </c>
      <c r="E1637" s="25">
        <f t="shared" si="29"/>
        <v>0.79067999999999994</v>
      </c>
    </row>
    <row r="1638" spans="1:5" ht="12" customHeight="1">
      <c r="A1638" s="9" t="s">
        <v>21</v>
      </c>
      <c r="B1638" s="26" t="s">
        <v>2822</v>
      </c>
      <c r="C1638" s="27" t="s">
        <v>2530</v>
      </c>
      <c r="D1638" s="40">
        <v>790.68</v>
      </c>
      <c r="E1638" s="25">
        <f t="shared" si="29"/>
        <v>0.79067999999999994</v>
      </c>
    </row>
    <row r="1639" spans="1:5" ht="12" customHeight="1">
      <c r="A1639" s="9" t="s">
        <v>21</v>
      </c>
      <c r="B1639" s="26" t="s">
        <v>2822</v>
      </c>
      <c r="C1639" s="27" t="s">
        <v>2530</v>
      </c>
      <c r="D1639" s="40">
        <v>790.68</v>
      </c>
      <c r="E1639" s="25">
        <f t="shared" si="29"/>
        <v>0.79067999999999994</v>
      </c>
    </row>
    <row r="1640" spans="1:5" ht="12" customHeight="1">
      <c r="A1640" s="9" t="s">
        <v>21</v>
      </c>
      <c r="B1640" s="26" t="s">
        <v>2822</v>
      </c>
      <c r="C1640" s="27" t="s">
        <v>2530</v>
      </c>
      <c r="D1640" s="40">
        <v>790.68</v>
      </c>
      <c r="E1640" s="25">
        <f t="shared" si="29"/>
        <v>0.79067999999999994</v>
      </c>
    </row>
    <row r="1641" spans="1:5" ht="12" customHeight="1">
      <c r="A1641" s="9" t="s">
        <v>21</v>
      </c>
      <c r="B1641" s="26" t="s">
        <v>2822</v>
      </c>
      <c r="C1641" s="27" t="s">
        <v>2530</v>
      </c>
      <c r="D1641" s="40">
        <v>790.68</v>
      </c>
      <c r="E1641" s="25">
        <f t="shared" si="29"/>
        <v>0.79067999999999994</v>
      </c>
    </row>
    <row r="1642" spans="1:5" ht="12" customHeight="1">
      <c r="A1642" s="9" t="s">
        <v>21</v>
      </c>
      <c r="B1642" s="26" t="s">
        <v>2823</v>
      </c>
      <c r="C1642" s="27" t="s">
        <v>2530</v>
      </c>
      <c r="D1642" s="40">
        <v>34646.080000000002</v>
      </c>
      <c r="E1642" s="25">
        <f t="shared" si="29"/>
        <v>34.646080000000005</v>
      </c>
    </row>
    <row r="1643" spans="1:5" ht="12" customHeight="1">
      <c r="A1643" s="9" t="s">
        <v>21</v>
      </c>
      <c r="B1643" s="26" t="s">
        <v>2824</v>
      </c>
      <c r="C1643" s="27" t="s">
        <v>2530</v>
      </c>
      <c r="D1643" s="40">
        <v>485.52</v>
      </c>
      <c r="E1643" s="25">
        <f t="shared" si="29"/>
        <v>0.48552000000000001</v>
      </c>
    </row>
    <row r="1644" spans="1:5" ht="12" customHeight="1">
      <c r="A1644" s="9" t="s">
        <v>21</v>
      </c>
      <c r="B1644" s="26" t="s">
        <v>2825</v>
      </c>
      <c r="C1644" s="27" t="s">
        <v>2530</v>
      </c>
      <c r="D1644" s="40">
        <v>252.48</v>
      </c>
      <c r="E1644" s="25">
        <f t="shared" si="29"/>
        <v>0.25247999999999998</v>
      </c>
    </row>
    <row r="1645" spans="1:5" ht="12" customHeight="1">
      <c r="A1645" s="9" t="s">
        <v>21</v>
      </c>
      <c r="B1645" s="26" t="s">
        <v>2826</v>
      </c>
      <c r="C1645" s="27" t="s">
        <v>2530</v>
      </c>
      <c r="D1645" s="40">
        <v>1275</v>
      </c>
      <c r="E1645" s="25">
        <f t="shared" si="29"/>
        <v>1.2749999999999999</v>
      </c>
    </row>
    <row r="1646" spans="1:5" ht="12" customHeight="1">
      <c r="A1646" s="9" t="s">
        <v>21</v>
      </c>
      <c r="B1646" s="26" t="s">
        <v>2826</v>
      </c>
      <c r="C1646" s="27" t="s">
        <v>2530</v>
      </c>
      <c r="D1646" s="40">
        <v>1563.15</v>
      </c>
      <c r="E1646" s="25">
        <f t="shared" si="29"/>
        <v>1.56315</v>
      </c>
    </row>
    <row r="1647" spans="1:5" ht="12" customHeight="1">
      <c r="A1647" s="9" t="s">
        <v>21</v>
      </c>
      <c r="B1647" s="26" t="s">
        <v>2827</v>
      </c>
      <c r="C1647" s="27" t="s">
        <v>2530</v>
      </c>
      <c r="D1647" s="40">
        <v>1275</v>
      </c>
      <c r="E1647" s="25">
        <f t="shared" si="29"/>
        <v>1.2749999999999999</v>
      </c>
    </row>
    <row r="1648" spans="1:5" ht="12" customHeight="1">
      <c r="A1648" s="9" t="s">
        <v>21</v>
      </c>
      <c r="B1648" s="26" t="s">
        <v>2828</v>
      </c>
      <c r="C1648" s="27" t="s">
        <v>2530</v>
      </c>
      <c r="D1648" s="40">
        <v>12936</v>
      </c>
      <c r="E1648" s="25">
        <f t="shared" si="29"/>
        <v>12.936</v>
      </c>
    </row>
    <row r="1649" spans="1:5" ht="12" customHeight="1">
      <c r="A1649" s="9" t="s">
        <v>21</v>
      </c>
      <c r="B1649" s="26" t="s">
        <v>2829</v>
      </c>
      <c r="C1649" s="27" t="s">
        <v>2530</v>
      </c>
      <c r="D1649" s="40">
        <v>2274.42</v>
      </c>
      <c r="E1649" s="25">
        <f t="shared" si="29"/>
        <v>2.2744200000000001</v>
      </c>
    </row>
    <row r="1650" spans="1:5" ht="12" customHeight="1">
      <c r="A1650" s="9" t="s">
        <v>21</v>
      </c>
      <c r="B1650" s="26" t="s">
        <v>2830</v>
      </c>
      <c r="C1650" s="27" t="s">
        <v>2530</v>
      </c>
      <c r="D1650" s="40">
        <v>1275</v>
      </c>
      <c r="E1650" s="25">
        <f t="shared" si="29"/>
        <v>1.2749999999999999</v>
      </c>
    </row>
    <row r="1651" spans="1:5" ht="12" customHeight="1">
      <c r="A1651" s="9" t="s">
        <v>21</v>
      </c>
      <c r="B1651" s="26" t="s">
        <v>2831</v>
      </c>
      <c r="C1651" s="27" t="s">
        <v>2530</v>
      </c>
      <c r="D1651" s="40">
        <v>1717.4</v>
      </c>
      <c r="E1651" s="25">
        <f t="shared" si="29"/>
        <v>1.7174</v>
      </c>
    </row>
    <row r="1652" spans="1:5" ht="12" customHeight="1">
      <c r="A1652" s="9" t="s">
        <v>21</v>
      </c>
      <c r="B1652" s="26" t="s">
        <v>2832</v>
      </c>
      <c r="C1652" s="27" t="s">
        <v>2530</v>
      </c>
      <c r="D1652" s="40">
        <v>1026.95</v>
      </c>
      <c r="E1652" s="25">
        <f t="shared" si="29"/>
        <v>1.02695</v>
      </c>
    </row>
    <row r="1653" spans="1:5" ht="12" customHeight="1">
      <c r="A1653" s="9" t="s">
        <v>21</v>
      </c>
      <c r="B1653" s="26" t="s">
        <v>2833</v>
      </c>
      <c r="C1653" s="27" t="s">
        <v>2530</v>
      </c>
      <c r="D1653" s="40">
        <v>884.17</v>
      </c>
      <c r="E1653" s="25">
        <f t="shared" si="29"/>
        <v>0.88417000000000001</v>
      </c>
    </row>
    <row r="1654" spans="1:5" ht="12" customHeight="1">
      <c r="A1654" s="9" t="s">
        <v>21</v>
      </c>
      <c r="B1654" s="26" t="s">
        <v>2834</v>
      </c>
      <c r="C1654" s="27" t="s">
        <v>2530</v>
      </c>
      <c r="D1654" s="40">
        <v>614.4</v>
      </c>
      <c r="E1654" s="25">
        <f t="shared" si="29"/>
        <v>0.61439999999999995</v>
      </c>
    </row>
    <row r="1655" spans="1:5" ht="12" customHeight="1">
      <c r="A1655" s="9" t="s">
        <v>21</v>
      </c>
      <c r="B1655" s="26" t="s">
        <v>2835</v>
      </c>
      <c r="C1655" s="27" t="s">
        <v>2530</v>
      </c>
      <c r="D1655" s="40">
        <v>997.22</v>
      </c>
      <c r="E1655" s="25">
        <f t="shared" si="29"/>
        <v>0.99722</v>
      </c>
    </row>
    <row r="1656" spans="1:5" ht="12" customHeight="1">
      <c r="A1656" s="9" t="s">
        <v>21</v>
      </c>
      <c r="B1656" s="26" t="s">
        <v>2836</v>
      </c>
      <c r="C1656" s="27" t="s">
        <v>2530</v>
      </c>
      <c r="D1656" s="40">
        <v>1563.15</v>
      </c>
      <c r="E1656" s="25">
        <f t="shared" si="29"/>
        <v>1.56315</v>
      </c>
    </row>
    <row r="1657" spans="1:5" ht="12" customHeight="1">
      <c r="A1657" s="9" t="s">
        <v>21</v>
      </c>
      <c r="B1657" s="26" t="s">
        <v>2836</v>
      </c>
      <c r="C1657" s="27" t="s">
        <v>2530</v>
      </c>
      <c r="D1657" s="40">
        <v>1080.1500000000001</v>
      </c>
      <c r="E1657" s="25">
        <f t="shared" si="29"/>
        <v>1.0801500000000002</v>
      </c>
    </row>
    <row r="1658" spans="1:5" ht="12" customHeight="1">
      <c r="A1658" s="9" t="s">
        <v>21</v>
      </c>
      <c r="B1658" s="26" t="s">
        <v>2837</v>
      </c>
      <c r="C1658" s="27" t="s">
        <v>2530</v>
      </c>
      <c r="D1658" s="40">
        <v>3789.3</v>
      </c>
      <c r="E1658" s="25">
        <f t="shared" si="29"/>
        <v>3.7893000000000003</v>
      </c>
    </row>
    <row r="1659" spans="1:5" ht="12" customHeight="1">
      <c r="A1659" s="9" t="s">
        <v>21</v>
      </c>
      <c r="B1659" s="26" t="s">
        <v>2837</v>
      </c>
      <c r="C1659" s="27" t="s">
        <v>2530</v>
      </c>
      <c r="D1659" s="40">
        <v>3789.3</v>
      </c>
      <c r="E1659" s="25">
        <f t="shared" si="29"/>
        <v>3.7893000000000003</v>
      </c>
    </row>
    <row r="1660" spans="1:5" ht="12" customHeight="1">
      <c r="A1660" s="9" t="s">
        <v>21</v>
      </c>
      <c r="B1660" s="26" t="s">
        <v>2189</v>
      </c>
      <c r="C1660" s="27" t="s">
        <v>2530</v>
      </c>
      <c r="D1660" s="40">
        <v>135840</v>
      </c>
      <c r="E1660" s="25">
        <f t="shared" si="29"/>
        <v>135.84</v>
      </c>
    </row>
    <row r="1661" spans="1:5" ht="12" customHeight="1">
      <c r="A1661" s="9" t="s">
        <v>21</v>
      </c>
      <c r="B1661" s="26" t="s">
        <v>2072</v>
      </c>
      <c r="C1661" s="27" t="s">
        <v>2530</v>
      </c>
      <c r="D1661" s="40">
        <v>32800</v>
      </c>
      <c r="E1661" s="25">
        <f t="shared" si="29"/>
        <v>32.799999999999997</v>
      </c>
    </row>
    <row r="1662" spans="1:5" ht="12" customHeight="1">
      <c r="A1662" s="9" t="s">
        <v>21</v>
      </c>
      <c r="B1662" s="26" t="s">
        <v>2838</v>
      </c>
      <c r="C1662" s="27" t="s">
        <v>2530</v>
      </c>
      <c r="D1662" s="40">
        <v>1245.02</v>
      </c>
      <c r="E1662" s="25">
        <f t="shared" si="29"/>
        <v>1.24502</v>
      </c>
    </row>
    <row r="1663" spans="1:5" ht="12" customHeight="1">
      <c r="A1663" s="9" t="s">
        <v>21</v>
      </c>
      <c r="B1663" s="26" t="s">
        <v>2838</v>
      </c>
      <c r="C1663" s="27" t="s">
        <v>2530</v>
      </c>
      <c r="D1663" s="40">
        <v>766.52</v>
      </c>
      <c r="E1663" s="25">
        <f t="shared" si="29"/>
        <v>0.76651999999999998</v>
      </c>
    </row>
    <row r="1664" spans="1:5" ht="12" customHeight="1">
      <c r="A1664" s="9" t="s">
        <v>21</v>
      </c>
      <c r="B1664" s="26" t="s">
        <v>2839</v>
      </c>
      <c r="C1664" s="27" t="s">
        <v>2530</v>
      </c>
      <c r="D1664" s="40">
        <v>1275</v>
      </c>
      <c r="E1664" s="25">
        <f t="shared" si="29"/>
        <v>1.2749999999999999</v>
      </c>
    </row>
    <row r="1665" spans="1:5" ht="12" customHeight="1">
      <c r="A1665" s="9" t="s">
        <v>21</v>
      </c>
      <c r="B1665" s="26" t="s">
        <v>2840</v>
      </c>
      <c r="C1665" s="27" t="s">
        <v>2530</v>
      </c>
      <c r="D1665" s="40">
        <v>2415.83</v>
      </c>
      <c r="E1665" s="25">
        <f t="shared" si="29"/>
        <v>2.4158300000000001</v>
      </c>
    </row>
    <row r="1666" spans="1:5" ht="12" customHeight="1">
      <c r="A1666" s="9" t="s">
        <v>21</v>
      </c>
      <c r="B1666" s="26" t="s">
        <v>2840</v>
      </c>
      <c r="C1666" s="27" t="s">
        <v>2530</v>
      </c>
      <c r="D1666" s="40">
        <v>510.12</v>
      </c>
      <c r="E1666" s="25">
        <f t="shared" si="29"/>
        <v>0.51012000000000002</v>
      </c>
    </row>
    <row r="1667" spans="1:5" ht="12" customHeight="1">
      <c r="A1667" s="9" t="s">
        <v>21</v>
      </c>
      <c r="B1667" s="26" t="s">
        <v>2841</v>
      </c>
      <c r="C1667" s="27" t="s">
        <v>2530</v>
      </c>
      <c r="D1667" s="40">
        <v>1275</v>
      </c>
      <c r="E1667" s="25">
        <f t="shared" si="29"/>
        <v>1.2749999999999999</v>
      </c>
    </row>
    <row r="1668" spans="1:5" ht="12" customHeight="1">
      <c r="A1668" s="9" t="s">
        <v>21</v>
      </c>
      <c r="B1668" s="26" t="s">
        <v>2842</v>
      </c>
      <c r="C1668" s="27" t="s">
        <v>2530</v>
      </c>
      <c r="D1668" s="40">
        <v>1677.39</v>
      </c>
      <c r="E1668" s="25">
        <f t="shared" si="29"/>
        <v>1.6773900000000002</v>
      </c>
    </row>
    <row r="1669" spans="1:5" ht="12" customHeight="1">
      <c r="A1669" s="9" t="s">
        <v>21</v>
      </c>
      <c r="B1669" s="26" t="s">
        <v>2843</v>
      </c>
      <c r="C1669" s="27" t="s">
        <v>2530</v>
      </c>
      <c r="D1669" s="40">
        <v>101877.55</v>
      </c>
      <c r="E1669" s="25">
        <f t="shared" si="29"/>
        <v>101.87755</v>
      </c>
    </row>
    <row r="1670" spans="1:5" ht="12" customHeight="1">
      <c r="A1670" s="9" t="s">
        <v>21</v>
      </c>
      <c r="B1670" s="26" t="s">
        <v>2844</v>
      </c>
      <c r="C1670" s="27" t="s">
        <v>2530</v>
      </c>
      <c r="D1670" s="40">
        <v>809.16</v>
      </c>
      <c r="E1670" s="25">
        <f t="shared" si="29"/>
        <v>0.80915999999999999</v>
      </c>
    </row>
    <row r="1671" spans="1:5" ht="12" customHeight="1">
      <c r="A1671" s="9" t="s">
        <v>21</v>
      </c>
      <c r="B1671" s="26" t="s">
        <v>2196</v>
      </c>
      <c r="C1671" s="27" t="s">
        <v>2530</v>
      </c>
      <c r="D1671" s="40">
        <v>1563.15</v>
      </c>
      <c r="E1671" s="25">
        <f t="shared" si="29"/>
        <v>1.56315</v>
      </c>
    </row>
    <row r="1672" spans="1:5" ht="12" customHeight="1">
      <c r="A1672" s="9" t="s">
        <v>21</v>
      </c>
      <c r="B1672" s="26" t="s">
        <v>2845</v>
      </c>
      <c r="C1672" s="27" t="s">
        <v>2530</v>
      </c>
      <c r="D1672" s="40">
        <v>616.08000000000004</v>
      </c>
      <c r="E1672" s="25">
        <f t="shared" si="29"/>
        <v>0.61608000000000007</v>
      </c>
    </row>
    <row r="1673" spans="1:5" ht="12" customHeight="1">
      <c r="A1673" s="9" t="s">
        <v>21</v>
      </c>
      <c r="B1673" s="26" t="s">
        <v>2846</v>
      </c>
      <c r="C1673" s="27" t="s">
        <v>2530</v>
      </c>
      <c r="D1673" s="40">
        <v>3789.3</v>
      </c>
      <c r="E1673" s="25">
        <f t="shared" si="29"/>
        <v>3.7893000000000003</v>
      </c>
    </row>
    <row r="1674" spans="1:5" ht="12" customHeight="1">
      <c r="A1674" s="9" t="s">
        <v>21</v>
      </c>
      <c r="B1674" s="26" t="s">
        <v>2847</v>
      </c>
      <c r="C1674" s="27" t="s">
        <v>2530</v>
      </c>
      <c r="D1674" s="40">
        <v>3031.44</v>
      </c>
      <c r="E1674" s="25">
        <f t="shared" si="29"/>
        <v>3.0314399999999999</v>
      </c>
    </row>
    <row r="1675" spans="1:5" ht="12" customHeight="1">
      <c r="A1675" s="9" t="s">
        <v>21</v>
      </c>
      <c r="B1675" s="26" t="s">
        <v>2848</v>
      </c>
      <c r="C1675" s="27" t="s">
        <v>2530</v>
      </c>
      <c r="D1675" s="40">
        <v>5243.99</v>
      </c>
      <c r="E1675" s="25">
        <f t="shared" si="29"/>
        <v>5.2439900000000002</v>
      </c>
    </row>
    <row r="1676" spans="1:5" ht="12" customHeight="1">
      <c r="A1676" s="9" t="s">
        <v>21</v>
      </c>
      <c r="B1676" s="26" t="s">
        <v>2849</v>
      </c>
      <c r="C1676" s="27" t="s">
        <v>2530</v>
      </c>
      <c r="D1676" s="40">
        <v>566016</v>
      </c>
      <c r="E1676" s="25">
        <f t="shared" si="29"/>
        <v>566.01599999999996</v>
      </c>
    </row>
    <row r="1677" spans="1:5" ht="12" customHeight="1">
      <c r="A1677" s="9" t="s">
        <v>21</v>
      </c>
      <c r="B1677" s="26" t="s">
        <v>2850</v>
      </c>
      <c r="C1677" s="27" t="s">
        <v>2530</v>
      </c>
      <c r="D1677" s="40">
        <v>2107.7600000000002</v>
      </c>
      <c r="E1677" s="25">
        <f t="shared" si="29"/>
        <v>2.1077600000000003</v>
      </c>
    </row>
    <row r="1678" spans="1:5" ht="12" customHeight="1">
      <c r="A1678" s="9" t="s">
        <v>21</v>
      </c>
      <c r="B1678" s="26" t="s">
        <v>2851</v>
      </c>
      <c r="C1678" s="27" t="s">
        <v>2530</v>
      </c>
      <c r="D1678" s="40">
        <v>1563.15</v>
      </c>
      <c r="E1678" s="25">
        <f t="shared" si="29"/>
        <v>1.56315</v>
      </c>
    </row>
    <row r="1679" spans="1:5" ht="12" customHeight="1">
      <c r="A1679" s="9" t="s">
        <v>21</v>
      </c>
      <c r="B1679" s="26" t="s">
        <v>2852</v>
      </c>
      <c r="C1679" s="27" t="s">
        <v>2530</v>
      </c>
      <c r="D1679" s="40">
        <v>3789.3</v>
      </c>
      <c r="E1679" s="25">
        <f t="shared" si="29"/>
        <v>3.7893000000000003</v>
      </c>
    </row>
    <row r="1680" spans="1:5" ht="12" customHeight="1">
      <c r="A1680" s="9" t="s">
        <v>21</v>
      </c>
      <c r="B1680" s="26" t="s">
        <v>2852</v>
      </c>
      <c r="C1680" s="27" t="s">
        <v>2530</v>
      </c>
      <c r="D1680" s="40">
        <v>3605.68</v>
      </c>
      <c r="E1680" s="25">
        <f t="shared" si="29"/>
        <v>3.60568</v>
      </c>
    </row>
    <row r="1681" spans="1:5" ht="12" customHeight="1">
      <c r="A1681" s="9" t="s">
        <v>21</v>
      </c>
      <c r="B1681" s="26" t="s">
        <v>2852</v>
      </c>
      <c r="C1681" s="27" t="s">
        <v>2530</v>
      </c>
      <c r="D1681" s="40">
        <v>1275</v>
      </c>
      <c r="E1681" s="25">
        <f t="shared" si="29"/>
        <v>1.2749999999999999</v>
      </c>
    </row>
    <row r="1682" spans="1:5" ht="12" customHeight="1">
      <c r="A1682" s="9" t="s">
        <v>21</v>
      </c>
      <c r="B1682" s="26" t="s">
        <v>2852</v>
      </c>
      <c r="C1682" s="27" t="s">
        <v>2530</v>
      </c>
      <c r="D1682" s="40">
        <v>1275</v>
      </c>
      <c r="E1682" s="25">
        <f t="shared" si="29"/>
        <v>1.2749999999999999</v>
      </c>
    </row>
    <row r="1683" spans="1:5" ht="12" customHeight="1">
      <c r="A1683" s="9" t="s">
        <v>21</v>
      </c>
      <c r="B1683" s="26" t="s">
        <v>2853</v>
      </c>
      <c r="C1683" s="27" t="s">
        <v>2530</v>
      </c>
      <c r="D1683" s="40">
        <v>1605786.27</v>
      </c>
      <c r="E1683" s="25">
        <f t="shared" ref="E1683:E1746" si="30">D1683/1000</f>
        <v>1605.7862700000001</v>
      </c>
    </row>
    <row r="1684" spans="1:5" ht="12" customHeight="1">
      <c r="A1684" s="9" t="s">
        <v>21</v>
      </c>
      <c r="B1684" s="26" t="s">
        <v>2854</v>
      </c>
      <c r="C1684" s="27" t="s">
        <v>2530</v>
      </c>
      <c r="D1684" s="40">
        <v>852.72</v>
      </c>
      <c r="E1684" s="25">
        <f t="shared" si="30"/>
        <v>0.85272000000000003</v>
      </c>
    </row>
    <row r="1685" spans="1:5" ht="12" customHeight="1">
      <c r="A1685" s="9" t="s">
        <v>21</v>
      </c>
      <c r="B1685" s="26" t="s">
        <v>2855</v>
      </c>
      <c r="C1685" s="27" t="s">
        <v>2530</v>
      </c>
      <c r="D1685" s="40">
        <v>3789.3</v>
      </c>
      <c r="E1685" s="25">
        <f t="shared" si="30"/>
        <v>3.7893000000000003</v>
      </c>
    </row>
    <row r="1686" spans="1:5" ht="12" customHeight="1">
      <c r="A1686" s="9" t="s">
        <v>21</v>
      </c>
      <c r="B1686" s="26" t="s">
        <v>2856</v>
      </c>
      <c r="C1686" s="27" t="s">
        <v>2530</v>
      </c>
      <c r="D1686" s="40">
        <v>3789.3</v>
      </c>
      <c r="E1686" s="25">
        <f t="shared" si="30"/>
        <v>3.7893000000000003</v>
      </c>
    </row>
    <row r="1687" spans="1:5" ht="12" customHeight="1">
      <c r="A1687" s="9" t="s">
        <v>21</v>
      </c>
      <c r="B1687" s="26" t="s">
        <v>2857</v>
      </c>
      <c r="C1687" s="27" t="s">
        <v>2530</v>
      </c>
      <c r="D1687" s="40">
        <v>1043.71</v>
      </c>
      <c r="E1687" s="25">
        <f t="shared" si="30"/>
        <v>1.0437100000000001</v>
      </c>
    </row>
    <row r="1688" spans="1:5" ht="12" customHeight="1">
      <c r="A1688" s="9" t="s">
        <v>21</v>
      </c>
      <c r="B1688" s="26" t="s">
        <v>2858</v>
      </c>
      <c r="C1688" s="27" t="s">
        <v>2530</v>
      </c>
      <c r="D1688" s="40">
        <v>838.64</v>
      </c>
      <c r="E1688" s="25">
        <f t="shared" si="30"/>
        <v>0.83863999999999994</v>
      </c>
    </row>
    <row r="1689" spans="1:5" ht="12" customHeight="1">
      <c r="A1689" s="9" t="s">
        <v>21</v>
      </c>
      <c r="B1689" s="26" t="s">
        <v>2859</v>
      </c>
      <c r="C1689" s="27" t="s">
        <v>2530</v>
      </c>
      <c r="D1689" s="40">
        <v>664.13</v>
      </c>
      <c r="E1689" s="25">
        <f t="shared" si="30"/>
        <v>0.66413</v>
      </c>
    </row>
    <row r="1690" spans="1:5" ht="12" customHeight="1">
      <c r="A1690" s="9" t="s">
        <v>21</v>
      </c>
      <c r="B1690" s="26" t="s">
        <v>2860</v>
      </c>
      <c r="C1690" s="27" t="s">
        <v>2530</v>
      </c>
      <c r="D1690" s="40">
        <v>1109.7</v>
      </c>
      <c r="E1690" s="25">
        <f t="shared" si="30"/>
        <v>1.1097000000000001</v>
      </c>
    </row>
    <row r="1691" spans="1:5" ht="12" customHeight="1">
      <c r="A1691" s="9" t="s">
        <v>21</v>
      </c>
      <c r="B1691" s="26" t="s">
        <v>2861</v>
      </c>
      <c r="C1691" s="27" t="s">
        <v>2530</v>
      </c>
      <c r="D1691" s="40">
        <v>1201.6300000000001</v>
      </c>
      <c r="E1691" s="25">
        <f t="shared" si="30"/>
        <v>1.2016300000000002</v>
      </c>
    </row>
    <row r="1692" spans="1:5" ht="12" customHeight="1">
      <c r="A1692" s="9" t="s">
        <v>21</v>
      </c>
      <c r="B1692" s="26" t="s">
        <v>2862</v>
      </c>
      <c r="C1692" s="27" t="s">
        <v>2530</v>
      </c>
      <c r="D1692" s="40">
        <v>569.14</v>
      </c>
      <c r="E1692" s="25">
        <f t="shared" si="30"/>
        <v>0.56913999999999998</v>
      </c>
    </row>
    <row r="1693" spans="1:5" ht="12" customHeight="1">
      <c r="A1693" s="9" t="s">
        <v>21</v>
      </c>
      <c r="B1693" s="26" t="s">
        <v>2863</v>
      </c>
      <c r="C1693" s="27" t="s">
        <v>2530</v>
      </c>
      <c r="D1693" s="40">
        <v>938.34</v>
      </c>
      <c r="E1693" s="25">
        <f t="shared" si="30"/>
        <v>0.93834000000000006</v>
      </c>
    </row>
    <row r="1694" spans="1:5" ht="12" customHeight="1">
      <c r="A1694" s="9" t="s">
        <v>21</v>
      </c>
      <c r="B1694" s="26" t="s">
        <v>2864</v>
      </c>
      <c r="C1694" s="27" t="s">
        <v>2530</v>
      </c>
      <c r="D1694" s="40">
        <v>119290.04</v>
      </c>
      <c r="E1694" s="25">
        <f t="shared" si="30"/>
        <v>119.29003999999999</v>
      </c>
    </row>
    <row r="1695" spans="1:5" ht="12" customHeight="1">
      <c r="A1695" s="9" t="s">
        <v>21</v>
      </c>
      <c r="B1695" s="26" t="s">
        <v>2865</v>
      </c>
      <c r="C1695" s="27" t="s">
        <v>2530</v>
      </c>
      <c r="D1695" s="40">
        <v>875.07</v>
      </c>
      <c r="E1695" s="25">
        <f t="shared" si="30"/>
        <v>0.87507000000000001</v>
      </c>
    </row>
    <row r="1696" spans="1:5" ht="12" customHeight="1">
      <c r="A1696" s="9" t="s">
        <v>21</v>
      </c>
      <c r="B1696" s="26" t="s">
        <v>2866</v>
      </c>
      <c r="C1696" s="27" t="s">
        <v>2530</v>
      </c>
      <c r="D1696" s="40">
        <v>4840.22</v>
      </c>
      <c r="E1696" s="25">
        <f t="shared" si="30"/>
        <v>4.8402200000000004</v>
      </c>
    </row>
    <row r="1697" spans="1:5" ht="12" customHeight="1">
      <c r="A1697" s="9" t="s">
        <v>21</v>
      </c>
      <c r="B1697" s="26" t="s">
        <v>2867</v>
      </c>
      <c r="C1697" s="27" t="s">
        <v>2530</v>
      </c>
      <c r="D1697" s="40">
        <v>963.35</v>
      </c>
      <c r="E1697" s="25">
        <f t="shared" si="30"/>
        <v>0.96335000000000004</v>
      </c>
    </row>
    <row r="1698" spans="1:5" ht="12" customHeight="1">
      <c r="A1698" s="9" t="s">
        <v>21</v>
      </c>
      <c r="B1698" s="26" t="s">
        <v>2868</v>
      </c>
      <c r="C1698" s="27" t="s">
        <v>2530</v>
      </c>
      <c r="D1698" s="40">
        <v>3951.93</v>
      </c>
      <c r="E1698" s="25">
        <f t="shared" si="30"/>
        <v>3.9519299999999999</v>
      </c>
    </row>
    <row r="1699" spans="1:5" ht="12" customHeight="1">
      <c r="A1699" s="9" t="s">
        <v>21</v>
      </c>
      <c r="B1699" s="26" t="s">
        <v>2200</v>
      </c>
      <c r="C1699" s="27" t="s">
        <v>2530</v>
      </c>
      <c r="D1699" s="40">
        <v>1582320.54</v>
      </c>
      <c r="E1699" s="25">
        <f t="shared" si="30"/>
        <v>1582.3205399999999</v>
      </c>
    </row>
    <row r="1700" spans="1:5" ht="12" customHeight="1">
      <c r="A1700" s="9" t="s">
        <v>21</v>
      </c>
      <c r="B1700" s="26" t="s">
        <v>2202</v>
      </c>
      <c r="C1700" s="27" t="s">
        <v>2530</v>
      </c>
      <c r="D1700" s="40">
        <v>1566633</v>
      </c>
      <c r="E1700" s="25">
        <f t="shared" si="30"/>
        <v>1566.633</v>
      </c>
    </row>
    <row r="1701" spans="1:5" ht="12" customHeight="1">
      <c r="A1701" s="9" t="s">
        <v>21</v>
      </c>
      <c r="B1701" s="26" t="s">
        <v>2869</v>
      </c>
      <c r="C1701" s="27" t="s">
        <v>2530</v>
      </c>
      <c r="D1701" s="40">
        <v>1092.57</v>
      </c>
      <c r="E1701" s="25">
        <f t="shared" si="30"/>
        <v>1.09257</v>
      </c>
    </row>
    <row r="1702" spans="1:5" ht="12" customHeight="1">
      <c r="A1702" s="9" t="s">
        <v>21</v>
      </c>
      <c r="B1702" s="26" t="s">
        <v>2870</v>
      </c>
      <c r="C1702" s="27" t="s">
        <v>2530</v>
      </c>
      <c r="D1702" s="40">
        <v>1096.71</v>
      </c>
      <c r="E1702" s="25">
        <f t="shared" si="30"/>
        <v>1.0967100000000001</v>
      </c>
    </row>
    <row r="1703" spans="1:5" ht="12" customHeight="1">
      <c r="A1703" s="9" t="s">
        <v>21</v>
      </c>
      <c r="B1703" s="26" t="s">
        <v>2870</v>
      </c>
      <c r="C1703" s="27" t="s">
        <v>2530</v>
      </c>
      <c r="D1703" s="40">
        <v>1092.57</v>
      </c>
      <c r="E1703" s="25">
        <f t="shared" si="30"/>
        <v>1.09257</v>
      </c>
    </row>
    <row r="1704" spans="1:5" ht="12" customHeight="1">
      <c r="A1704" s="9" t="s">
        <v>21</v>
      </c>
      <c r="B1704" s="26" t="s">
        <v>2870</v>
      </c>
      <c r="C1704" s="27" t="s">
        <v>2530</v>
      </c>
      <c r="D1704" s="40">
        <v>1092.57</v>
      </c>
      <c r="E1704" s="25">
        <f t="shared" si="30"/>
        <v>1.09257</v>
      </c>
    </row>
    <row r="1705" spans="1:5" ht="12" customHeight="1">
      <c r="A1705" s="9" t="s">
        <v>21</v>
      </c>
      <c r="B1705" s="26" t="s">
        <v>2871</v>
      </c>
      <c r="C1705" s="27" t="s">
        <v>2530</v>
      </c>
      <c r="D1705" s="40">
        <v>1092.57</v>
      </c>
      <c r="E1705" s="25">
        <f t="shared" si="30"/>
        <v>1.09257</v>
      </c>
    </row>
    <row r="1706" spans="1:5" ht="12" customHeight="1">
      <c r="A1706" s="9" t="s">
        <v>21</v>
      </c>
      <c r="B1706" s="26" t="s">
        <v>2872</v>
      </c>
      <c r="C1706" s="27" t="s">
        <v>2530</v>
      </c>
      <c r="D1706" s="40">
        <v>1094.6400000000001</v>
      </c>
      <c r="E1706" s="25">
        <f t="shared" si="30"/>
        <v>1.0946400000000001</v>
      </c>
    </row>
    <row r="1707" spans="1:5" ht="12" customHeight="1">
      <c r="A1707" s="9" t="s">
        <v>21</v>
      </c>
      <c r="B1707" s="26" t="s">
        <v>2872</v>
      </c>
      <c r="C1707" s="27" t="s">
        <v>2530</v>
      </c>
      <c r="D1707" s="40">
        <v>1048.24</v>
      </c>
      <c r="E1707" s="25">
        <f t="shared" si="30"/>
        <v>1.0482400000000001</v>
      </c>
    </row>
    <row r="1708" spans="1:5" ht="12" customHeight="1">
      <c r="A1708" s="9" t="s">
        <v>21</v>
      </c>
      <c r="B1708" s="26" t="s">
        <v>2873</v>
      </c>
      <c r="C1708" s="27" t="s">
        <v>2530</v>
      </c>
      <c r="D1708" s="40">
        <v>1092.57</v>
      </c>
      <c r="E1708" s="25">
        <f t="shared" si="30"/>
        <v>1.09257</v>
      </c>
    </row>
    <row r="1709" spans="1:5" ht="12" customHeight="1">
      <c r="A1709" s="9" t="s">
        <v>21</v>
      </c>
      <c r="B1709" s="26" t="s">
        <v>2874</v>
      </c>
      <c r="C1709" s="27" t="s">
        <v>2530</v>
      </c>
      <c r="D1709" s="40">
        <v>957.36</v>
      </c>
      <c r="E1709" s="25">
        <f t="shared" si="30"/>
        <v>0.95735999999999999</v>
      </c>
    </row>
    <row r="1710" spans="1:5" ht="12" customHeight="1">
      <c r="A1710" s="9" t="s">
        <v>21</v>
      </c>
      <c r="B1710" s="26" t="s">
        <v>2874</v>
      </c>
      <c r="C1710" s="27" t="s">
        <v>2530</v>
      </c>
      <c r="D1710" s="40">
        <v>1563.15</v>
      </c>
      <c r="E1710" s="25">
        <f t="shared" si="30"/>
        <v>1.56315</v>
      </c>
    </row>
    <row r="1711" spans="1:5" ht="12" customHeight="1">
      <c r="A1711" s="9" t="s">
        <v>21</v>
      </c>
      <c r="B1711" s="26" t="s">
        <v>2875</v>
      </c>
      <c r="C1711" s="27" t="s">
        <v>2530</v>
      </c>
      <c r="D1711" s="40">
        <v>26835</v>
      </c>
      <c r="E1711" s="25">
        <f t="shared" si="30"/>
        <v>26.835000000000001</v>
      </c>
    </row>
    <row r="1712" spans="1:5" ht="12" customHeight="1">
      <c r="A1712" s="9" t="s">
        <v>21</v>
      </c>
      <c r="B1712" s="26" t="s">
        <v>2876</v>
      </c>
      <c r="C1712" s="27" t="s">
        <v>2530</v>
      </c>
      <c r="D1712" s="40">
        <v>568.76</v>
      </c>
      <c r="E1712" s="25">
        <f t="shared" si="30"/>
        <v>0.56876000000000004</v>
      </c>
    </row>
    <row r="1713" spans="1:5" ht="12" customHeight="1">
      <c r="A1713" s="9" t="s">
        <v>21</v>
      </c>
      <c r="B1713" s="26" t="s">
        <v>2877</v>
      </c>
      <c r="C1713" s="27" t="s">
        <v>2530</v>
      </c>
      <c r="D1713" s="40">
        <v>3637.68</v>
      </c>
      <c r="E1713" s="25">
        <f t="shared" si="30"/>
        <v>3.63768</v>
      </c>
    </row>
    <row r="1714" spans="1:5" ht="12" customHeight="1">
      <c r="A1714" s="9" t="s">
        <v>21</v>
      </c>
      <c r="B1714" s="26" t="s">
        <v>2878</v>
      </c>
      <c r="C1714" s="27" t="s">
        <v>2530</v>
      </c>
      <c r="D1714" s="40">
        <v>1902.19</v>
      </c>
      <c r="E1714" s="25">
        <f t="shared" si="30"/>
        <v>1.90219</v>
      </c>
    </row>
    <row r="1715" spans="1:5" ht="12" customHeight="1">
      <c r="A1715" s="9" t="s">
        <v>21</v>
      </c>
      <c r="B1715" s="26" t="s">
        <v>2879</v>
      </c>
      <c r="C1715" s="27" t="s">
        <v>2530</v>
      </c>
      <c r="D1715" s="40">
        <v>253.8</v>
      </c>
      <c r="E1715" s="25">
        <f t="shared" si="30"/>
        <v>0.25380000000000003</v>
      </c>
    </row>
    <row r="1716" spans="1:5" ht="12" customHeight="1">
      <c r="A1716" s="9" t="s">
        <v>21</v>
      </c>
      <c r="B1716" s="26" t="s">
        <v>2880</v>
      </c>
      <c r="C1716" s="27" t="s">
        <v>2530</v>
      </c>
      <c r="D1716" s="40">
        <v>10426.91</v>
      </c>
      <c r="E1716" s="25">
        <f t="shared" si="30"/>
        <v>10.426909999999999</v>
      </c>
    </row>
    <row r="1717" spans="1:5" ht="12" customHeight="1">
      <c r="A1717" s="9" t="s">
        <v>21</v>
      </c>
      <c r="B1717" s="26" t="s">
        <v>2881</v>
      </c>
      <c r="C1717" s="27" t="s">
        <v>2530</v>
      </c>
      <c r="D1717" s="40">
        <v>307.68</v>
      </c>
      <c r="E1717" s="25">
        <f t="shared" si="30"/>
        <v>0.30768000000000001</v>
      </c>
    </row>
    <row r="1718" spans="1:5" ht="12" customHeight="1">
      <c r="A1718" s="9" t="s">
        <v>21</v>
      </c>
      <c r="B1718" s="26" t="s">
        <v>2882</v>
      </c>
      <c r="C1718" s="27" t="s">
        <v>2530</v>
      </c>
      <c r="D1718" s="40">
        <v>1812.02</v>
      </c>
      <c r="E1718" s="25">
        <f t="shared" si="30"/>
        <v>1.81202</v>
      </c>
    </row>
    <row r="1719" spans="1:5" ht="12" customHeight="1">
      <c r="A1719" s="9" t="s">
        <v>21</v>
      </c>
      <c r="B1719" s="26" t="s">
        <v>2883</v>
      </c>
      <c r="C1719" s="27" t="s">
        <v>2530</v>
      </c>
      <c r="D1719" s="40">
        <v>1071</v>
      </c>
      <c r="E1719" s="25">
        <f t="shared" si="30"/>
        <v>1.071</v>
      </c>
    </row>
    <row r="1720" spans="1:5" ht="12" customHeight="1">
      <c r="A1720" s="9" t="s">
        <v>21</v>
      </c>
      <c r="B1720" s="26" t="s">
        <v>2207</v>
      </c>
      <c r="C1720" s="27" t="s">
        <v>2530</v>
      </c>
      <c r="D1720" s="40">
        <v>433184.31</v>
      </c>
      <c r="E1720" s="25">
        <f t="shared" si="30"/>
        <v>433.18430999999998</v>
      </c>
    </row>
    <row r="1721" spans="1:5" ht="12" customHeight="1">
      <c r="A1721" s="9" t="s">
        <v>21</v>
      </c>
      <c r="B1721" s="26" t="s">
        <v>2884</v>
      </c>
      <c r="C1721" s="27" t="s">
        <v>2530</v>
      </c>
      <c r="D1721" s="40">
        <v>1392768</v>
      </c>
      <c r="E1721" s="25">
        <f t="shared" si="30"/>
        <v>1392.768</v>
      </c>
    </row>
    <row r="1722" spans="1:5" ht="12" customHeight="1">
      <c r="A1722" s="9" t="s">
        <v>21</v>
      </c>
      <c r="B1722" s="26" t="s">
        <v>2885</v>
      </c>
      <c r="C1722" s="27" t="s">
        <v>2530</v>
      </c>
      <c r="D1722" s="40">
        <v>3365.7</v>
      </c>
      <c r="E1722" s="25">
        <f t="shared" si="30"/>
        <v>3.3656999999999999</v>
      </c>
    </row>
    <row r="1723" spans="1:5" ht="12" customHeight="1">
      <c r="A1723" s="9" t="s">
        <v>21</v>
      </c>
      <c r="B1723" s="26" t="s">
        <v>2209</v>
      </c>
      <c r="C1723" s="27" t="s">
        <v>2530</v>
      </c>
      <c r="D1723" s="40">
        <v>103224.04</v>
      </c>
      <c r="E1723" s="25">
        <f t="shared" si="30"/>
        <v>103.22403999999999</v>
      </c>
    </row>
    <row r="1724" spans="1:5" ht="12" customHeight="1">
      <c r="A1724" s="9" t="s">
        <v>21</v>
      </c>
      <c r="B1724" s="26" t="s">
        <v>2886</v>
      </c>
      <c r="C1724" s="27" t="s">
        <v>2530</v>
      </c>
      <c r="D1724" s="40">
        <v>3666.66</v>
      </c>
      <c r="E1724" s="25">
        <f t="shared" si="30"/>
        <v>3.6666599999999998</v>
      </c>
    </row>
    <row r="1725" spans="1:5" ht="12" customHeight="1">
      <c r="A1725" s="9" t="s">
        <v>21</v>
      </c>
      <c r="B1725" s="26" t="s">
        <v>2886</v>
      </c>
      <c r="C1725" s="27" t="s">
        <v>2530</v>
      </c>
      <c r="D1725" s="40">
        <v>2079.96</v>
      </c>
      <c r="E1725" s="25">
        <f t="shared" si="30"/>
        <v>2.0799600000000003</v>
      </c>
    </row>
    <row r="1726" spans="1:5" ht="12" customHeight="1">
      <c r="A1726" s="9" t="s">
        <v>21</v>
      </c>
      <c r="B1726" s="26" t="s">
        <v>2887</v>
      </c>
      <c r="C1726" s="27" t="s">
        <v>2530</v>
      </c>
      <c r="D1726" s="40">
        <v>1614947.42</v>
      </c>
      <c r="E1726" s="25">
        <f t="shared" si="30"/>
        <v>1614.94742</v>
      </c>
    </row>
    <row r="1727" spans="1:5" ht="12" customHeight="1">
      <c r="A1727" s="9" t="s">
        <v>21</v>
      </c>
      <c r="B1727" s="26" t="s">
        <v>2210</v>
      </c>
      <c r="C1727" s="27" t="s">
        <v>2530</v>
      </c>
      <c r="D1727" s="40">
        <v>706560</v>
      </c>
      <c r="E1727" s="25">
        <f t="shared" si="30"/>
        <v>706.56</v>
      </c>
    </row>
    <row r="1728" spans="1:5" ht="12" customHeight="1">
      <c r="A1728" s="9" t="s">
        <v>21</v>
      </c>
      <c r="B1728" s="26" t="s">
        <v>2888</v>
      </c>
      <c r="C1728" s="27" t="s">
        <v>2530</v>
      </c>
      <c r="D1728" s="40">
        <v>372.24</v>
      </c>
      <c r="E1728" s="25">
        <f t="shared" si="30"/>
        <v>0.37224000000000002</v>
      </c>
    </row>
    <row r="1729" spans="1:5" ht="12" customHeight="1">
      <c r="A1729" s="9" t="s">
        <v>21</v>
      </c>
      <c r="B1729" s="26" t="s">
        <v>2888</v>
      </c>
      <c r="C1729" s="27" t="s">
        <v>2530</v>
      </c>
      <c r="D1729" s="40">
        <v>360.96</v>
      </c>
      <c r="E1729" s="25">
        <f t="shared" si="30"/>
        <v>0.36096</v>
      </c>
    </row>
    <row r="1730" spans="1:5" ht="12" customHeight="1">
      <c r="A1730" s="9" t="s">
        <v>21</v>
      </c>
      <c r="B1730" s="26" t="s">
        <v>2888</v>
      </c>
      <c r="C1730" s="27" t="s">
        <v>2530</v>
      </c>
      <c r="D1730" s="40">
        <v>330.88</v>
      </c>
      <c r="E1730" s="25">
        <f t="shared" si="30"/>
        <v>0.33088000000000001</v>
      </c>
    </row>
    <row r="1731" spans="1:5" ht="12" customHeight="1">
      <c r="A1731" s="9" t="s">
        <v>21</v>
      </c>
      <c r="B1731" s="26" t="s">
        <v>2889</v>
      </c>
      <c r="C1731" s="27" t="s">
        <v>2530</v>
      </c>
      <c r="D1731" s="40">
        <v>34646.080000000002</v>
      </c>
      <c r="E1731" s="25">
        <f t="shared" si="30"/>
        <v>34.646080000000005</v>
      </c>
    </row>
    <row r="1732" spans="1:5" ht="12" customHeight="1">
      <c r="A1732" s="9" t="s">
        <v>21</v>
      </c>
      <c r="B1732" s="26" t="s">
        <v>2889</v>
      </c>
      <c r="C1732" s="27" t="s">
        <v>2530</v>
      </c>
      <c r="D1732" s="40">
        <v>13193.05</v>
      </c>
      <c r="E1732" s="25">
        <f t="shared" si="30"/>
        <v>13.193049999999999</v>
      </c>
    </row>
    <row r="1733" spans="1:5" ht="12" customHeight="1">
      <c r="A1733" s="9" t="s">
        <v>21</v>
      </c>
      <c r="B1733" s="26" t="s">
        <v>2889</v>
      </c>
      <c r="C1733" s="27" t="s">
        <v>2530</v>
      </c>
      <c r="D1733" s="40">
        <v>6242.35</v>
      </c>
      <c r="E1733" s="25">
        <f t="shared" si="30"/>
        <v>6.2423500000000001</v>
      </c>
    </row>
    <row r="1734" spans="1:5" ht="12" customHeight="1">
      <c r="A1734" s="9" t="s">
        <v>21</v>
      </c>
      <c r="B1734" s="26" t="s">
        <v>2890</v>
      </c>
      <c r="C1734" s="27" t="s">
        <v>2530</v>
      </c>
      <c r="D1734" s="40">
        <v>3197.98</v>
      </c>
      <c r="E1734" s="25">
        <f t="shared" si="30"/>
        <v>3.1979799999999998</v>
      </c>
    </row>
    <row r="1735" spans="1:5" ht="12" customHeight="1">
      <c r="A1735" s="9" t="s">
        <v>21</v>
      </c>
      <c r="B1735" s="26" t="s">
        <v>2890</v>
      </c>
      <c r="C1735" s="27" t="s">
        <v>2530</v>
      </c>
      <c r="D1735" s="40">
        <v>1432.4</v>
      </c>
      <c r="E1735" s="25">
        <f t="shared" si="30"/>
        <v>1.4324000000000001</v>
      </c>
    </row>
    <row r="1736" spans="1:5" ht="12" customHeight="1">
      <c r="A1736" s="9" t="s">
        <v>21</v>
      </c>
      <c r="B1736" s="26" t="s">
        <v>2890</v>
      </c>
      <c r="C1736" s="27" t="s">
        <v>2530</v>
      </c>
      <c r="D1736" s="40">
        <v>1382.52</v>
      </c>
      <c r="E1736" s="25">
        <f t="shared" si="30"/>
        <v>1.38252</v>
      </c>
    </row>
    <row r="1737" spans="1:5" ht="12" customHeight="1">
      <c r="A1737" s="9" t="s">
        <v>21</v>
      </c>
      <c r="B1737" s="26" t="s">
        <v>2891</v>
      </c>
      <c r="C1737" s="27" t="s">
        <v>2530</v>
      </c>
      <c r="D1737" s="40">
        <v>1275</v>
      </c>
      <c r="E1737" s="25">
        <f t="shared" si="30"/>
        <v>1.2749999999999999</v>
      </c>
    </row>
    <row r="1738" spans="1:5" ht="12" customHeight="1">
      <c r="A1738" s="9" t="s">
        <v>21</v>
      </c>
      <c r="B1738" s="26" t="s">
        <v>2892</v>
      </c>
      <c r="C1738" s="27" t="s">
        <v>2530</v>
      </c>
      <c r="D1738" s="40">
        <v>2567823.96</v>
      </c>
      <c r="E1738" s="25">
        <f t="shared" si="30"/>
        <v>2567.8239600000002</v>
      </c>
    </row>
    <row r="1739" spans="1:5" ht="12" customHeight="1">
      <c r="A1739" s="9" t="s">
        <v>21</v>
      </c>
      <c r="B1739" s="26" t="s">
        <v>2893</v>
      </c>
      <c r="C1739" s="27" t="s">
        <v>2530</v>
      </c>
      <c r="D1739" s="40">
        <v>732160</v>
      </c>
      <c r="E1739" s="25">
        <f t="shared" si="30"/>
        <v>732.16</v>
      </c>
    </row>
    <row r="1740" spans="1:5" ht="12" customHeight="1">
      <c r="A1740" s="9" t="s">
        <v>21</v>
      </c>
      <c r="B1740" s="26" t="s">
        <v>2894</v>
      </c>
      <c r="C1740" s="27" t="s">
        <v>2530</v>
      </c>
      <c r="D1740" s="40">
        <v>1479.27</v>
      </c>
      <c r="E1740" s="25">
        <f t="shared" si="30"/>
        <v>1.4792700000000001</v>
      </c>
    </row>
    <row r="1741" spans="1:5" ht="12" customHeight="1">
      <c r="A1741" s="9" t="s">
        <v>21</v>
      </c>
      <c r="B1741" s="26" t="s">
        <v>2894</v>
      </c>
      <c r="C1741" s="27" t="s">
        <v>2530</v>
      </c>
      <c r="D1741" s="40">
        <v>1440.77</v>
      </c>
      <c r="E1741" s="25">
        <f t="shared" si="30"/>
        <v>1.4407699999999999</v>
      </c>
    </row>
    <row r="1742" spans="1:5" ht="12" customHeight="1">
      <c r="A1742" s="9" t="s">
        <v>21</v>
      </c>
      <c r="B1742" s="26" t="s">
        <v>2895</v>
      </c>
      <c r="C1742" s="27" t="s">
        <v>2530</v>
      </c>
      <c r="D1742" s="40">
        <v>611</v>
      </c>
      <c r="E1742" s="25">
        <f t="shared" si="30"/>
        <v>0.61099999999999999</v>
      </c>
    </row>
    <row r="1743" spans="1:5" ht="12" customHeight="1">
      <c r="A1743" s="9" t="s">
        <v>21</v>
      </c>
      <c r="B1743" s="26" t="s">
        <v>2212</v>
      </c>
      <c r="C1743" s="27" t="s">
        <v>2530</v>
      </c>
      <c r="D1743" s="40">
        <v>112464</v>
      </c>
      <c r="E1743" s="25">
        <f t="shared" si="30"/>
        <v>112.464</v>
      </c>
    </row>
    <row r="1744" spans="1:5" ht="12" customHeight="1">
      <c r="A1744" s="9" t="s">
        <v>21</v>
      </c>
      <c r="B1744" s="26" t="s">
        <v>2896</v>
      </c>
      <c r="C1744" s="27" t="s">
        <v>2530</v>
      </c>
      <c r="D1744" s="40">
        <v>600.03</v>
      </c>
      <c r="E1744" s="25">
        <f t="shared" si="30"/>
        <v>0.60002999999999995</v>
      </c>
    </row>
    <row r="1745" spans="1:5" ht="12" customHeight="1">
      <c r="A1745" s="9" t="s">
        <v>21</v>
      </c>
      <c r="B1745" s="26" t="s">
        <v>2897</v>
      </c>
      <c r="C1745" s="27" t="s">
        <v>2530</v>
      </c>
      <c r="D1745" s="40">
        <v>3324222</v>
      </c>
      <c r="E1745" s="25">
        <f t="shared" si="30"/>
        <v>3324.2220000000002</v>
      </c>
    </row>
    <row r="1746" spans="1:5" ht="12" customHeight="1">
      <c r="A1746" s="9" t="s">
        <v>21</v>
      </c>
      <c r="B1746" s="26" t="s">
        <v>2898</v>
      </c>
      <c r="C1746" s="27" t="s">
        <v>2530</v>
      </c>
      <c r="D1746" s="40">
        <v>1696.02</v>
      </c>
      <c r="E1746" s="25">
        <f t="shared" si="30"/>
        <v>1.6960200000000001</v>
      </c>
    </row>
    <row r="1747" spans="1:5" ht="12" customHeight="1">
      <c r="A1747" s="9" t="s">
        <v>21</v>
      </c>
      <c r="B1747" s="26" t="s">
        <v>2214</v>
      </c>
      <c r="C1747" s="27" t="s">
        <v>2530</v>
      </c>
      <c r="D1747" s="40">
        <v>809.16</v>
      </c>
      <c r="E1747" s="25">
        <f t="shared" ref="E1747:E1810" si="31">D1747/1000</f>
        <v>0.80915999999999999</v>
      </c>
    </row>
    <row r="1748" spans="1:5" ht="12" customHeight="1">
      <c r="A1748" s="9" t="s">
        <v>21</v>
      </c>
      <c r="B1748" s="26" t="s">
        <v>2899</v>
      </c>
      <c r="C1748" s="27" t="s">
        <v>2530</v>
      </c>
      <c r="D1748" s="40">
        <v>1538.26</v>
      </c>
      <c r="E1748" s="25">
        <f t="shared" si="31"/>
        <v>1.53826</v>
      </c>
    </row>
    <row r="1749" spans="1:5" ht="12" customHeight="1">
      <c r="A1749" s="9" t="s">
        <v>21</v>
      </c>
      <c r="B1749" s="26" t="s">
        <v>2900</v>
      </c>
      <c r="C1749" s="27" t="s">
        <v>2530</v>
      </c>
      <c r="D1749" s="40">
        <v>1059.6500000000001</v>
      </c>
      <c r="E1749" s="25">
        <f t="shared" si="31"/>
        <v>1.05965</v>
      </c>
    </row>
    <row r="1750" spans="1:5" ht="12" customHeight="1">
      <c r="A1750" s="9" t="s">
        <v>21</v>
      </c>
      <c r="B1750" s="26" t="s">
        <v>2901</v>
      </c>
      <c r="C1750" s="27" t="s">
        <v>2530</v>
      </c>
      <c r="D1750" s="40">
        <v>1972.81</v>
      </c>
      <c r="E1750" s="25">
        <f t="shared" si="31"/>
        <v>1.97281</v>
      </c>
    </row>
    <row r="1751" spans="1:5" ht="12" customHeight="1">
      <c r="A1751" s="9" t="s">
        <v>21</v>
      </c>
      <c r="B1751" s="26" t="s">
        <v>2902</v>
      </c>
      <c r="C1751" s="27" t="s">
        <v>2530</v>
      </c>
      <c r="D1751" s="40">
        <v>915.4</v>
      </c>
      <c r="E1751" s="25">
        <f t="shared" si="31"/>
        <v>0.91539999999999999</v>
      </c>
    </row>
    <row r="1752" spans="1:5" ht="12" customHeight="1">
      <c r="A1752" s="9" t="s">
        <v>21</v>
      </c>
      <c r="B1752" s="26" t="s">
        <v>2903</v>
      </c>
      <c r="C1752" s="27" t="s">
        <v>2530</v>
      </c>
      <c r="D1752" s="40">
        <v>1563.15</v>
      </c>
      <c r="E1752" s="25">
        <f t="shared" si="31"/>
        <v>1.56315</v>
      </c>
    </row>
    <row r="1753" spans="1:5" ht="12" customHeight="1">
      <c r="A1753" s="9" t="s">
        <v>21</v>
      </c>
      <c r="B1753" s="26" t="s">
        <v>2904</v>
      </c>
      <c r="C1753" s="27" t="s">
        <v>2530</v>
      </c>
      <c r="D1753" s="40">
        <v>31176.45</v>
      </c>
      <c r="E1753" s="25">
        <f t="shared" si="31"/>
        <v>31.176449999999999</v>
      </c>
    </row>
    <row r="1754" spans="1:5" ht="12" customHeight="1">
      <c r="A1754" s="9" t="s">
        <v>21</v>
      </c>
      <c r="B1754" s="26" t="s">
        <v>2905</v>
      </c>
      <c r="C1754" s="27" t="s">
        <v>2530</v>
      </c>
      <c r="D1754" s="40">
        <v>202384.99</v>
      </c>
      <c r="E1754" s="25">
        <f t="shared" si="31"/>
        <v>202.38498999999999</v>
      </c>
    </row>
    <row r="1755" spans="1:5" ht="12" customHeight="1">
      <c r="A1755" s="9" t="s">
        <v>21</v>
      </c>
      <c r="B1755" s="26" t="s">
        <v>2905</v>
      </c>
      <c r="C1755" s="27" t="s">
        <v>2530</v>
      </c>
      <c r="D1755" s="40">
        <v>169312.5</v>
      </c>
      <c r="E1755" s="25">
        <f t="shared" si="31"/>
        <v>169.3125</v>
      </c>
    </row>
    <row r="1756" spans="1:5" ht="12" customHeight="1">
      <c r="A1756" s="9" t="s">
        <v>21</v>
      </c>
      <c r="B1756" s="26" t="s">
        <v>2906</v>
      </c>
      <c r="C1756" s="27" t="s">
        <v>2530</v>
      </c>
      <c r="D1756" s="40">
        <v>606.69000000000005</v>
      </c>
      <c r="E1756" s="25">
        <f t="shared" si="31"/>
        <v>0.60669000000000006</v>
      </c>
    </row>
    <row r="1757" spans="1:5" ht="12" customHeight="1">
      <c r="A1757" s="9" t="s">
        <v>21</v>
      </c>
      <c r="B1757" s="26" t="s">
        <v>2907</v>
      </c>
      <c r="C1757" s="27" t="s">
        <v>2530</v>
      </c>
      <c r="D1757" s="40">
        <v>1018.94</v>
      </c>
      <c r="E1757" s="25">
        <f t="shared" si="31"/>
        <v>1.01894</v>
      </c>
    </row>
    <row r="1758" spans="1:5" ht="12" customHeight="1">
      <c r="A1758" s="9" t="s">
        <v>21</v>
      </c>
      <c r="B1758" s="26" t="s">
        <v>2908</v>
      </c>
      <c r="C1758" s="27" t="s">
        <v>2530</v>
      </c>
      <c r="D1758" s="40">
        <v>1385705.7</v>
      </c>
      <c r="E1758" s="25">
        <f t="shared" si="31"/>
        <v>1385.7057</v>
      </c>
    </row>
    <row r="1759" spans="1:5" ht="12" customHeight="1">
      <c r="A1759" s="9" t="s">
        <v>21</v>
      </c>
      <c r="B1759" s="26" t="s">
        <v>2909</v>
      </c>
      <c r="C1759" s="27" t="s">
        <v>2530</v>
      </c>
      <c r="D1759" s="40">
        <v>441.6</v>
      </c>
      <c r="E1759" s="25">
        <f t="shared" si="31"/>
        <v>0.44160000000000005</v>
      </c>
    </row>
    <row r="1760" spans="1:5" ht="12" customHeight="1">
      <c r="A1760" s="9" t="s">
        <v>21</v>
      </c>
      <c r="B1760" s="26" t="s">
        <v>2910</v>
      </c>
      <c r="C1760" s="27" t="s">
        <v>2530</v>
      </c>
      <c r="D1760" s="40">
        <v>1563.15</v>
      </c>
      <c r="E1760" s="25">
        <f t="shared" si="31"/>
        <v>1.56315</v>
      </c>
    </row>
    <row r="1761" spans="1:5" ht="12" customHeight="1">
      <c r="A1761" s="9" t="s">
        <v>21</v>
      </c>
      <c r="B1761" s="26" t="s">
        <v>2910</v>
      </c>
      <c r="C1761" s="27" t="s">
        <v>2530</v>
      </c>
      <c r="D1761" s="40">
        <v>1563.15</v>
      </c>
      <c r="E1761" s="25">
        <f t="shared" si="31"/>
        <v>1.56315</v>
      </c>
    </row>
    <row r="1762" spans="1:5" ht="12" customHeight="1">
      <c r="A1762" s="9" t="s">
        <v>21</v>
      </c>
      <c r="B1762" s="26" t="s">
        <v>2911</v>
      </c>
      <c r="C1762" s="27" t="s">
        <v>2530</v>
      </c>
      <c r="D1762" s="40">
        <v>1559.02</v>
      </c>
      <c r="E1762" s="25">
        <f t="shared" si="31"/>
        <v>1.5590200000000001</v>
      </c>
    </row>
    <row r="1763" spans="1:5" ht="12" customHeight="1">
      <c r="A1763" s="9" t="s">
        <v>21</v>
      </c>
      <c r="B1763" s="26" t="s">
        <v>2912</v>
      </c>
      <c r="C1763" s="27" t="s">
        <v>2530</v>
      </c>
      <c r="D1763" s="40">
        <v>1047.47</v>
      </c>
      <c r="E1763" s="25">
        <f t="shared" si="31"/>
        <v>1.0474700000000001</v>
      </c>
    </row>
    <row r="1764" spans="1:5" ht="12" customHeight="1">
      <c r="A1764" s="9" t="s">
        <v>21</v>
      </c>
      <c r="B1764" s="26" t="s">
        <v>2913</v>
      </c>
      <c r="C1764" s="27" t="s">
        <v>2530</v>
      </c>
      <c r="D1764" s="40">
        <v>1108.92</v>
      </c>
      <c r="E1764" s="25">
        <f t="shared" si="31"/>
        <v>1.1089200000000001</v>
      </c>
    </row>
    <row r="1765" spans="1:5" ht="12" customHeight="1">
      <c r="A1765" s="9" t="s">
        <v>21</v>
      </c>
      <c r="B1765" s="26" t="s">
        <v>2914</v>
      </c>
      <c r="C1765" s="27" t="s">
        <v>2530</v>
      </c>
      <c r="D1765" s="40">
        <v>683.49</v>
      </c>
      <c r="E1765" s="25">
        <f t="shared" si="31"/>
        <v>0.68349000000000004</v>
      </c>
    </row>
    <row r="1766" spans="1:5" ht="12" customHeight="1">
      <c r="A1766" s="9" t="s">
        <v>21</v>
      </c>
      <c r="B1766" s="26" t="s">
        <v>2915</v>
      </c>
      <c r="C1766" s="27" t="s">
        <v>2530</v>
      </c>
      <c r="D1766" s="40">
        <v>1106.4100000000001</v>
      </c>
      <c r="E1766" s="25">
        <f t="shared" si="31"/>
        <v>1.1064100000000001</v>
      </c>
    </row>
    <row r="1767" spans="1:5" ht="12" customHeight="1">
      <c r="A1767" s="9" t="s">
        <v>21</v>
      </c>
      <c r="B1767" s="26" t="s">
        <v>2916</v>
      </c>
      <c r="C1767" s="27" t="s">
        <v>2530</v>
      </c>
      <c r="D1767" s="40">
        <v>1275</v>
      </c>
      <c r="E1767" s="25">
        <f t="shared" si="31"/>
        <v>1.2749999999999999</v>
      </c>
    </row>
    <row r="1768" spans="1:5" ht="12" customHeight="1">
      <c r="A1768" s="9" t="s">
        <v>21</v>
      </c>
      <c r="B1768" s="26" t="s">
        <v>2917</v>
      </c>
      <c r="C1768" s="27" t="s">
        <v>2530</v>
      </c>
      <c r="D1768" s="40">
        <v>34646.080000000002</v>
      </c>
      <c r="E1768" s="25">
        <f t="shared" si="31"/>
        <v>34.646080000000005</v>
      </c>
    </row>
    <row r="1769" spans="1:5" ht="12" customHeight="1">
      <c r="A1769" s="9" t="s">
        <v>21</v>
      </c>
      <c r="B1769" s="26" t="s">
        <v>2918</v>
      </c>
      <c r="C1769" s="27" t="s">
        <v>2530</v>
      </c>
      <c r="D1769" s="40">
        <v>1772.19</v>
      </c>
      <c r="E1769" s="25">
        <f t="shared" si="31"/>
        <v>1.7721900000000002</v>
      </c>
    </row>
    <row r="1770" spans="1:5" ht="12" customHeight="1">
      <c r="A1770" s="9" t="s">
        <v>21</v>
      </c>
      <c r="B1770" s="26" t="s">
        <v>2919</v>
      </c>
      <c r="C1770" s="27" t="s">
        <v>2530</v>
      </c>
      <c r="D1770" s="40">
        <v>1439.4</v>
      </c>
      <c r="E1770" s="25">
        <f t="shared" si="31"/>
        <v>1.4394</v>
      </c>
    </row>
    <row r="1771" spans="1:5" ht="12" customHeight="1">
      <c r="A1771" s="9" t="s">
        <v>21</v>
      </c>
      <c r="B1771" s="26" t="s">
        <v>2920</v>
      </c>
      <c r="C1771" s="27" t="s">
        <v>2530</v>
      </c>
      <c r="D1771" s="40">
        <v>1017.64</v>
      </c>
      <c r="E1771" s="25">
        <f t="shared" si="31"/>
        <v>1.0176399999999999</v>
      </c>
    </row>
    <row r="1772" spans="1:5" ht="12" customHeight="1">
      <c r="A1772" s="9" t="s">
        <v>21</v>
      </c>
      <c r="B1772" s="26" t="s">
        <v>2921</v>
      </c>
      <c r="C1772" s="27" t="s">
        <v>2530</v>
      </c>
      <c r="D1772" s="40">
        <v>322080</v>
      </c>
      <c r="E1772" s="25">
        <f t="shared" si="31"/>
        <v>322.08</v>
      </c>
    </row>
    <row r="1773" spans="1:5" ht="12" customHeight="1">
      <c r="A1773" s="9" t="s">
        <v>21</v>
      </c>
      <c r="B1773" s="26" t="s">
        <v>2922</v>
      </c>
      <c r="C1773" s="27" t="s">
        <v>2530</v>
      </c>
      <c r="D1773" s="40">
        <v>3157.75</v>
      </c>
      <c r="E1773" s="25">
        <f t="shared" si="31"/>
        <v>3.1577500000000001</v>
      </c>
    </row>
    <row r="1774" spans="1:5" ht="12" customHeight="1">
      <c r="A1774" s="9" t="s">
        <v>21</v>
      </c>
      <c r="B1774" s="26" t="s">
        <v>2922</v>
      </c>
      <c r="C1774" s="27" t="s">
        <v>2530</v>
      </c>
      <c r="D1774" s="40">
        <v>2883.53</v>
      </c>
      <c r="E1774" s="25">
        <f t="shared" si="31"/>
        <v>2.8835300000000004</v>
      </c>
    </row>
    <row r="1775" spans="1:5" ht="12" customHeight="1">
      <c r="A1775" s="9" t="s">
        <v>21</v>
      </c>
      <c r="B1775" s="26" t="s">
        <v>2923</v>
      </c>
      <c r="C1775" s="27" t="s">
        <v>2530</v>
      </c>
      <c r="D1775" s="40">
        <v>707520</v>
      </c>
      <c r="E1775" s="25">
        <f t="shared" si="31"/>
        <v>707.52</v>
      </c>
    </row>
    <row r="1776" spans="1:5" ht="12" customHeight="1">
      <c r="A1776" s="9" t="s">
        <v>21</v>
      </c>
      <c r="B1776" s="26" t="s">
        <v>2924</v>
      </c>
      <c r="C1776" s="27" t="s">
        <v>2530</v>
      </c>
      <c r="D1776" s="40">
        <v>27541.8</v>
      </c>
      <c r="E1776" s="25">
        <f t="shared" si="31"/>
        <v>27.541799999999999</v>
      </c>
    </row>
    <row r="1777" spans="1:5" ht="12" customHeight="1">
      <c r="A1777" s="9" t="s">
        <v>21</v>
      </c>
      <c r="B1777" s="26" t="s">
        <v>2925</v>
      </c>
      <c r="C1777" s="27" t="s">
        <v>2530</v>
      </c>
      <c r="D1777" s="40">
        <v>910.18</v>
      </c>
      <c r="E1777" s="25">
        <f t="shared" si="31"/>
        <v>0.91017999999999999</v>
      </c>
    </row>
    <row r="1778" spans="1:5" ht="12" customHeight="1">
      <c r="A1778" s="9" t="s">
        <v>21</v>
      </c>
      <c r="B1778" s="26" t="s">
        <v>2926</v>
      </c>
      <c r="C1778" s="27" t="s">
        <v>2530</v>
      </c>
      <c r="D1778" s="40">
        <v>6250.08</v>
      </c>
      <c r="E1778" s="25">
        <f t="shared" si="31"/>
        <v>6.2500799999999996</v>
      </c>
    </row>
    <row r="1779" spans="1:5" ht="12" customHeight="1">
      <c r="A1779" s="9" t="s">
        <v>21</v>
      </c>
      <c r="B1779" s="26" t="s">
        <v>2927</v>
      </c>
      <c r="C1779" s="27" t="s">
        <v>2530</v>
      </c>
      <c r="D1779" s="40">
        <v>304.70999999999998</v>
      </c>
      <c r="E1779" s="25">
        <f t="shared" si="31"/>
        <v>0.30470999999999998</v>
      </c>
    </row>
    <row r="1780" spans="1:5" ht="12" customHeight="1">
      <c r="A1780" s="9" t="s">
        <v>21</v>
      </c>
      <c r="B1780" s="26" t="s">
        <v>2928</v>
      </c>
      <c r="C1780" s="27" t="s">
        <v>2530</v>
      </c>
      <c r="D1780" s="40">
        <v>468.52</v>
      </c>
      <c r="E1780" s="25">
        <f t="shared" si="31"/>
        <v>0.46851999999999999</v>
      </c>
    </row>
    <row r="1781" spans="1:5" ht="12" customHeight="1">
      <c r="A1781" s="9" t="s">
        <v>21</v>
      </c>
      <c r="B1781" s="26" t="s">
        <v>2929</v>
      </c>
      <c r="C1781" s="27" t="s">
        <v>2530</v>
      </c>
      <c r="D1781" s="40">
        <v>1563.15</v>
      </c>
      <c r="E1781" s="25">
        <f t="shared" si="31"/>
        <v>1.56315</v>
      </c>
    </row>
    <row r="1782" spans="1:5" ht="12" customHeight="1">
      <c r="A1782" s="9" t="s">
        <v>21</v>
      </c>
      <c r="B1782" s="26" t="s">
        <v>2929</v>
      </c>
      <c r="C1782" s="27" t="s">
        <v>2530</v>
      </c>
      <c r="D1782" s="40">
        <v>1563.15</v>
      </c>
      <c r="E1782" s="25">
        <f t="shared" si="31"/>
        <v>1.56315</v>
      </c>
    </row>
    <row r="1783" spans="1:5" ht="12" customHeight="1">
      <c r="A1783" s="9" t="s">
        <v>21</v>
      </c>
      <c r="B1783" s="26" t="s">
        <v>2930</v>
      </c>
      <c r="C1783" s="27" t="s">
        <v>2530</v>
      </c>
      <c r="D1783" s="40">
        <v>4504340.7</v>
      </c>
      <c r="E1783" s="25">
        <f t="shared" si="31"/>
        <v>4504.3406999999997</v>
      </c>
    </row>
    <row r="1784" spans="1:5" ht="12" customHeight="1">
      <c r="A1784" s="9" t="s">
        <v>21</v>
      </c>
      <c r="B1784" s="26" t="s">
        <v>2931</v>
      </c>
      <c r="C1784" s="27" t="s">
        <v>2530</v>
      </c>
      <c r="D1784" s="40">
        <v>679.58</v>
      </c>
      <c r="E1784" s="25">
        <f t="shared" si="31"/>
        <v>0.67958000000000007</v>
      </c>
    </row>
    <row r="1785" spans="1:5" ht="12" customHeight="1">
      <c r="A1785" s="9" t="s">
        <v>21</v>
      </c>
      <c r="B1785" s="26" t="s">
        <v>2932</v>
      </c>
      <c r="C1785" s="27" t="s">
        <v>2530</v>
      </c>
      <c r="D1785" s="40">
        <v>1042.05</v>
      </c>
      <c r="E1785" s="25">
        <f t="shared" si="31"/>
        <v>1.0420499999999999</v>
      </c>
    </row>
    <row r="1786" spans="1:5" ht="12" customHeight="1">
      <c r="A1786" s="9" t="s">
        <v>21</v>
      </c>
      <c r="B1786" s="26" t="s">
        <v>2932</v>
      </c>
      <c r="C1786" s="27" t="s">
        <v>2530</v>
      </c>
      <c r="D1786" s="40">
        <v>533.36</v>
      </c>
      <c r="E1786" s="25">
        <f t="shared" si="31"/>
        <v>0.53336000000000006</v>
      </c>
    </row>
    <row r="1787" spans="1:5" ht="12" customHeight="1">
      <c r="A1787" s="9" t="s">
        <v>21</v>
      </c>
      <c r="B1787" s="26" t="s">
        <v>2933</v>
      </c>
      <c r="C1787" s="27" t="s">
        <v>2530</v>
      </c>
      <c r="D1787" s="40">
        <v>7839.23</v>
      </c>
      <c r="E1787" s="25">
        <f t="shared" si="31"/>
        <v>7.8392299999999997</v>
      </c>
    </row>
    <row r="1788" spans="1:5" ht="12" customHeight="1">
      <c r="A1788" s="9" t="s">
        <v>21</v>
      </c>
      <c r="B1788" s="26" t="s">
        <v>2934</v>
      </c>
      <c r="C1788" s="27" t="s">
        <v>2530</v>
      </c>
      <c r="D1788" s="40">
        <v>1671.95</v>
      </c>
      <c r="E1788" s="25">
        <f t="shared" si="31"/>
        <v>1.67195</v>
      </c>
    </row>
    <row r="1789" spans="1:5" ht="12" customHeight="1">
      <c r="A1789" s="9" t="s">
        <v>21</v>
      </c>
      <c r="B1789" s="26" t="s">
        <v>229</v>
      </c>
      <c r="C1789" s="27" t="s">
        <v>2530</v>
      </c>
      <c r="D1789" s="40">
        <v>36858.76</v>
      </c>
      <c r="E1789" s="25">
        <f t="shared" si="31"/>
        <v>36.858760000000004</v>
      </c>
    </row>
    <row r="1790" spans="1:5" ht="12" customHeight="1">
      <c r="A1790" s="9" t="s">
        <v>21</v>
      </c>
      <c r="B1790" s="26" t="s">
        <v>2935</v>
      </c>
      <c r="C1790" s="27" t="s">
        <v>2530</v>
      </c>
      <c r="D1790" s="40">
        <v>263929.61</v>
      </c>
      <c r="E1790" s="25">
        <f t="shared" si="31"/>
        <v>263.92960999999997</v>
      </c>
    </row>
    <row r="1791" spans="1:5" ht="12" customHeight="1">
      <c r="A1791" s="9" t="s">
        <v>21</v>
      </c>
      <c r="B1791" s="26" t="s">
        <v>2935</v>
      </c>
      <c r="C1791" s="27" t="s">
        <v>2530</v>
      </c>
      <c r="D1791" s="40">
        <v>263929.61</v>
      </c>
      <c r="E1791" s="25">
        <f t="shared" si="31"/>
        <v>263.92960999999997</v>
      </c>
    </row>
    <row r="1792" spans="1:5" ht="12" customHeight="1">
      <c r="A1792" s="9" t="s">
        <v>21</v>
      </c>
      <c r="B1792" s="26" t="s">
        <v>2936</v>
      </c>
      <c r="C1792" s="27" t="s">
        <v>2530</v>
      </c>
      <c r="D1792" s="40">
        <v>1275</v>
      </c>
      <c r="E1792" s="25">
        <f t="shared" si="31"/>
        <v>1.2749999999999999</v>
      </c>
    </row>
    <row r="1793" spans="1:5" ht="12" customHeight="1">
      <c r="A1793" s="9" t="s">
        <v>21</v>
      </c>
      <c r="B1793" s="26" t="s">
        <v>2937</v>
      </c>
      <c r="C1793" s="27" t="s">
        <v>2530</v>
      </c>
      <c r="D1793" s="40">
        <v>6552.91</v>
      </c>
      <c r="E1793" s="25">
        <f t="shared" si="31"/>
        <v>6.5529099999999998</v>
      </c>
    </row>
    <row r="1794" spans="1:5" ht="12" customHeight="1">
      <c r="A1794" s="9" t="s">
        <v>21</v>
      </c>
      <c r="B1794" s="26" t="s">
        <v>2937</v>
      </c>
      <c r="C1794" s="27" t="s">
        <v>2530</v>
      </c>
      <c r="D1794" s="40">
        <v>6784.92</v>
      </c>
      <c r="E1794" s="25">
        <f t="shared" si="31"/>
        <v>6.7849200000000005</v>
      </c>
    </row>
    <row r="1795" spans="1:5" ht="12" customHeight="1">
      <c r="A1795" s="9" t="s">
        <v>21</v>
      </c>
      <c r="B1795" s="26" t="s">
        <v>2938</v>
      </c>
      <c r="C1795" s="27" t="s">
        <v>2530</v>
      </c>
      <c r="D1795" s="40">
        <v>1044.58</v>
      </c>
      <c r="E1795" s="25">
        <f t="shared" si="31"/>
        <v>1.0445799999999998</v>
      </c>
    </row>
    <row r="1796" spans="1:5" ht="12" customHeight="1">
      <c r="A1796" s="9" t="s">
        <v>21</v>
      </c>
      <c r="B1796" s="26" t="s">
        <v>2939</v>
      </c>
      <c r="C1796" s="27" t="s">
        <v>2530</v>
      </c>
      <c r="D1796" s="40">
        <v>786.12</v>
      </c>
      <c r="E1796" s="25">
        <f t="shared" si="31"/>
        <v>0.78612000000000004</v>
      </c>
    </row>
    <row r="1797" spans="1:5" ht="12" customHeight="1">
      <c r="A1797" s="9" t="s">
        <v>21</v>
      </c>
      <c r="B1797" s="26" t="s">
        <v>2940</v>
      </c>
      <c r="C1797" s="27" t="s">
        <v>2530</v>
      </c>
      <c r="D1797" s="40">
        <v>3436.22</v>
      </c>
      <c r="E1797" s="25">
        <f t="shared" si="31"/>
        <v>3.4362199999999996</v>
      </c>
    </row>
    <row r="1798" spans="1:5" ht="12" customHeight="1">
      <c r="A1798" s="9" t="s">
        <v>21</v>
      </c>
      <c r="B1798" s="26" t="s">
        <v>2941</v>
      </c>
      <c r="C1798" s="27" t="s">
        <v>2530</v>
      </c>
      <c r="D1798" s="40">
        <v>3789.3</v>
      </c>
      <c r="E1798" s="25">
        <f t="shared" si="31"/>
        <v>3.7893000000000003</v>
      </c>
    </row>
    <row r="1799" spans="1:5" ht="12" customHeight="1">
      <c r="A1799" s="9" t="s">
        <v>21</v>
      </c>
      <c r="B1799" s="26" t="s">
        <v>2942</v>
      </c>
      <c r="C1799" s="27" t="s">
        <v>2530</v>
      </c>
      <c r="D1799" s="40">
        <v>7170.19</v>
      </c>
      <c r="E1799" s="25">
        <f t="shared" si="31"/>
        <v>7.1701899999999998</v>
      </c>
    </row>
    <row r="1800" spans="1:5" ht="12" customHeight="1">
      <c r="A1800" s="9" t="s">
        <v>21</v>
      </c>
      <c r="B1800" s="26" t="s">
        <v>2942</v>
      </c>
      <c r="C1800" s="27" t="s">
        <v>2530</v>
      </c>
      <c r="D1800" s="40">
        <v>6138.15</v>
      </c>
      <c r="E1800" s="25">
        <f t="shared" si="31"/>
        <v>6.1381499999999996</v>
      </c>
    </row>
    <row r="1801" spans="1:5" ht="12" customHeight="1">
      <c r="A1801" s="9" t="s">
        <v>21</v>
      </c>
      <c r="B1801" s="26" t="s">
        <v>2942</v>
      </c>
      <c r="C1801" s="27" t="s">
        <v>2530</v>
      </c>
      <c r="D1801" s="40">
        <v>3650.98</v>
      </c>
      <c r="E1801" s="25">
        <f t="shared" si="31"/>
        <v>3.6509800000000001</v>
      </c>
    </row>
    <row r="1802" spans="1:5" ht="12" customHeight="1">
      <c r="A1802" s="9" t="s">
        <v>21</v>
      </c>
      <c r="B1802" s="26" t="s">
        <v>2942</v>
      </c>
      <c r="C1802" s="27" t="s">
        <v>2530</v>
      </c>
      <c r="D1802" s="40">
        <v>3447.13</v>
      </c>
      <c r="E1802" s="25">
        <f t="shared" si="31"/>
        <v>3.44713</v>
      </c>
    </row>
    <row r="1803" spans="1:5" ht="12" customHeight="1">
      <c r="A1803" s="9" t="s">
        <v>21</v>
      </c>
      <c r="B1803" s="26" t="s">
        <v>2942</v>
      </c>
      <c r="C1803" s="27" t="s">
        <v>2530</v>
      </c>
      <c r="D1803" s="40">
        <v>3702.48</v>
      </c>
      <c r="E1803" s="25">
        <f t="shared" si="31"/>
        <v>3.70248</v>
      </c>
    </row>
    <row r="1804" spans="1:5" ht="12" customHeight="1">
      <c r="A1804" s="9" t="s">
        <v>21</v>
      </c>
      <c r="B1804" s="26" t="s">
        <v>2942</v>
      </c>
      <c r="C1804" s="27" t="s">
        <v>2530</v>
      </c>
      <c r="D1804" s="40">
        <v>2977.22</v>
      </c>
      <c r="E1804" s="25">
        <f t="shared" si="31"/>
        <v>2.97722</v>
      </c>
    </row>
    <row r="1805" spans="1:5" ht="12" customHeight="1">
      <c r="A1805" s="9" t="s">
        <v>21</v>
      </c>
      <c r="B1805" s="26" t="s">
        <v>2942</v>
      </c>
      <c r="C1805" s="27" t="s">
        <v>2530</v>
      </c>
      <c r="D1805" s="40">
        <v>2730.79</v>
      </c>
      <c r="E1805" s="25">
        <f t="shared" si="31"/>
        <v>2.7307899999999998</v>
      </c>
    </row>
    <row r="1806" spans="1:5" ht="12" customHeight="1">
      <c r="A1806" s="9" t="s">
        <v>21</v>
      </c>
      <c r="B1806" s="26" t="s">
        <v>2942</v>
      </c>
      <c r="C1806" s="27" t="s">
        <v>2530</v>
      </c>
      <c r="D1806" s="40">
        <v>378.93</v>
      </c>
      <c r="E1806" s="25">
        <f t="shared" si="31"/>
        <v>0.37892999999999999</v>
      </c>
    </row>
    <row r="1807" spans="1:5" ht="12" customHeight="1">
      <c r="A1807" s="9" t="s">
        <v>21</v>
      </c>
      <c r="B1807" s="26" t="s">
        <v>2942</v>
      </c>
      <c r="C1807" s="27" t="s">
        <v>2530</v>
      </c>
      <c r="D1807" s="40">
        <v>3463.14</v>
      </c>
      <c r="E1807" s="25">
        <f t="shared" si="31"/>
        <v>3.4631399999999997</v>
      </c>
    </row>
    <row r="1808" spans="1:5" ht="12" customHeight="1">
      <c r="A1808" s="9" t="s">
        <v>21</v>
      </c>
      <c r="B1808" s="26" t="s">
        <v>2942</v>
      </c>
      <c r="C1808" s="27" t="s">
        <v>2530</v>
      </c>
      <c r="D1808" s="40">
        <v>2776.39</v>
      </c>
      <c r="E1808" s="25">
        <f t="shared" si="31"/>
        <v>2.7763899999999997</v>
      </c>
    </row>
    <row r="1809" spans="1:5" ht="12" customHeight="1">
      <c r="A1809" s="9" t="s">
        <v>21</v>
      </c>
      <c r="B1809" s="26" t="s">
        <v>2942</v>
      </c>
      <c r="C1809" s="27" t="s">
        <v>2530</v>
      </c>
      <c r="D1809" s="40">
        <v>3218.52</v>
      </c>
      <c r="E1809" s="25">
        <f t="shared" si="31"/>
        <v>3.2185199999999998</v>
      </c>
    </row>
    <row r="1810" spans="1:5" ht="12" customHeight="1">
      <c r="A1810" s="9" t="s">
        <v>21</v>
      </c>
      <c r="B1810" s="26" t="s">
        <v>2943</v>
      </c>
      <c r="C1810" s="27" t="s">
        <v>2530</v>
      </c>
      <c r="D1810" s="40">
        <v>7237.9</v>
      </c>
      <c r="E1810" s="25">
        <f t="shared" si="31"/>
        <v>7.2378999999999998</v>
      </c>
    </row>
    <row r="1811" spans="1:5" ht="12" customHeight="1">
      <c r="A1811" s="9" t="s">
        <v>21</v>
      </c>
      <c r="B1811" s="26" t="s">
        <v>2944</v>
      </c>
      <c r="C1811" s="27" t="s">
        <v>2530</v>
      </c>
      <c r="D1811" s="40">
        <v>3716.13</v>
      </c>
      <c r="E1811" s="25">
        <f t="shared" ref="E1811:E1874" si="32">D1811/1000</f>
        <v>3.7161300000000002</v>
      </c>
    </row>
    <row r="1812" spans="1:5" ht="12" customHeight="1">
      <c r="A1812" s="9" t="s">
        <v>21</v>
      </c>
      <c r="B1812" s="26" t="s">
        <v>2944</v>
      </c>
      <c r="C1812" s="27" t="s">
        <v>2530</v>
      </c>
      <c r="D1812" s="40">
        <v>3373.14</v>
      </c>
      <c r="E1812" s="25">
        <f t="shared" si="32"/>
        <v>3.3731399999999998</v>
      </c>
    </row>
    <row r="1813" spans="1:5" ht="12" customHeight="1">
      <c r="A1813" s="9" t="s">
        <v>21</v>
      </c>
      <c r="B1813" s="26" t="s">
        <v>2944</v>
      </c>
      <c r="C1813" s="27" t="s">
        <v>2530</v>
      </c>
      <c r="D1813" s="40">
        <v>3162.95</v>
      </c>
      <c r="E1813" s="25">
        <f t="shared" si="32"/>
        <v>3.1629499999999999</v>
      </c>
    </row>
    <row r="1814" spans="1:5" ht="12" customHeight="1">
      <c r="A1814" s="9" t="s">
        <v>21</v>
      </c>
      <c r="B1814" s="26" t="s">
        <v>2944</v>
      </c>
      <c r="C1814" s="27" t="s">
        <v>2530</v>
      </c>
      <c r="D1814" s="40">
        <v>3457.7</v>
      </c>
      <c r="E1814" s="25">
        <f t="shared" si="32"/>
        <v>3.4577</v>
      </c>
    </row>
    <row r="1815" spans="1:5" ht="12" customHeight="1">
      <c r="A1815" s="9" t="s">
        <v>21</v>
      </c>
      <c r="B1815" s="26" t="s">
        <v>2944</v>
      </c>
      <c r="C1815" s="27" t="s">
        <v>2530</v>
      </c>
      <c r="D1815" s="40">
        <v>2761.24</v>
      </c>
      <c r="E1815" s="25">
        <f t="shared" si="32"/>
        <v>2.7612399999999999</v>
      </c>
    </row>
    <row r="1816" spans="1:5" ht="12" customHeight="1">
      <c r="A1816" s="9" t="s">
        <v>21</v>
      </c>
      <c r="B1816" s="26" t="s">
        <v>2944</v>
      </c>
      <c r="C1816" s="27" t="s">
        <v>2530</v>
      </c>
      <c r="D1816" s="40">
        <v>4574.6099999999997</v>
      </c>
      <c r="E1816" s="25">
        <f t="shared" si="32"/>
        <v>4.5746099999999998</v>
      </c>
    </row>
    <row r="1817" spans="1:5" ht="12" customHeight="1">
      <c r="A1817" s="9" t="s">
        <v>21</v>
      </c>
      <c r="B1817" s="26" t="s">
        <v>2944</v>
      </c>
      <c r="C1817" s="27" t="s">
        <v>2530</v>
      </c>
      <c r="D1817" s="40">
        <v>2460.9899999999998</v>
      </c>
      <c r="E1817" s="25">
        <f t="shared" si="32"/>
        <v>2.4609899999999998</v>
      </c>
    </row>
    <row r="1818" spans="1:5" ht="12" customHeight="1">
      <c r="A1818" s="9" t="s">
        <v>21</v>
      </c>
      <c r="B1818" s="26" t="s">
        <v>2944</v>
      </c>
      <c r="C1818" s="27" t="s">
        <v>2530</v>
      </c>
      <c r="D1818" s="40">
        <v>3646.58</v>
      </c>
      <c r="E1818" s="25">
        <f t="shared" si="32"/>
        <v>3.6465799999999997</v>
      </c>
    </row>
    <row r="1819" spans="1:5" ht="12" customHeight="1">
      <c r="A1819" s="9" t="s">
        <v>21</v>
      </c>
      <c r="B1819" s="26" t="s">
        <v>2944</v>
      </c>
      <c r="C1819" s="27" t="s">
        <v>2530</v>
      </c>
      <c r="D1819" s="40">
        <v>3789.3</v>
      </c>
      <c r="E1819" s="25">
        <f t="shared" si="32"/>
        <v>3.7893000000000003</v>
      </c>
    </row>
    <row r="1820" spans="1:5" ht="12" customHeight="1">
      <c r="A1820" s="9" t="s">
        <v>21</v>
      </c>
      <c r="B1820" s="26" t="s">
        <v>2944</v>
      </c>
      <c r="C1820" s="27" t="s">
        <v>2530</v>
      </c>
      <c r="D1820" s="40">
        <v>3602.66</v>
      </c>
      <c r="E1820" s="25">
        <f t="shared" si="32"/>
        <v>3.6026599999999998</v>
      </c>
    </row>
    <row r="1821" spans="1:5" ht="12" customHeight="1">
      <c r="A1821" s="9" t="s">
        <v>21</v>
      </c>
      <c r="B1821" s="26" t="s">
        <v>2944</v>
      </c>
      <c r="C1821" s="27" t="s">
        <v>2530</v>
      </c>
      <c r="D1821" s="40">
        <v>3205.84</v>
      </c>
      <c r="E1821" s="25">
        <f t="shared" si="32"/>
        <v>3.2058400000000002</v>
      </c>
    </row>
    <row r="1822" spans="1:5" ht="12" customHeight="1">
      <c r="A1822" s="9" t="s">
        <v>21</v>
      </c>
      <c r="B1822" s="26" t="s">
        <v>2944</v>
      </c>
      <c r="C1822" s="27" t="s">
        <v>2530</v>
      </c>
      <c r="D1822" s="40">
        <v>3406.96</v>
      </c>
      <c r="E1822" s="25">
        <f t="shared" si="32"/>
        <v>3.4069600000000002</v>
      </c>
    </row>
    <row r="1823" spans="1:5" ht="12" customHeight="1">
      <c r="A1823" s="9" t="s">
        <v>21</v>
      </c>
      <c r="B1823" s="26" t="s">
        <v>2944</v>
      </c>
      <c r="C1823" s="27" t="s">
        <v>2530</v>
      </c>
      <c r="D1823" s="40">
        <v>3789.3</v>
      </c>
      <c r="E1823" s="25">
        <f t="shared" si="32"/>
        <v>3.7893000000000003</v>
      </c>
    </row>
    <row r="1824" spans="1:5" ht="12" customHeight="1">
      <c r="A1824" s="9" t="s">
        <v>21</v>
      </c>
      <c r="B1824" s="26" t="s">
        <v>2945</v>
      </c>
      <c r="C1824" s="27" t="s">
        <v>2530</v>
      </c>
      <c r="D1824" s="40">
        <v>854.76</v>
      </c>
      <c r="E1824" s="25">
        <f t="shared" si="32"/>
        <v>0.85475999999999996</v>
      </c>
    </row>
    <row r="1825" spans="1:5" ht="12" customHeight="1">
      <c r="A1825" s="9" t="s">
        <v>21</v>
      </c>
      <c r="B1825" s="26" t="s">
        <v>2945</v>
      </c>
      <c r="C1825" s="27" t="s">
        <v>2530</v>
      </c>
      <c r="D1825" s="40">
        <v>930.95</v>
      </c>
      <c r="E1825" s="25">
        <f t="shared" si="32"/>
        <v>0.93095000000000006</v>
      </c>
    </row>
    <row r="1826" spans="1:5" ht="12" customHeight="1">
      <c r="A1826" s="9" t="s">
        <v>21</v>
      </c>
      <c r="B1826" s="26" t="s">
        <v>2946</v>
      </c>
      <c r="C1826" s="27" t="s">
        <v>2530</v>
      </c>
      <c r="D1826" s="40">
        <v>3606.29</v>
      </c>
      <c r="E1826" s="25">
        <f t="shared" si="32"/>
        <v>3.60629</v>
      </c>
    </row>
    <row r="1827" spans="1:5" ht="12" customHeight="1">
      <c r="A1827" s="9" t="s">
        <v>21</v>
      </c>
      <c r="B1827" s="26" t="s">
        <v>2947</v>
      </c>
      <c r="C1827" s="27" t="s">
        <v>2530</v>
      </c>
      <c r="D1827" s="40">
        <v>6734.32</v>
      </c>
      <c r="E1827" s="25">
        <f t="shared" si="32"/>
        <v>6.7343199999999994</v>
      </c>
    </row>
    <row r="1828" spans="1:5" ht="12" customHeight="1">
      <c r="A1828" s="9" t="s">
        <v>21</v>
      </c>
      <c r="B1828" s="26" t="s">
        <v>2948</v>
      </c>
      <c r="C1828" s="27" t="s">
        <v>2530</v>
      </c>
      <c r="D1828" s="40">
        <v>1225.1500000000001</v>
      </c>
      <c r="E1828" s="25">
        <f t="shared" si="32"/>
        <v>1.2251500000000002</v>
      </c>
    </row>
    <row r="1829" spans="1:5" ht="12" customHeight="1">
      <c r="A1829" s="9" t="s">
        <v>21</v>
      </c>
      <c r="B1829" s="26" t="s">
        <v>2949</v>
      </c>
      <c r="C1829" s="27" t="s">
        <v>2530</v>
      </c>
      <c r="D1829" s="40">
        <v>822.12</v>
      </c>
      <c r="E1829" s="25">
        <f t="shared" si="32"/>
        <v>0.82211999999999996</v>
      </c>
    </row>
    <row r="1830" spans="1:5" ht="12" customHeight="1">
      <c r="A1830" s="9" t="s">
        <v>21</v>
      </c>
      <c r="B1830" s="26" t="s">
        <v>2949</v>
      </c>
      <c r="C1830" s="27" t="s">
        <v>2530</v>
      </c>
      <c r="D1830" s="40">
        <v>498.84</v>
      </c>
      <c r="E1830" s="25">
        <f t="shared" si="32"/>
        <v>0.49883999999999995</v>
      </c>
    </row>
    <row r="1831" spans="1:5" ht="12" customHeight="1">
      <c r="A1831" s="9" t="s">
        <v>21</v>
      </c>
      <c r="B1831" s="26" t="s">
        <v>2949</v>
      </c>
      <c r="C1831" s="27" t="s">
        <v>2530</v>
      </c>
      <c r="D1831" s="40">
        <v>1251.28</v>
      </c>
      <c r="E1831" s="25">
        <f t="shared" si="32"/>
        <v>1.2512799999999999</v>
      </c>
    </row>
    <row r="1832" spans="1:5" ht="12" customHeight="1">
      <c r="A1832" s="9" t="s">
        <v>21</v>
      </c>
      <c r="B1832" s="26" t="s">
        <v>2949</v>
      </c>
      <c r="C1832" s="27" t="s">
        <v>2530</v>
      </c>
      <c r="D1832" s="40">
        <v>741.73</v>
      </c>
      <c r="E1832" s="25">
        <f t="shared" si="32"/>
        <v>0.74173</v>
      </c>
    </row>
    <row r="1833" spans="1:5" ht="12" customHeight="1">
      <c r="A1833" s="9" t="s">
        <v>21</v>
      </c>
      <c r="B1833" s="26" t="s">
        <v>2949</v>
      </c>
      <c r="C1833" s="27" t="s">
        <v>2530</v>
      </c>
      <c r="D1833" s="40">
        <v>491.36</v>
      </c>
      <c r="E1833" s="25">
        <f t="shared" si="32"/>
        <v>0.49136000000000002</v>
      </c>
    </row>
    <row r="1834" spans="1:5" ht="12" customHeight="1">
      <c r="A1834" s="9" t="s">
        <v>21</v>
      </c>
      <c r="B1834" s="26" t="s">
        <v>2949</v>
      </c>
      <c r="C1834" s="27" t="s">
        <v>2530</v>
      </c>
      <c r="D1834" s="40">
        <v>1158.8499999999999</v>
      </c>
      <c r="E1834" s="25">
        <f t="shared" si="32"/>
        <v>1.1588499999999999</v>
      </c>
    </row>
    <row r="1835" spans="1:5" ht="12" customHeight="1">
      <c r="A1835" s="9" t="s">
        <v>21</v>
      </c>
      <c r="B1835" s="26" t="s">
        <v>2950</v>
      </c>
      <c r="C1835" s="27" t="s">
        <v>2530</v>
      </c>
      <c r="D1835" s="40">
        <v>1179.3</v>
      </c>
      <c r="E1835" s="25">
        <f t="shared" si="32"/>
        <v>1.1793</v>
      </c>
    </row>
    <row r="1836" spans="1:5" ht="12" customHeight="1">
      <c r="A1836" s="9" t="s">
        <v>21</v>
      </c>
      <c r="B1836" s="26" t="s">
        <v>2951</v>
      </c>
      <c r="C1836" s="27" t="s">
        <v>2530</v>
      </c>
      <c r="D1836" s="40">
        <v>997.22</v>
      </c>
      <c r="E1836" s="25">
        <f t="shared" si="32"/>
        <v>0.99722</v>
      </c>
    </row>
    <row r="1837" spans="1:5" ht="12" customHeight="1">
      <c r="A1837" s="9" t="s">
        <v>21</v>
      </c>
      <c r="B1837" s="26" t="s">
        <v>2951</v>
      </c>
      <c r="C1837" s="27" t="s">
        <v>2530</v>
      </c>
      <c r="D1837" s="40">
        <v>1229.8699999999999</v>
      </c>
      <c r="E1837" s="25">
        <f t="shared" si="32"/>
        <v>1.2298699999999998</v>
      </c>
    </row>
    <row r="1838" spans="1:5" ht="12" customHeight="1">
      <c r="A1838" s="9" t="s">
        <v>21</v>
      </c>
      <c r="B1838" s="26" t="s">
        <v>2951</v>
      </c>
      <c r="C1838" s="27" t="s">
        <v>2530</v>
      </c>
      <c r="D1838" s="40">
        <v>918.34</v>
      </c>
      <c r="E1838" s="25">
        <f t="shared" si="32"/>
        <v>0.91834000000000005</v>
      </c>
    </row>
    <row r="1839" spans="1:5" ht="12" customHeight="1">
      <c r="A1839" s="9" t="s">
        <v>21</v>
      </c>
      <c r="B1839" s="26" t="s">
        <v>2951</v>
      </c>
      <c r="C1839" s="27" t="s">
        <v>2530</v>
      </c>
      <c r="D1839" s="40">
        <v>1163.57</v>
      </c>
      <c r="E1839" s="25">
        <f t="shared" si="32"/>
        <v>1.16357</v>
      </c>
    </row>
    <row r="1840" spans="1:5" ht="12" customHeight="1">
      <c r="A1840" s="9" t="s">
        <v>21</v>
      </c>
      <c r="B1840" s="26" t="s">
        <v>2951</v>
      </c>
      <c r="C1840" s="27" t="s">
        <v>2530</v>
      </c>
      <c r="D1840" s="40">
        <v>1029.17</v>
      </c>
      <c r="E1840" s="25">
        <f t="shared" si="32"/>
        <v>1.0291700000000001</v>
      </c>
    </row>
    <row r="1841" spans="1:5" ht="12" customHeight="1">
      <c r="A1841" s="9" t="s">
        <v>21</v>
      </c>
      <c r="B1841" s="26" t="s">
        <v>2951</v>
      </c>
      <c r="C1841" s="27" t="s">
        <v>2530</v>
      </c>
      <c r="D1841" s="40">
        <v>1229.8699999999999</v>
      </c>
      <c r="E1841" s="25">
        <f t="shared" si="32"/>
        <v>1.2298699999999998</v>
      </c>
    </row>
    <row r="1842" spans="1:5" ht="12" customHeight="1">
      <c r="A1842" s="9" t="s">
        <v>21</v>
      </c>
      <c r="B1842" s="26" t="s">
        <v>2951</v>
      </c>
      <c r="C1842" s="27" t="s">
        <v>2530</v>
      </c>
      <c r="D1842" s="40">
        <v>997.22</v>
      </c>
      <c r="E1842" s="25">
        <f t="shared" si="32"/>
        <v>0.99722</v>
      </c>
    </row>
    <row r="1843" spans="1:5" ht="12" customHeight="1">
      <c r="A1843" s="9" t="s">
        <v>21</v>
      </c>
      <c r="B1843" s="26" t="s">
        <v>2951</v>
      </c>
      <c r="C1843" s="27" t="s">
        <v>2530</v>
      </c>
      <c r="D1843" s="40">
        <v>141.94999999999999</v>
      </c>
      <c r="E1843" s="25">
        <f t="shared" si="32"/>
        <v>0.14194999999999999</v>
      </c>
    </row>
    <row r="1844" spans="1:5" ht="12" customHeight="1">
      <c r="A1844" s="9" t="s">
        <v>21</v>
      </c>
      <c r="B1844" s="26" t="s">
        <v>2951</v>
      </c>
      <c r="C1844" s="27" t="s">
        <v>2530</v>
      </c>
      <c r="D1844" s="40">
        <v>3386.79</v>
      </c>
      <c r="E1844" s="25">
        <f t="shared" si="32"/>
        <v>3.38679</v>
      </c>
    </row>
    <row r="1845" spans="1:5" ht="12" customHeight="1">
      <c r="A1845" s="9" t="s">
        <v>21</v>
      </c>
      <c r="B1845" s="26" t="s">
        <v>2952</v>
      </c>
      <c r="C1845" s="27" t="s">
        <v>2530</v>
      </c>
      <c r="D1845" s="40">
        <v>997.22</v>
      </c>
      <c r="E1845" s="25">
        <f t="shared" si="32"/>
        <v>0.99722</v>
      </c>
    </row>
    <row r="1846" spans="1:5" ht="12" customHeight="1">
      <c r="A1846" s="9" t="s">
        <v>21</v>
      </c>
      <c r="B1846" s="26" t="s">
        <v>2953</v>
      </c>
      <c r="C1846" s="27" t="s">
        <v>2530</v>
      </c>
      <c r="D1846" s="40">
        <v>19703.32</v>
      </c>
      <c r="E1846" s="25">
        <f t="shared" si="32"/>
        <v>19.703319999999998</v>
      </c>
    </row>
    <row r="1847" spans="1:5" ht="12" customHeight="1">
      <c r="A1847" s="9" t="s">
        <v>21</v>
      </c>
      <c r="B1847" s="26" t="s">
        <v>2954</v>
      </c>
      <c r="C1847" s="27" t="s">
        <v>2530</v>
      </c>
      <c r="D1847" s="40">
        <v>1889.64</v>
      </c>
      <c r="E1847" s="25">
        <f t="shared" si="32"/>
        <v>1.8896400000000002</v>
      </c>
    </row>
    <row r="1848" spans="1:5" ht="12" customHeight="1">
      <c r="A1848" s="9" t="s">
        <v>21</v>
      </c>
      <c r="B1848" s="26" t="s">
        <v>2955</v>
      </c>
      <c r="C1848" s="27" t="s">
        <v>2530</v>
      </c>
      <c r="D1848" s="40">
        <v>544.91999999999996</v>
      </c>
      <c r="E1848" s="25">
        <f t="shared" si="32"/>
        <v>0.54491999999999996</v>
      </c>
    </row>
    <row r="1849" spans="1:5" ht="12" customHeight="1">
      <c r="A1849" s="9" t="s">
        <v>21</v>
      </c>
      <c r="B1849" s="26" t="s">
        <v>2956</v>
      </c>
      <c r="C1849" s="27" t="s">
        <v>2530</v>
      </c>
      <c r="D1849" s="40">
        <v>1094.25</v>
      </c>
      <c r="E1849" s="25">
        <f t="shared" si="32"/>
        <v>1.0942499999999999</v>
      </c>
    </row>
    <row r="1850" spans="1:5" ht="12" customHeight="1">
      <c r="A1850" s="9" t="s">
        <v>21</v>
      </c>
      <c r="B1850" s="26" t="s">
        <v>2957</v>
      </c>
      <c r="C1850" s="27" t="s">
        <v>2530</v>
      </c>
      <c r="D1850" s="40">
        <v>1275</v>
      </c>
      <c r="E1850" s="25">
        <f t="shared" si="32"/>
        <v>1.2749999999999999</v>
      </c>
    </row>
    <row r="1851" spans="1:5" ht="12" customHeight="1">
      <c r="A1851" s="9" t="s">
        <v>21</v>
      </c>
      <c r="B1851" s="26" t="s">
        <v>2957</v>
      </c>
      <c r="C1851" s="27" t="s">
        <v>2530</v>
      </c>
      <c r="D1851" s="40">
        <v>1547.4</v>
      </c>
      <c r="E1851" s="25">
        <f t="shared" si="32"/>
        <v>1.5474000000000001</v>
      </c>
    </row>
    <row r="1852" spans="1:5" ht="12" customHeight="1">
      <c r="A1852" s="9" t="s">
        <v>21</v>
      </c>
      <c r="B1852" s="26" t="s">
        <v>2957</v>
      </c>
      <c r="C1852" s="27" t="s">
        <v>2530</v>
      </c>
      <c r="D1852" s="40">
        <v>1563.15</v>
      </c>
      <c r="E1852" s="25">
        <f t="shared" si="32"/>
        <v>1.56315</v>
      </c>
    </row>
    <row r="1853" spans="1:5" ht="12" customHeight="1">
      <c r="A1853" s="9" t="s">
        <v>21</v>
      </c>
      <c r="B1853" s="26" t="s">
        <v>2957</v>
      </c>
      <c r="C1853" s="27" t="s">
        <v>2530</v>
      </c>
      <c r="D1853" s="40">
        <v>1275</v>
      </c>
      <c r="E1853" s="25">
        <f t="shared" si="32"/>
        <v>1.2749999999999999</v>
      </c>
    </row>
    <row r="1854" spans="1:5" ht="12" customHeight="1">
      <c r="A1854" s="9" t="s">
        <v>21</v>
      </c>
      <c r="B1854" s="26" t="s">
        <v>2957</v>
      </c>
      <c r="C1854" s="27" t="s">
        <v>2530</v>
      </c>
      <c r="D1854" s="40">
        <v>1563.15</v>
      </c>
      <c r="E1854" s="25">
        <f t="shared" si="32"/>
        <v>1.56315</v>
      </c>
    </row>
    <row r="1855" spans="1:5" ht="12" customHeight="1">
      <c r="A1855" s="9" t="s">
        <v>21</v>
      </c>
      <c r="B1855" s="26" t="s">
        <v>2957</v>
      </c>
      <c r="C1855" s="27" t="s">
        <v>2530</v>
      </c>
      <c r="D1855" s="40">
        <v>1275</v>
      </c>
      <c r="E1855" s="25">
        <f t="shared" si="32"/>
        <v>1.2749999999999999</v>
      </c>
    </row>
    <row r="1856" spans="1:5" ht="12" customHeight="1">
      <c r="A1856" s="9" t="s">
        <v>21</v>
      </c>
      <c r="B1856" s="26" t="s">
        <v>2958</v>
      </c>
      <c r="C1856" s="27" t="s">
        <v>2530</v>
      </c>
      <c r="D1856" s="40">
        <v>1274.95</v>
      </c>
      <c r="E1856" s="25">
        <f t="shared" si="32"/>
        <v>1.27495</v>
      </c>
    </row>
    <row r="1857" spans="1:5" ht="12" customHeight="1">
      <c r="A1857" s="9" t="s">
        <v>21</v>
      </c>
      <c r="B1857" s="26" t="s">
        <v>2959</v>
      </c>
      <c r="C1857" s="27" t="s">
        <v>2530</v>
      </c>
      <c r="D1857" s="40">
        <v>31789.79</v>
      </c>
      <c r="E1857" s="25">
        <f t="shared" si="32"/>
        <v>31.78979</v>
      </c>
    </row>
    <row r="1858" spans="1:5" ht="12" customHeight="1">
      <c r="A1858" s="9" t="s">
        <v>21</v>
      </c>
      <c r="B1858" s="26" t="s">
        <v>2960</v>
      </c>
      <c r="C1858" s="27" t="s">
        <v>2530</v>
      </c>
      <c r="D1858" s="40">
        <v>3021.92</v>
      </c>
      <c r="E1858" s="25">
        <f t="shared" si="32"/>
        <v>3.0219200000000002</v>
      </c>
    </row>
    <row r="1859" spans="1:5" ht="12" customHeight="1">
      <c r="A1859" s="9" t="s">
        <v>21</v>
      </c>
      <c r="B1859" s="26" t="s">
        <v>2960</v>
      </c>
      <c r="C1859" s="27" t="s">
        <v>2530</v>
      </c>
      <c r="D1859" s="40">
        <v>871.21</v>
      </c>
      <c r="E1859" s="25">
        <f t="shared" si="32"/>
        <v>0.87121000000000004</v>
      </c>
    </row>
    <row r="1860" spans="1:5" ht="12" customHeight="1">
      <c r="A1860" s="9" t="s">
        <v>21</v>
      </c>
      <c r="B1860" s="26" t="s">
        <v>2961</v>
      </c>
      <c r="C1860" s="27" t="s">
        <v>2530</v>
      </c>
      <c r="D1860" s="40">
        <v>1563.15</v>
      </c>
      <c r="E1860" s="25">
        <f t="shared" si="32"/>
        <v>1.56315</v>
      </c>
    </row>
    <row r="1861" spans="1:5" ht="12" customHeight="1">
      <c r="A1861" s="9" t="s">
        <v>21</v>
      </c>
      <c r="B1861" s="26" t="s">
        <v>2961</v>
      </c>
      <c r="C1861" s="27" t="s">
        <v>2530</v>
      </c>
      <c r="D1861" s="40">
        <v>1563.15</v>
      </c>
      <c r="E1861" s="25">
        <f t="shared" si="32"/>
        <v>1.56315</v>
      </c>
    </row>
    <row r="1862" spans="1:5" ht="12" customHeight="1">
      <c r="A1862" s="9" t="s">
        <v>21</v>
      </c>
      <c r="B1862" s="26" t="s">
        <v>2962</v>
      </c>
      <c r="C1862" s="27" t="s">
        <v>2530</v>
      </c>
      <c r="D1862" s="40">
        <v>983.18</v>
      </c>
      <c r="E1862" s="25">
        <f t="shared" si="32"/>
        <v>0.98317999999999994</v>
      </c>
    </row>
    <row r="1863" spans="1:5" ht="12" customHeight="1">
      <c r="A1863" s="9" t="s">
        <v>21</v>
      </c>
      <c r="B1863" s="26" t="s">
        <v>2963</v>
      </c>
      <c r="C1863" s="27" t="s">
        <v>2530</v>
      </c>
      <c r="D1863" s="40">
        <v>475.75</v>
      </c>
      <c r="E1863" s="25">
        <f t="shared" si="32"/>
        <v>0.47575000000000001</v>
      </c>
    </row>
    <row r="1864" spans="1:5" ht="12" customHeight="1">
      <c r="A1864" s="9" t="s">
        <v>21</v>
      </c>
      <c r="B1864" s="26" t="s">
        <v>2963</v>
      </c>
      <c r="C1864" s="27" t="s">
        <v>2530</v>
      </c>
      <c r="D1864" s="40">
        <v>368.6</v>
      </c>
      <c r="E1864" s="25">
        <f t="shared" si="32"/>
        <v>0.36860000000000004</v>
      </c>
    </row>
    <row r="1865" spans="1:5" ht="12" customHeight="1">
      <c r="A1865" s="9" t="s">
        <v>21</v>
      </c>
      <c r="B1865" s="26" t="s">
        <v>2963</v>
      </c>
      <c r="C1865" s="27" t="s">
        <v>2530</v>
      </c>
      <c r="D1865" s="40">
        <v>343.23</v>
      </c>
      <c r="E1865" s="25">
        <f t="shared" si="32"/>
        <v>0.34323000000000004</v>
      </c>
    </row>
    <row r="1866" spans="1:5" ht="12" customHeight="1">
      <c r="A1866" s="9" t="s">
        <v>21</v>
      </c>
      <c r="B1866" s="26" t="s">
        <v>2963</v>
      </c>
      <c r="C1866" s="27" t="s">
        <v>2530</v>
      </c>
      <c r="D1866" s="40">
        <v>16.440000000000001</v>
      </c>
      <c r="E1866" s="25">
        <f t="shared" si="32"/>
        <v>1.644E-2</v>
      </c>
    </row>
    <row r="1867" spans="1:5" ht="12" customHeight="1">
      <c r="A1867" s="9" t="s">
        <v>21</v>
      </c>
      <c r="B1867" s="26" t="s">
        <v>2964</v>
      </c>
      <c r="C1867" s="27" t="s">
        <v>2530</v>
      </c>
      <c r="D1867" s="40">
        <v>119.58</v>
      </c>
      <c r="E1867" s="25">
        <f t="shared" si="32"/>
        <v>0.11957999999999999</v>
      </c>
    </row>
    <row r="1868" spans="1:5" ht="12" customHeight="1">
      <c r="A1868" s="9" t="s">
        <v>21</v>
      </c>
      <c r="B1868" s="26" t="s">
        <v>2965</v>
      </c>
      <c r="C1868" s="27" t="s">
        <v>2530</v>
      </c>
      <c r="D1868" s="40">
        <v>1928.98</v>
      </c>
      <c r="E1868" s="25">
        <f t="shared" si="32"/>
        <v>1.9289799999999999</v>
      </c>
    </row>
    <row r="1869" spans="1:5" ht="12" customHeight="1">
      <c r="A1869" s="9" t="s">
        <v>21</v>
      </c>
      <c r="B1869" s="26" t="s">
        <v>2966</v>
      </c>
      <c r="C1869" s="27" t="s">
        <v>2530</v>
      </c>
      <c r="D1869" s="40">
        <v>5895.68</v>
      </c>
      <c r="E1869" s="25">
        <f t="shared" si="32"/>
        <v>5.8956800000000005</v>
      </c>
    </row>
    <row r="1870" spans="1:5" ht="12" customHeight="1">
      <c r="A1870" s="9" t="s">
        <v>21</v>
      </c>
      <c r="B1870" s="26" t="s">
        <v>2966</v>
      </c>
      <c r="C1870" s="27" t="s">
        <v>2530</v>
      </c>
      <c r="D1870" s="40">
        <v>2975.19</v>
      </c>
      <c r="E1870" s="25">
        <f t="shared" si="32"/>
        <v>2.97519</v>
      </c>
    </row>
    <row r="1871" spans="1:5" ht="12" customHeight="1">
      <c r="A1871" s="9" t="s">
        <v>21</v>
      </c>
      <c r="B1871" s="26" t="s">
        <v>2966</v>
      </c>
      <c r="C1871" s="27" t="s">
        <v>2530</v>
      </c>
      <c r="D1871" s="40">
        <v>3589.38</v>
      </c>
      <c r="E1871" s="25">
        <f t="shared" si="32"/>
        <v>3.5893800000000002</v>
      </c>
    </row>
    <row r="1872" spans="1:5" ht="12" customHeight="1">
      <c r="A1872" s="9" t="s">
        <v>21</v>
      </c>
      <c r="B1872" s="26" t="s">
        <v>2966</v>
      </c>
      <c r="C1872" s="27" t="s">
        <v>2530</v>
      </c>
      <c r="D1872" s="40">
        <v>2405.4499999999998</v>
      </c>
      <c r="E1872" s="25">
        <f t="shared" si="32"/>
        <v>2.4054499999999996</v>
      </c>
    </row>
    <row r="1873" spans="1:5" ht="12" customHeight="1">
      <c r="A1873" s="9" t="s">
        <v>21</v>
      </c>
      <c r="B1873" s="26" t="s">
        <v>2966</v>
      </c>
      <c r="C1873" s="27" t="s">
        <v>2530</v>
      </c>
      <c r="D1873" s="40">
        <v>2678.92</v>
      </c>
      <c r="E1873" s="25">
        <f t="shared" si="32"/>
        <v>2.6789200000000002</v>
      </c>
    </row>
    <row r="1874" spans="1:5" ht="12" customHeight="1">
      <c r="A1874" s="9" t="s">
        <v>21</v>
      </c>
      <c r="B1874" s="26" t="s">
        <v>2966</v>
      </c>
      <c r="C1874" s="27" t="s">
        <v>2530</v>
      </c>
      <c r="D1874" s="40">
        <v>3350.19</v>
      </c>
      <c r="E1874" s="25">
        <f t="shared" si="32"/>
        <v>3.35019</v>
      </c>
    </row>
    <row r="1875" spans="1:5" ht="12" customHeight="1">
      <c r="A1875" s="9" t="s">
        <v>21</v>
      </c>
      <c r="B1875" s="26" t="s">
        <v>2966</v>
      </c>
      <c r="C1875" s="27" t="s">
        <v>2530</v>
      </c>
      <c r="D1875" s="40">
        <v>3449.85</v>
      </c>
      <c r="E1875" s="25">
        <f t="shared" ref="E1875:E1938" si="33">D1875/1000</f>
        <v>3.4498500000000001</v>
      </c>
    </row>
    <row r="1876" spans="1:5" ht="12" customHeight="1">
      <c r="A1876" s="9" t="s">
        <v>21</v>
      </c>
      <c r="B1876" s="26" t="s">
        <v>2967</v>
      </c>
      <c r="C1876" s="27" t="s">
        <v>2530</v>
      </c>
      <c r="D1876" s="40">
        <v>39799.519999999997</v>
      </c>
      <c r="E1876" s="25">
        <f t="shared" si="33"/>
        <v>39.799519999999994</v>
      </c>
    </row>
    <row r="1877" spans="1:5" ht="12" customHeight="1">
      <c r="A1877" s="9" t="s">
        <v>21</v>
      </c>
      <c r="B1877" s="26" t="s">
        <v>2968</v>
      </c>
      <c r="C1877" s="27" t="s">
        <v>2530</v>
      </c>
      <c r="D1877" s="40">
        <v>1667.56</v>
      </c>
      <c r="E1877" s="25">
        <f t="shared" si="33"/>
        <v>1.6675599999999999</v>
      </c>
    </row>
    <row r="1878" spans="1:5" ht="12" customHeight="1">
      <c r="A1878" s="9" t="s">
        <v>21</v>
      </c>
      <c r="B1878" s="26" t="s">
        <v>2969</v>
      </c>
      <c r="C1878" s="27" t="s">
        <v>2530</v>
      </c>
      <c r="D1878" s="40">
        <v>884.17</v>
      </c>
      <c r="E1878" s="25">
        <f t="shared" si="33"/>
        <v>0.88417000000000001</v>
      </c>
    </row>
    <row r="1879" spans="1:5" ht="12" customHeight="1">
      <c r="A1879" s="9" t="s">
        <v>21</v>
      </c>
      <c r="B1879" s="26" t="s">
        <v>2969</v>
      </c>
      <c r="C1879" s="27" t="s">
        <v>2530</v>
      </c>
      <c r="D1879" s="40">
        <v>884.17</v>
      </c>
      <c r="E1879" s="25">
        <f t="shared" si="33"/>
        <v>0.88417000000000001</v>
      </c>
    </row>
    <row r="1880" spans="1:5" ht="12" customHeight="1">
      <c r="A1880" s="9" t="s">
        <v>21</v>
      </c>
      <c r="B1880" s="26" t="s">
        <v>2969</v>
      </c>
      <c r="C1880" s="27" t="s">
        <v>2530</v>
      </c>
      <c r="D1880" s="40">
        <v>876.62</v>
      </c>
      <c r="E1880" s="25">
        <f t="shared" si="33"/>
        <v>0.87661999999999995</v>
      </c>
    </row>
    <row r="1881" spans="1:5" ht="12" customHeight="1">
      <c r="A1881" s="9" t="s">
        <v>21</v>
      </c>
      <c r="B1881" s="26" t="s">
        <v>2969</v>
      </c>
      <c r="C1881" s="27" t="s">
        <v>2530</v>
      </c>
      <c r="D1881" s="40">
        <v>884.17</v>
      </c>
      <c r="E1881" s="25">
        <f t="shared" si="33"/>
        <v>0.88417000000000001</v>
      </c>
    </row>
    <row r="1882" spans="1:5" ht="12" customHeight="1">
      <c r="A1882" s="9" t="s">
        <v>21</v>
      </c>
      <c r="B1882" s="26" t="s">
        <v>2969</v>
      </c>
      <c r="C1882" s="27" t="s">
        <v>2530</v>
      </c>
      <c r="D1882" s="40">
        <v>718.8</v>
      </c>
      <c r="E1882" s="25">
        <f t="shared" si="33"/>
        <v>0.71879999999999999</v>
      </c>
    </row>
    <row r="1883" spans="1:5" ht="12" customHeight="1">
      <c r="A1883" s="9" t="s">
        <v>21</v>
      </c>
      <c r="B1883" s="26" t="s">
        <v>2969</v>
      </c>
      <c r="C1883" s="27" t="s">
        <v>2530</v>
      </c>
      <c r="D1883" s="40">
        <v>718.8</v>
      </c>
      <c r="E1883" s="25">
        <f t="shared" si="33"/>
        <v>0.71879999999999999</v>
      </c>
    </row>
    <row r="1884" spans="1:5" ht="12" customHeight="1">
      <c r="A1884" s="9" t="s">
        <v>21</v>
      </c>
      <c r="B1884" s="26" t="s">
        <v>2969</v>
      </c>
      <c r="C1884" s="27" t="s">
        <v>2530</v>
      </c>
      <c r="D1884" s="40">
        <v>1265.8399999999999</v>
      </c>
      <c r="E1884" s="25">
        <f t="shared" si="33"/>
        <v>1.2658399999999999</v>
      </c>
    </row>
    <row r="1885" spans="1:5" ht="12" customHeight="1">
      <c r="A1885" s="9" t="s">
        <v>21</v>
      </c>
      <c r="B1885" s="26" t="s">
        <v>2970</v>
      </c>
      <c r="C1885" s="27" t="s">
        <v>2530</v>
      </c>
      <c r="D1885" s="40">
        <v>3352.61</v>
      </c>
      <c r="E1885" s="25">
        <f t="shared" si="33"/>
        <v>3.3526100000000003</v>
      </c>
    </row>
    <row r="1886" spans="1:5" ht="12" customHeight="1">
      <c r="A1886" s="9" t="s">
        <v>21</v>
      </c>
      <c r="B1886" s="26" t="s">
        <v>2970</v>
      </c>
      <c r="C1886" s="27" t="s">
        <v>2530</v>
      </c>
      <c r="D1886" s="40">
        <v>3030.07</v>
      </c>
      <c r="E1886" s="25">
        <f t="shared" si="33"/>
        <v>3.0300700000000003</v>
      </c>
    </row>
    <row r="1887" spans="1:5" ht="12" customHeight="1">
      <c r="A1887" s="9" t="s">
        <v>21</v>
      </c>
      <c r="B1887" s="26" t="s">
        <v>2970</v>
      </c>
      <c r="C1887" s="27" t="s">
        <v>2530</v>
      </c>
      <c r="D1887" s="40">
        <v>2799.95</v>
      </c>
      <c r="E1887" s="25">
        <f t="shared" si="33"/>
        <v>2.7999499999999999</v>
      </c>
    </row>
    <row r="1888" spans="1:5" ht="12" customHeight="1">
      <c r="A1888" s="9" t="s">
        <v>21</v>
      </c>
      <c r="B1888" s="26" t="s">
        <v>2970</v>
      </c>
      <c r="C1888" s="27" t="s">
        <v>2530</v>
      </c>
      <c r="D1888" s="40">
        <v>3497.57</v>
      </c>
      <c r="E1888" s="25">
        <f t="shared" si="33"/>
        <v>3.4975700000000001</v>
      </c>
    </row>
    <row r="1889" spans="1:5" ht="12" customHeight="1">
      <c r="A1889" s="9" t="s">
        <v>21</v>
      </c>
      <c r="B1889" s="26" t="s">
        <v>2970</v>
      </c>
      <c r="C1889" s="27" t="s">
        <v>2530</v>
      </c>
      <c r="D1889" s="40">
        <v>2673.95</v>
      </c>
      <c r="E1889" s="25">
        <f t="shared" si="33"/>
        <v>2.6739499999999996</v>
      </c>
    </row>
    <row r="1890" spans="1:5" ht="12" customHeight="1">
      <c r="A1890" s="9" t="s">
        <v>21</v>
      </c>
      <c r="B1890" s="26" t="s">
        <v>2970</v>
      </c>
      <c r="C1890" s="27" t="s">
        <v>2530</v>
      </c>
      <c r="D1890" s="40">
        <v>6910.97</v>
      </c>
      <c r="E1890" s="25">
        <f t="shared" si="33"/>
        <v>6.9109699999999998</v>
      </c>
    </row>
    <row r="1891" spans="1:5" ht="12" customHeight="1">
      <c r="A1891" s="9" t="s">
        <v>21</v>
      </c>
      <c r="B1891" s="26" t="s">
        <v>2971</v>
      </c>
      <c r="C1891" s="27" t="s">
        <v>2530</v>
      </c>
      <c r="D1891" s="40">
        <v>3789.3</v>
      </c>
      <c r="E1891" s="25">
        <f t="shared" si="33"/>
        <v>3.7893000000000003</v>
      </c>
    </row>
    <row r="1892" spans="1:5" ht="12" customHeight="1">
      <c r="A1892" s="9" t="s">
        <v>21</v>
      </c>
      <c r="B1892" s="26" t="s">
        <v>2972</v>
      </c>
      <c r="C1892" s="27" t="s">
        <v>2530</v>
      </c>
      <c r="D1892" s="40">
        <v>992.46</v>
      </c>
      <c r="E1892" s="25">
        <f t="shared" si="33"/>
        <v>0.99246000000000001</v>
      </c>
    </row>
    <row r="1893" spans="1:5" ht="12" customHeight="1">
      <c r="A1893" s="9" t="s">
        <v>21</v>
      </c>
      <c r="B1893" s="26" t="s">
        <v>2972</v>
      </c>
      <c r="C1893" s="27" t="s">
        <v>2530</v>
      </c>
      <c r="D1893" s="40">
        <v>997.22</v>
      </c>
      <c r="E1893" s="25">
        <f t="shared" si="33"/>
        <v>0.99722</v>
      </c>
    </row>
    <row r="1894" spans="1:5" ht="12" customHeight="1">
      <c r="A1894" s="9" t="s">
        <v>21</v>
      </c>
      <c r="B1894" s="26" t="s">
        <v>2972</v>
      </c>
      <c r="C1894" s="27" t="s">
        <v>2530</v>
      </c>
      <c r="D1894" s="40">
        <v>985.66</v>
      </c>
      <c r="E1894" s="25">
        <f t="shared" si="33"/>
        <v>0.98565999999999998</v>
      </c>
    </row>
    <row r="1895" spans="1:5" ht="12" customHeight="1">
      <c r="A1895" s="9" t="s">
        <v>21</v>
      </c>
      <c r="B1895" s="26" t="s">
        <v>2972</v>
      </c>
      <c r="C1895" s="27" t="s">
        <v>2530</v>
      </c>
      <c r="D1895" s="40">
        <v>997.22</v>
      </c>
      <c r="E1895" s="25">
        <f t="shared" si="33"/>
        <v>0.99722</v>
      </c>
    </row>
    <row r="1896" spans="1:5" ht="12" customHeight="1">
      <c r="A1896" s="9" t="s">
        <v>21</v>
      </c>
      <c r="B1896" s="26" t="s">
        <v>2973</v>
      </c>
      <c r="C1896" s="27" t="s">
        <v>2530</v>
      </c>
      <c r="D1896" s="40">
        <v>1818.96</v>
      </c>
      <c r="E1896" s="25">
        <f t="shared" si="33"/>
        <v>1.8189600000000001</v>
      </c>
    </row>
    <row r="1897" spans="1:5" ht="12" customHeight="1">
      <c r="A1897" s="9" t="s">
        <v>21</v>
      </c>
      <c r="B1897" s="26" t="s">
        <v>2973</v>
      </c>
      <c r="C1897" s="27" t="s">
        <v>2530</v>
      </c>
      <c r="D1897" s="40">
        <v>1810.65</v>
      </c>
      <c r="E1897" s="25">
        <f t="shared" si="33"/>
        <v>1.8106500000000001</v>
      </c>
    </row>
    <row r="1898" spans="1:5" ht="12" customHeight="1">
      <c r="A1898" s="9" t="s">
        <v>21</v>
      </c>
      <c r="B1898" s="26" t="s">
        <v>2973</v>
      </c>
      <c r="C1898" s="27" t="s">
        <v>2530</v>
      </c>
      <c r="D1898" s="40">
        <v>1054</v>
      </c>
      <c r="E1898" s="25">
        <f t="shared" si="33"/>
        <v>1.054</v>
      </c>
    </row>
    <row r="1899" spans="1:5" ht="12" customHeight="1">
      <c r="A1899" s="9" t="s">
        <v>21</v>
      </c>
      <c r="B1899" s="26" t="s">
        <v>2974</v>
      </c>
      <c r="C1899" s="27" t="s">
        <v>2530</v>
      </c>
      <c r="D1899" s="40">
        <v>1224</v>
      </c>
      <c r="E1899" s="25">
        <f t="shared" si="33"/>
        <v>1.224</v>
      </c>
    </row>
    <row r="1900" spans="1:5" ht="12" customHeight="1">
      <c r="A1900" s="9" t="s">
        <v>21</v>
      </c>
      <c r="B1900" s="26" t="s">
        <v>2975</v>
      </c>
      <c r="C1900" s="27" t="s">
        <v>2530</v>
      </c>
      <c r="D1900" s="40">
        <v>160</v>
      </c>
      <c r="E1900" s="25">
        <f t="shared" si="33"/>
        <v>0.16</v>
      </c>
    </row>
    <row r="1901" spans="1:5" ht="12" customHeight="1">
      <c r="A1901" s="9" t="s">
        <v>21</v>
      </c>
      <c r="B1901" s="26" t="s">
        <v>2976</v>
      </c>
      <c r="C1901" s="27" t="s">
        <v>2530</v>
      </c>
      <c r="D1901" s="40">
        <v>91.05</v>
      </c>
      <c r="E1901" s="25">
        <f t="shared" si="33"/>
        <v>9.1049999999999992E-2</v>
      </c>
    </row>
    <row r="1902" spans="1:5" ht="12" customHeight="1">
      <c r="A1902" s="9" t="s">
        <v>21</v>
      </c>
      <c r="B1902" s="26" t="s">
        <v>2977</v>
      </c>
      <c r="C1902" s="27" t="s">
        <v>2530</v>
      </c>
      <c r="D1902" s="40">
        <v>3680.88</v>
      </c>
      <c r="E1902" s="25">
        <f t="shared" si="33"/>
        <v>3.6808800000000002</v>
      </c>
    </row>
    <row r="1903" spans="1:5" ht="12" customHeight="1">
      <c r="A1903" s="9" t="s">
        <v>21</v>
      </c>
      <c r="B1903" s="26" t="s">
        <v>2978</v>
      </c>
      <c r="C1903" s="27" t="s">
        <v>2530</v>
      </c>
      <c r="D1903" s="40">
        <v>903.18</v>
      </c>
      <c r="E1903" s="25">
        <f t="shared" si="33"/>
        <v>0.90317999999999998</v>
      </c>
    </row>
    <row r="1904" spans="1:5" ht="12" customHeight="1">
      <c r="A1904" s="9" t="s">
        <v>21</v>
      </c>
      <c r="B1904" s="26" t="s">
        <v>2979</v>
      </c>
      <c r="C1904" s="27" t="s">
        <v>2530</v>
      </c>
      <c r="D1904" s="40">
        <v>426.64</v>
      </c>
      <c r="E1904" s="25">
        <f t="shared" si="33"/>
        <v>0.42663999999999996</v>
      </c>
    </row>
    <row r="1905" spans="1:5" ht="12" customHeight="1">
      <c r="A1905" s="9" t="s">
        <v>21</v>
      </c>
      <c r="B1905" s="26" t="s">
        <v>2980</v>
      </c>
      <c r="C1905" s="27" t="s">
        <v>2530</v>
      </c>
      <c r="D1905" s="40">
        <v>4255.5200000000004</v>
      </c>
      <c r="E1905" s="25">
        <f t="shared" si="33"/>
        <v>4.2555200000000006</v>
      </c>
    </row>
    <row r="1906" spans="1:5" ht="12" customHeight="1">
      <c r="A1906" s="9" t="s">
        <v>21</v>
      </c>
      <c r="B1906" s="26" t="s">
        <v>2980</v>
      </c>
      <c r="C1906" s="27" t="s">
        <v>2530</v>
      </c>
      <c r="D1906" s="40">
        <v>3738.8</v>
      </c>
      <c r="E1906" s="25">
        <f t="shared" si="33"/>
        <v>3.7388000000000003</v>
      </c>
    </row>
    <row r="1907" spans="1:5" ht="12" customHeight="1">
      <c r="A1907" s="9" t="s">
        <v>21</v>
      </c>
      <c r="B1907" s="26" t="s">
        <v>2981</v>
      </c>
      <c r="C1907" s="27" t="s">
        <v>2530</v>
      </c>
      <c r="D1907" s="40">
        <v>1275</v>
      </c>
      <c r="E1907" s="25">
        <f t="shared" si="33"/>
        <v>1.2749999999999999</v>
      </c>
    </row>
    <row r="1908" spans="1:5" ht="12" customHeight="1">
      <c r="A1908" s="9" t="s">
        <v>21</v>
      </c>
      <c r="B1908" s="26" t="s">
        <v>2981</v>
      </c>
      <c r="C1908" s="27" t="s">
        <v>2530</v>
      </c>
      <c r="D1908" s="40">
        <v>1275</v>
      </c>
      <c r="E1908" s="25">
        <f t="shared" si="33"/>
        <v>1.2749999999999999</v>
      </c>
    </row>
    <row r="1909" spans="1:5" ht="12" customHeight="1">
      <c r="A1909" s="9" t="s">
        <v>21</v>
      </c>
      <c r="B1909" s="26" t="s">
        <v>2981</v>
      </c>
      <c r="C1909" s="27" t="s">
        <v>2530</v>
      </c>
      <c r="D1909" s="40">
        <v>1275</v>
      </c>
      <c r="E1909" s="25">
        <f t="shared" si="33"/>
        <v>1.2749999999999999</v>
      </c>
    </row>
    <row r="1910" spans="1:5" ht="12" customHeight="1">
      <c r="A1910" s="9" t="s">
        <v>21</v>
      </c>
      <c r="B1910" s="26" t="s">
        <v>2982</v>
      </c>
      <c r="C1910" s="27" t="s">
        <v>2530</v>
      </c>
      <c r="D1910" s="40">
        <v>3463.14</v>
      </c>
      <c r="E1910" s="25">
        <f t="shared" si="33"/>
        <v>3.4631399999999997</v>
      </c>
    </row>
    <row r="1911" spans="1:5" ht="12" customHeight="1">
      <c r="A1911" s="9" t="s">
        <v>21</v>
      </c>
      <c r="B1911" s="26" t="s">
        <v>2983</v>
      </c>
      <c r="C1911" s="27" t="s">
        <v>2530</v>
      </c>
      <c r="D1911" s="40">
        <v>1358.15</v>
      </c>
      <c r="E1911" s="25">
        <f t="shared" si="33"/>
        <v>1.3581500000000002</v>
      </c>
    </row>
    <row r="1912" spans="1:5" ht="12" customHeight="1">
      <c r="A1912" s="9" t="s">
        <v>21</v>
      </c>
      <c r="B1912" s="26" t="s">
        <v>1734</v>
      </c>
      <c r="C1912" s="27" t="s">
        <v>2530</v>
      </c>
      <c r="D1912" s="40">
        <v>14304.89</v>
      </c>
      <c r="E1912" s="25">
        <f t="shared" si="33"/>
        <v>14.304889999999999</v>
      </c>
    </row>
    <row r="1913" spans="1:5" ht="12" customHeight="1">
      <c r="A1913" s="9" t="s">
        <v>21</v>
      </c>
      <c r="B1913" s="26" t="s">
        <v>2984</v>
      </c>
      <c r="C1913" s="27" t="s">
        <v>2530</v>
      </c>
      <c r="D1913" s="40">
        <v>512.88</v>
      </c>
      <c r="E1913" s="25">
        <f t="shared" si="33"/>
        <v>0.51288</v>
      </c>
    </row>
    <row r="1914" spans="1:5" ht="12" customHeight="1">
      <c r="A1914" s="9" t="s">
        <v>21</v>
      </c>
      <c r="B1914" s="26" t="s">
        <v>2985</v>
      </c>
      <c r="C1914" s="27" t="s">
        <v>2530</v>
      </c>
      <c r="D1914" s="40">
        <v>772.2</v>
      </c>
      <c r="E1914" s="25">
        <f t="shared" si="33"/>
        <v>0.7722</v>
      </c>
    </row>
    <row r="1915" spans="1:5" ht="12" customHeight="1">
      <c r="A1915" s="9" t="s">
        <v>21</v>
      </c>
      <c r="B1915" s="26" t="s">
        <v>2986</v>
      </c>
      <c r="C1915" s="27" t="s">
        <v>2530</v>
      </c>
      <c r="D1915" s="40">
        <v>1302.75</v>
      </c>
      <c r="E1915" s="25">
        <f t="shared" si="33"/>
        <v>1.3027500000000001</v>
      </c>
    </row>
    <row r="1916" spans="1:5" ht="12" customHeight="1">
      <c r="A1916" s="9" t="s">
        <v>21</v>
      </c>
      <c r="B1916" s="26" t="s">
        <v>2986</v>
      </c>
      <c r="C1916" s="27" t="s">
        <v>2530</v>
      </c>
      <c r="D1916" s="40">
        <v>645.28</v>
      </c>
      <c r="E1916" s="25">
        <f t="shared" si="33"/>
        <v>0.64527999999999996</v>
      </c>
    </row>
    <row r="1917" spans="1:5" ht="12" customHeight="1">
      <c r="A1917" s="9" t="s">
        <v>21</v>
      </c>
      <c r="B1917" s="26" t="s">
        <v>2987</v>
      </c>
      <c r="C1917" s="27" t="s">
        <v>2530</v>
      </c>
      <c r="D1917" s="40">
        <v>2546.0700000000002</v>
      </c>
      <c r="E1917" s="25">
        <f t="shared" si="33"/>
        <v>2.5460700000000003</v>
      </c>
    </row>
    <row r="1918" spans="1:5" ht="12" customHeight="1">
      <c r="A1918" s="9" t="s">
        <v>21</v>
      </c>
      <c r="B1918" s="26" t="s">
        <v>2988</v>
      </c>
      <c r="C1918" s="27" t="s">
        <v>2530</v>
      </c>
      <c r="D1918" s="40">
        <v>889.71</v>
      </c>
      <c r="E1918" s="25">
        <f t="shared" si="33"/>
        <v>0.88971</v>
      </c>
    </row>
    <row r="1919" spans="1:5" ht="12" customHeight="1">
      <c r="A1919" s="9" t="s">
        <v>21</v>
      </c>
      <c r="B1919" s="26" t="s">
        <v>2988</v>
      </c>
      <c r="C1919" s="27" t="s">
        <v>2530</v>
      </c>
      <c r="D1919" s="40">
        <v>869.45</v>
      </c>
      <c r="E1919" s="25">
        <f t="shared" si="33"/>
        <v>0.86945000000000006</v>
      </c>
    </row>
    <row r="1920" spans="1:5" ht="12" customHeight="1">
      <c r="A1920" s="9" t="s">
        <v>21</v>
      </c>
      <c r="B1920" s="26" t="s">
        <v>2989</v>
      </c>
      <c r="C1920" s="27" t="s">
        <v>2530</v>
      </c>
      <c r="D1920" s="40">
        <v>1563.15</v>
      </c>
      <c r="E1920" s="25">
        <f t="shared" si="33"/>
        <v>1.56315</v>
      </c>
    </row>
    <row r="1921" spans="1:5" ht="12" customHeight="1">
      <c r="A1921" s="9" t="s">
        <v>21</v>
      </c>
      <c r="B1921" s="26" t="s">
        <v>2990</v>
      </c>
      <c r="C1921" s="27" t="s">
        <v>2530</v>
      </c>
      <c r="D1921" s="40">
        <v>718.8</v>
      </c>
      <c r="E1921" s="25">
        <f t="shared" si="33"/>
        <v>0.71879999999999999</v>
      </c>
    </row>
    <row r="1922" spans="1:5" ht="12" customHeight="1">
      <c r="A1922" s="9" t="s">
        <v>21</v>
      </c>
      <c r="B1922" s="26" t="s">
        <v>2991</v>
      </c>
      <c r="C1922" s="27" t="s">
        <v>2530</v>
      </c>
      <c r="D1922" s="40">
        <v>2252.8000000000002</v>
      </c>
      <c r="E1922" s="25">
        <f t="shared" si="33"/>
        <v>2.2528000000000001</v>
      </c>
    </row>
    <row r="1923" spans="1:5" ht="12" customHeight="1">
      <c r="A1923" s="9" t="s">
        <v>21</v>
      </c>
      <c r="B1923" s="26" t="s">
        <v>2991</v>
      </c>
      <c r="C1923" s="27" t="s">
        <v>2530</v>
      </c>
      <c r="D1923" s="40">
        <v>1860.6</v>
      </c>
      <c r="E1923" s="25">
        <f t="shared" si="33"/>
        <v>1.8605999999999998</v>
      </c>
    </row>
    <row r="1924" spans="1:5" ht="12" customHeight="1">
      <c r="A1924" s="9" t="s">
        <v>21</v>
      </c>
      <c r="B1924" s="26" t="s">
        <v>2992</v>
      </c>
      <c r="C1924" s="27" t="s">
        <v>2530</v>
      </c>
      <c r="D1924" s="40">
        <v>642.6</v>
      </c>
      <c r="E1924" s="25">
        <f t="shared" si="33"/>
        <v>0.64260000000000006</v>
      </c>
    </row>
    <row r="1925" spans="1:5" ht="12" customHeight="1">
      <c r="A1925" s="9" t="s">
        <v>21</v>
      </c>
      <c r="B1925" s="26" t="s">
        <v>2992</v>
      </c>
      <c r="C1925" s="27" t="s">
        <v>2530</v>
      </c>
      <c r="D1925" s="40">
        <v>803.91</v>
      </c>
      <c r="E1925" s="25">
        <f t="shared" si="33"/>
        <v>0.80391000000000001</v>
      </c>
    </row>
    <row r="1926" spans="1:5" ht="12" customHeight="1">
      <c r="A1926" s="9" t="s">
        <v>21</v>
      </c>
      <c r="B1926" s="26" t="s">
        <v>2992</v>
      </c>
      <c r="C1926" s="27" t="s">
        <v>2530</v>
      </c>
      <c r="D1926" s="40">
        <v>787.77</v>
      </c>
      <c r="E1926" s="25">
        <f t="shared" si="33"/>
        <v>0.78776999999999997</v>
      </c>
    </row>
    <row r="1927" spans="1:5" ht="12" customHeight="1">
      <c r="A1927" s="9" t="s">
        <v>21</v>
      </c>
      <c r="B1927" s="26" t="s">
        <v>2992</v>
      </c>
      <c r="C1927" s="27" t="s">
        <v>2530</v>
      </c>
      <c r="D1927" s="40">
        <v>787.77</v>
      </c>
      <c r="E1927" s="25">
        <f t="shared" si="33"/>
        <v>0.78776999999999997</v>
      </c>
    </row>
    <row r="1928" spans="1:5" ht="12" customHeight="1">
      <c r="A1928" s="9" t="s">
        <v>21</v>
      </c>
      <c r="B1928" s="26" t="s">
        <v>2993</v>
      </c>
      <c r="C1928" s="27" t="s">
        <v>2530</v>
      </c>
      <c r="D1928" s="40">
        <v>999.16</v>
      </c>
      <c r="E1928" s="25">
        <f t="shared" si="33"/>
        <v>0.99915999999999994</v>
      </c>
    </row>
    <row r="1929" spans="1:5" ht="12" customHeight="1">
      <c r="A1929" s="9" t="s">
        <v>21</v>
      </c>
      <c r="B1929" s="26" t="s">
        <v>2994</v>
      </c>
      <c r="C1929" s="27" t="s">
        <v>2530</v>
      </c>
      <c r="D1929" s="40">
        <v>362.97</v>
      </c>
      <c r="E1929" s="25">
        <f t="shared" si="33"/>
        <v>0.36297000000000001</v>
      </c>
    </row>
    <row r="1930" spans="1:5" ht="12" customHeight="1">
      <c r="A1930" s="9" t="s">
        <v>21</v>
      </c>
      <c r="B1930" s="26" t="s">
        <v>2523</v>
      </c>
      <c r="C1930" s="27" t="s">
        <v>2530</v>
      </c>
      <c r="D1930" s="40">
        <v>3738.8</v>
      </c>
      <c r="E1930" s="25">
        <f t="shared" si="33"/>
        <v>3.7388000000000003</v>
      </c>
    </row>
    <row r="1931" spans="1:5" ht="12" customHeight="1">
      <c r="A1931" s="9" t="s">
        <v>21</v>
      </c>
      <c r="B1931" s="26" t="s">
        <v>2523</v>
      </c>
      <c r="C1931" s="27" t="s">
        <v>2530</v>
      </c>
      <c r="D1931" s="40">
        <v>5751.65</v>
      </c>
      <c r="E1931" s="25">
        <f t="shared" si="33"/>
        <v>5.7516499999999997</v>
      </c>
    </row>
    <row r="1932" spans="1:5" ht="12" customHeight="1">
      <c r="A1932" s="9" t="s">
        <v>21</v>
      </c>
      <c r="B1932" s="26" t="s">
        <v>2995</v>
      </c>
      <c r="C1932" s="27" t="s">
        <v>2530</v>
      </c>
      <c r="D1932" s="40">
        <v>2643.87</v>
      </c>
      <c r="E1932" s="25">
        <f t="shared" si="33"/>
        <v>2.6438699999999997</v>
      </c>
    </row>
    <row r="1933" spans="1:5" ht="12" customHeight="1">
      <c r="A1933" s="9" t="s">
        <v>21</v>
      </c>
      <c r="B1933" s="26" t="s">
        <v>2996</v>
      </c>
      <c r="C1933" s="27" t="s">
        <v>2530</v>
      </c>
      <c r="D1933" s="40">
        <v>652.36</v>
      </c>
      <c r="E1933" s="25">
        <f t="shared" si="33"/>
        <v>0.65236000000000005</v>
      </c>
    </row>
    <row r="1934" spans="1:5" ht="12" customHeight="1">
      <c r="A1934" s="9" t="s">
        <v>21</v>
      </c>
      <c r="B1934" s="26" t="s">
        <v>2996</v>
      </c>
      <c r="C1934" s="27" t="s">
        <v>2530</v>
      </c>
      <c r="D1934" s="40">
        <v>746.47</v>
      </c>
      <c r="E1934" s="25">
        <f t="shared" si="33"/>
        <v>0.74647000000000008</v>
      </c>
    </row>
    <row r="1935" spans="1:5" ht="12" customHeight="1">
      <c r="A1935" s="9" t="s">
        <v>21</v>
      </c>
      <c r="B1935" s="26" t="s">
        <v>2996</v>
      </c>
      <c r="C1935" s="27" t="s">
        <v>2530</v>
      </c>
      <c r="D1935" s="40">
        <v>652.36</v>
      </c>
      <c r="E1935" s="25">
        <f t="shared" si="33"/>
        <v>0.65236000000000005</v>
      </c>
    </row>
    <row r="1936" spans="1:5" ht="12" customHeight="1">
      <c r="A1936" s="9" t="s">
        <v>21</v>
      </c>
      <c r="B1936" s="26" t="s">
        <v>2996</v>
      </c>
      <c r="C1936" s="27" t="s">
        <v>2530</v>
      </c>
      <c r="D1936" s="40">
        <v>746.47</v>
      </c>
      <c r="E1936" s="25">
        <f t="shared" si="33"/>
        <v>0.74647000000000008</v>
      </c>
    </row>
    <row r="1937" spans="1:5" ht="12" customHeight="1">
      <c r="A1937" s="9" t="s">
        <v>21</v>
      </c>
      <c r="B1937" s="26" t="s">
        <v>2996</v>
      </c>
      <c r="C1937" s="27" t="s">
        <v>2530</v>
      </c>
      <c r="D1937" s="40">
        <v>652.36</v>
      </c>
      <c r="E1937" s="25">
        <f t="shared" si="33"/>
        <v>0.65236000000000005</v>
      </c>
    </row>
    <row r="1938" spans="1:5" ht="12" customHeight="1">
      <c r="A1938" s="9" t="s">
        <v>21</v>
      </c>
      <c r="B1938" s="26" t="s">
        <v>2996</v>
      </c>
      <c r="C1938" s="27" t="s">
        <v>2530</v>
      </c>
      <c r="D1938" s="40">
        <v>711.02</v>
      </c>
      <c r="E1938" s="25">
        <f t="shared" si="33"/>
        <v>0.71101999999999999</v>
      </c>
    </row>
    <row r="1939" spans="1:5" ht="12" customHeight="1">
      <c r="A1939" s="9" t="s">
        <v>21</v>
      </c>
      <c r="B1939" s="26" t="s">
        <v>2997</v>
      </c>
      <c r="C1939" s="27" t="s">
        <v>2530</v>
      </c>
      <c r="D1939" s="40">
        <v>592.70000000000005</v>
      </c>
      <c r="E1939" s="25">
        <f t="shared" ref="E1939:E2002" si="34">D1939/1000</f>
        <v>0.5927</v>
      </c>
    </row>
    <row r="1940" spans="1:5" ht="12" customHeight="1">
      <c r="A1940" s="9" t="s">
        <v>21</v>
      </c>
      <c r="B1940" s="26" t="s">
        <v>2998</v>
      </c>
      <c r="C1940" s="27" t="s">
        <v>2530</v>
      </c>
      <c r="D1940" s="40">
        <v>653.52</v>
      </c>
      <c r="E1940" s="25">
        <f t="shared" si="34"/>
        <v>0.65351999999999999</v>
      </c>
    </row>
    <row r="1941" spans="1:5" ht="12" customHeight="1">
      <c r="A1941" s="9" t="s">
        <v>21</v>
      </c>
      <c r="B1941" s="26" t="s">
        <v>2999</v>
      </c>
      <c r="C1941" s="27" t="s">
        <v>2530</v>
      </c>
      <c r="D1941" s="40">
        <v>2751.84</v>
      </c>
      <c r="E1941" s="25">
        <f t="shared" si="34"/>
        <v>2.7518400000000001</v>
      </c>
    </row>
    <row r="1942" spans="1:5" ht="12" customHeight="1">
      <c r="A1942" s="9" t="s">
        <v>21</v>
      </c>
      <c r="B1942" s="26" t="s">
        <v>3000</v>
      </c>
      <c r="C1942" s="27" t="s">
        <v>2530</v>
      </c>
      <c r="D1942" s="40">
        <v>3789.3</v>
      </c>
      <c r="E1942" s="25">
        <f t="shared" si="34"/>
        <v>3.7893000000000003</v>
      </c>
    </row>
    <row r="1943" spans="1:5" ht="12" customHeight="1">
      <c r="A1943" s="9" t="s">
        <v>21</v>
      </c>
      <c r="B1943" s="26" t="s">
        <v>3001</v>
      </c>
      <c r="C1943" s="27" t="s">
        <v>2530</v>
      </c>
      <c r="D1943" s="40">
        <v>740.36</v>
      </c>
      <c r="E1943" s="25">
        <f t="shared" si="34"/>
        <v>0.74036000000000002</v>
      </c>
    </row>
    <row r="1944" spans="1:5" ht="12" customHeight="1">
      <c r="A1944" s="9" t="s">
        <v>21</v>
      </c>
      <c r="B1944" s="26" t="s">
        <v>3001</v>
      </c>
      <c r="C1944" s="27" t="s">
        <v>2530</v>
      </c>
      <c r="D1944" s="40">
        <v>566.20000000000005</v>
      </c>
      <c r="E1944" s="25">
        <f t="shared" si="34"/>
        <v>0.56620000000000004</v>
      </c>
    </row>
    <row r="1945" spans="1:5" ht="12" customHeight="1">
      <c r="A1945" s="9" t="s">
        <v>21</v>
      </c>
      <c r="B1945" s="26" t="s">
        <v>3001</v>
      </c>
      <c r="C1945" s="27" t="s">
        <v>2530</v>
      </c>
      <c r="D1945" s="40">
        <v>503.2</v>
      </c>
      <c r="E1945" s="25">
        <f t="shared" si="34"/>
        <v>0.50319999999999998</v>
      </c>
    </row>
    <row r="1946" spans="1:5" ht="12" customHeight="1">
      <c r="A1946" s="9" t="s">
        <v>21</v>
      </c>
      <c r="B1946" s="26" t="s">
        <v>3001</v>
      </c>
      <c r="C1946" s="27" t="s">
        <v>2530</v>
      </c>
      <c r="D1946" s="40">
        <v>592.91999999999996</v>
      </c>
      <c r="E1946" s="25">
        <f t="shared" si="34"/>
        <v>0.59292</v>
      </c>
    </row>
    <row r="1947" spans="1:5" ht="12" customHeight="1">
      <c r="A1947" s="9" t="s">
        <v>21</v>
      </c>
      <c r="B1947" s="26" t="s">
        <v>3001</v>
      </c>
      <c r="C1947" s="27" t="s">
        <v>2530</v>
      </c>
      <c r="D1947" s="40">
        <v>582.16999999999996</v>
      </c>
      <c r="E1947" s="25">
        <f t="shared" si="34"/>
        <v>0.58216999999999997</v>
      </c>
    </row>
    <row r="1948" spans="1:5" ht="12" customHeight="1">
      <c r="A1948" s="9" t="s">
        <v>21</v>
      </c>
      <c r="B1948" s="26" t="s">
        <v>3001</v>
      </c>
      <c r="C1948" s="27" t="s">
        <v>2530</v>
      </c>
      <c r="D1948" s="40">
        <v>750.36</v>
      </c>
      <c r="E1948" s="25">
        <f t="shared" si="34"/>
        <v>0.75036000000000003</v>
      </c>
    </row>
    <row r="1949" spans="1:5" ht="12" customHeight="1">
      <c r="A1949" s="9" t="s">
        <v>21</v>
      </c>
      <c r="B1949" s="26" t="s">
        <v>3001</v>
      </c>
      <c r="C1949" s="27" t="s">
        <v>2530</v>
      </c>
      <c r="D1949" s="40">
        <v>751.52</v>
      </c>
      <c r="E1949" s="25">
        <f t="shared" si="34"/>
        <v>0.75151999999999997</v>
      </c>
    </row>
    <row r="1950" spans="1:5" ht="12" customHeight="1">
      <c r="A1950" s="9" t="s">
        <v>21</v>
      </c>
      <c r="B1950" s="26" t="s">
        <v>3001</v>
      </c>
      <c r="C1950" s="27" t="s">
        <v>2530</v>
      </c>
      <c r="D1950" s="40">
        <v>712.61</v>
      </c>
      <c r="E1950" s="25">
        <f t="shared" si="34"/>
        <v>0.71260999999999997</v>
      </c>
    </row>
    <row r="1951" spans="1:5" ht="12" customHeight="1">
      <c r="A1951" s="9" t="s">
        <v>21</v>
      </c>
      <c r="B1951" s="26" t="s">
        <v>3001</v>
      </c>
      <c r="C1951" s="27" t="s">
        <v>2530</v>
      </c>
      <c r="D1951" s="40">
        <v>1066.6500000000001</v>
      </c>
      <c r="E1951" s="25">
        <f t="shared" si="34"/>
        <v>1.0666500000000001</v>
      </c>
    </row>
    <row r="1952" spans="1:5" ht="12" customHeight="1">
      <c r="A1952" s="9" t="s">
        <v>21</v>
      </c>
      <c r="B1952" s="26" t="s">
        <v>3001</v>
      </c>
      <c r="C1952" s="27" t="s">
        <v>2530</v>
      </c>
      <c r="D1952" s="40">
        <v>612</v>
      </c>
      <c r="E1952" s="25">
        <f t="shared" si="34"/>
        <v>0.61199999999999999</v>
      </c>
    </row>
    <row r="1953" spans="1:5" ht="12" customHeight="1">
      <c r="A1953" s="9" t="s">
        <v>21</v>
      </c>
      <c r="B1953" s="26" t="s">
        <v>3001</v>
      </c>
      <c r="C1953" s="27" t="s">
        <v>2530</v>
      </c>
      <c r="D1953" s="40">
        <v>750.64</v>
      </c>
      <c r="E1953" s="25">
        <f t="shared" si="34"/>
        <v>0.75063999999999997</v>
      </c>
    </row>
    <row r="1954" spans="1:5" ht="12" customHeight="1">
      <c r="A1954" s="9" t="s">
        <v>21</v>
      </c>
      <c r="B1954" s="26" t="s">
        <v>3001</v>
      </c>
      <c r="C1954" s="27" t="s">
        <v>2530</v>
      </c>
      <c r="D1954" s="40">
        <v>324.39999999999998</v>
      </c>
      <c r="E1954" s="25">
        <f t="shared" si="34"/>
        <v>0.32439999999999997</v>
      </c>
    </row>
    <row r="1955" spans="1:5" ht="12" customHeight="1">
      <c r="A1955" s="9" t="s">
        <v>21</v>
      </c>
      <c r="B1955" s="26" t="s">
        <v>3001</v>
      </c>
      <c r="C1955" s="27" t="s">
        <v>2530</v>
      </c>
      <c r="D1955" s="40">
        <v>718.61</v>
      </c>
      <c r="E1955" s="25">
        <f t="shared" si="34"/>
        <v>0.71860999999999997</v>
      </c>
    </row>
    <row r="1956" spans="1:5" ht="12" customHeight="1">
      <c r="A1956" s="9" t="s">
        <v>21</v>
      </c>
      <c r="B1956" s="26" t="s">
        <v>3001</v>
      </c>
      <c r="C1956" s="27" t="s">
        <v>2530</v>
      </c>
      <c r="D1956" s="40">
        <v>616.91999999999996</v>
      </c>
      <c r="E1956" s="25">
        <f t="shared" si="34"/>
        <v>0.61691999999999991</v>
      </c>
    </row>
    <row r="1957" spans="1:5" ht="12" customHeight="1">
      <c r="A1957" s="9" t="s">
        <v>21</v>
      </c>
      <c r="B1957" s="26" t="s">
        <v>3001</v>
      </c>
      <c r="C1957" s="27" t="s">
        <v>2530</v>
      </c>
      <c r="D1957" s="40">
        <v>440.4</v>
      </c>
      <c r="E1957" s="25">
        <f t="shared" si="34"/>
        <v>0.44039999999999996</v>
      </c>
    </row>
    <row r="1958" spans="1:5" ht="12" customHeight="1">
      <c r="A1958" s="9" t="s">
        <v>21</v>
      </c>
      <c r="B1958" s="26" t="s">
        <v>3001</v>
      </c>
      <c r="C1958" s="27" t="s">
        <v>2530</v>
      </c>
      <c r="D1958" s="40">
        <v>725.86</v>
      </c>
      <c r="E1958" s="25">
        <f t="shared" si="34"/>
        <v>0.72586000000000006</v>
      </c>
    </row>
    <row r="1959" spans="1:5" ht="12" customHeight="1">
      <c r="A1959" s="9" t="s">
        <v>21</v>
      </c>
      <c r="B1959" s="26" t="s">
        <v>3001</v>
      </c>
      <c r="C1959" s="27" t="s">
        <v>2530</v>
      </c>
      <c r="D1959" s="40">
        <v>503.2</v>
      </c>
      <c r="E1959" s="25">
        <f t="shared" si="34"/>
        <v>0.50319999999999998</v>
      </c>
    </row>
    <row r="1960" spans="1:5" ht="12" customHeight="1">
      <c r="A1960" s="9" t="s">
        <v>21</v>
      </c>
      <c r="B1960" s="26" t="s">
        <v>3001</v>
      </c>
      <c r="C1960" s="27" t="s">
        <v>2530</v>
      </c>
      <c r="D1960" s="40">
        <v>503.2</v>
      </c>
      <c r="E1960" s="25">
        <f t="shared" si="34"/>
        <v>0.50319999999999998</v>
      </c>
    </row>
    <row r="1961" spans="1:5" ht="12" customHeight="1">
      <c r="A1961" s="9" t="s">
        <v>21</v>
      </c>
      <c r="B1961" s="26" t="s">
        <v>3001</v>
      </c>
      <c r="C1961" s="27" t="s">
        <v>2530</v>
      </c>
      <c r="D1961" s="40">
        <v>732.61</v>
      </c>
      <c r="E1961" s="25">
        <f t="shared" si="34"/>
        <v>0.73260999999999998</v>
      </c>
    </row>
    <row r="1962" spans="1:5" ht="12" customHeight="1">
      <c r="A1962" s="9" t="s">
        <v>21</v>
      </c>
      <c r="B1962" s="26" t="s">
        <v>3001</v>
      </c>
      <c r="C1962" s="27" t="s">
        <v>2530</v>
      </c>
      <c r="D1962" s="40">
        <v>675.36</v>
      </c>
      <c r="E1962" s="25">
        <f t="shared" si="34"/>
        <v>0.67535999999999996</v>
      </c>
    </row>
    <row r="1963" spans="1:5" ht="12" customHeight="1">
      <c r="A1963" s="9" t="s">
        <v>21</v>
      </c>
      <c r="B1963" s="26" t="s">
        <v>3001</v>
      </c>
      <c r="C1963" s="27" t="s">
        <v>2530</v>
      </c>
      <c r="D1963" s="40">
        <v>616.91999999999996</v>
      </c>
      <c r="E1963" s="25">
        <f t="shared" si="34"/>
        <v>0.61691999999999991</v>
      </c>
    </row>
    <row r="1964" spans="1:5" ht="12" customHeight="1">
      <c r="A1964" s="9" t="s">
        <v>21</v>
      </c>
      <c r="B1964" s="26" t="s">
        <v>3001</v>
      </c>
      <c r="C1964" s="27" t="s">
        <v>2530</v>
      </c>
      <c r="D1964" s="40">
        <v>503.2</v>
      </c>
      <c r="E1964" s="25">
        <f t="shared" si="34"/>
        <v>0.50319999999999998</v>
      </c>
    </row>
    <row r="1965" spans="1:5" ht="12" customHeight="1">
      <c r="A1965" s="9" t="s">
        <v>21</v>
      </c>
      <c r="B1965" s="26" t="s">
        <v>3001</v>
      </c>
      <c r="C1965" s="27" t="s">
        <v>2530</v>
      </c>
      <c r="D1965" s="40">
        <v>503.2</v>
      </c>
      <c r="E1965" s="25">
        <f t="shared" si="34"/>
        <v>0.50319999999999998</v>
      </c>
    </row>
    <row r="1966" spans="1:5" ht="12" customHeight="1">
      <c r="A1966" s="9" t="s">
        <v>21</v>
      </c>
      <c r="B1966" s="26" t="s">
        <v>3001</v>
      </c>
      <c r="C1966" s="27" t="s">
        <v>2530</v>
      </c>
      <c r="D1966" s="40">
        <v>641.54999999999995</v>
      </c>
      <c r="E1966" s="25">
        <f t="shared" si="34"/>
        <v>0.64154999999999995</v>
      </c>
    </row>
    <row r="1967" spans="1:5" ht="12" customHeight="1">
      <c r="A1967" s="9" t="s">
        <v>21</v>
      </c>
      <c r="B1967" s="26" t="s">
        <v>3001</v>
      </c>
      <c r="C1967" s="27" t="s">
        <v>2530</v>
      </c>
      <c r="D1967" s="40">
        <v>1066.6500000000001</v>
      </c>
      <c r="E1967" s="25">
        <f t="shared" si="34"/>
        <v>1.0666500000000001</v>
      </c>
    </row>
    <row r="1968" spans="1:5" ht="12" customHeight="1">
      <c r="A1968" s="9" t="s">
        <v>21</v>
      </c>
      <c r="B1968" s="26" t="s">
        <v>3001</v>
      </c>
      <c r="C1968" s="27" t="s">
        <v>2530</v>
      </c>
      <c r="D1968" s="40">
        <v>616.91999999999996</v>
      </c>
      <c r="E1968" s="25">
        <f t="shared" si="34"/>
        <v>0.61691999999999991</v>
      </c>
    </row>
    <row r="1969" spans="1:5" ht="12" customHeight="1">
      <c r="A1969" s="9" t="s">
        <v>21</v>
      </c>
      <c r="B1969" s="26" t="s">
        <v>3001</v>
      </c>
      <c r="C1969" s="27" t="s">
        <v>2530</v>
      </c>
      <c r="D1969" s="40">
        <v>441.63</v>
      </c>
      <c r="E1969" s="25">
        <f t="shared" si="34"/>
        <v>0.44163000000000002</v>
      </c>
    </row>
    <row r="1970" spans="1:5" ht="12" customHeight="1">
      <c r="A1970" s="9" t="s">
        <v>21</v>
      </c>
      <c r="B1970" s="26" t="s">
        <v>3001</v>
      </c>
      <c r="C1970" s="27" t="s">
        <v>2530</v>
      </c>
      <c r="D1970" s="40">
        <v>589.66999999999996</v>
      </c>
      <c r="E1970" s="25">
        <f t="shared" si="34"/>
        <v>0.58966999999999992</v>
      </c>
    </row>
    <row r="1971" spans="1:5" ht="12" customHeight="1">
      <c r="A1971" s="9" t="s">
        <v>21</v>
      </c>
      <c r="B1971" s="26" t="s">
        <v>3001</v>
      </c>
      <c r="C1971" s="27" t="s">
        <v>2530</v>
      </c>
      <c r="D1971" s="40">
        <v>603.91999999999996</v>
      </c>
      <c r="E1971" s="25">
        <f t="shared" si="34"/>
        <v>0.60392000000000001</v>
      </c>
    </row>
    <row r="1972" spans="1:5" ht="12" customHeight="1">
      <c r="A1972" s="9" t="s">
        <v>21</v>
      </c>
      <c r="B1972" s="26" t="s">
        <v>3001</v>
      </c>
      <c r="C1972" s="27" t="s">
        <v>2530</v>
      </c>
      <c r="D1972" s="40">
        <v>730.36</v>
      </c>
      <c r="E1972" s="25">
        <f t="shared" si="34"/>
        <v>0.73036000000000001</v>
      </c>
    </row>
    <row r="1973" spans="1:5" ht="12" customHeight="1">
      <c r="A1973" s="9" t="s">
        <v>21</v>
      </c>
      <c r="B1973" s="26" t="s">
        <v>3001</v>
      </c>
      <c r="C1973" s="27" t="s">
        <v>2530</v>
      </c>
      <c r="D1973" s="40">
        <v>720.11</v>
      </c>
      <c r="E1973" s="25">
        <f t="shared" si="34"/>
        <v>0.72011000000000003</v>
      </c>
    </row>
    <row r="1974" spans="1:5" ht="12" customHeight="1">
      <c r="A1974" s="9" t="s">
        <v>21</v>
      </c>
      <c r="B1974" s="26" t="s">
        <v>3001</v>
      </c>
      <c r="C1974" s="27" t="s">
        <v>2530</v>
      </c>
      <c r="D1974" s="40">
        <v>549.91999999999996</v>
      </c>
      <c r="E1974" s="25">
        <f t="shared" si="34"/>
        <v>0.54991999999999996</v>
      </c>
    </row>
    <row r="1975" spans="1:5" ht="12" customHeight="1">
      <c r="A1975" s="9" t="s">
        <v>21</v>
      </c>
      <c r="B1975" s="26" t="s">
        <v>3001</v>
      </c>
      <c r="C1975" s="27" t="s">
        <v>2530</v>
      </c>
      <c r="D1975" s="40">
        <v>694.11</v>
      </c>
      <c r="E1975" s="25">
        <f t="shared" si="34"/>
        <v>0.69411</v>
      </c>
    </row>
    <row r="1976" spans="1:5" ht="12" customHeight="1">
      <c r="A1976" s="9" t="s">
        <v>21</v>
      </c>
      <c r="B1976" s="26" t="s">
        <v>3001</v>
      </c>
      <c r="C1976" s="27" t="s">
        <v>2530</v>
      </c>
      <c r="D1976" s="40">
        <v>599.20000000000005</v>
      </c>
      <c r="E1976" s="25">
        <f t="shared" si="34"/>
        <v>0.59920000000000007</v>
      </c>
    </row>
    <row r="1977" spans="1:5" ht="12" customHeight="1">
      <c r="A1977" s="9" t="s">
        <v>21</v>
      </c>
      <c r="B1977" s="26" t="s">
        <v>3001</v>
      </c>
      <c r="C1977" s="27" t="s">
        <v>2530</v>
      </c>
      <c r="D1977" s="40">
        <v>503.2</v>
      </c>
      <c r="E1977" s="25">
        <f t="shared" si="34"/>
        <v>0.50319999999999998</v>
      </c>
    </row>
    <row r="1978" spans="1:5" ht="12" customHeight="1">
      <c r="A1978" s="9" t="s">
        <v>21</v>
      </c>
      <c r="B1978" s="26" t="s">
        <v>3001</v>
      </c>
      <c r="C1978" s="27" t="s">
        <v>2530</v>
      </c>
      <c r="D1978" s="40">
        <v>724.86</v>
      </c>
      <c r="E1978" s="25">
        <f t="shared" si="34"/>
        <v>0.72486000000000006</v>
      </c>
    </row>
    <row r="1979" spans="1:5" ht="12" customHeight="1">
      <c r="A1979" s="9" t="s">
        <v>21</v>
      </c>
      <c r="B1979" s="26" t="s">
        <v>3001</v>
      </c>
      <c r="C1979" s="27" t="s">
        <v>2530</v>
      </c>
      <c r="D1979" s="40">
        <v>652.11</v>
      </c>
      <c r="E1979" s="25">
        <f t="shared" si="34"/>
        <v>0.65210999999999997</v>
      </c>
    </row>
    <row r="1980" spans="1:5" ht="12" customHeight="1">
      <c r="A1980" s="9" t="s">
        <v>21</v>
      </c>
      <c r="B1980" s="26" t="s">
        <v>3001</v>
      </c>
      <c r="C1980" s="27" t="s">
        <v>2530</v>
      </c>
      <c r="D1980" s="40">
        <v>616.91999999999996</v>
      </c>
      <c r="E1980" s="25">
        <f t="shared" si="34"/>
        <v>0.61691999999999991</v>
      </c>
    </row>
    <row r="1981" spans="1:5" ht="12" customHeight="1">
      <c r="A1981" s="9" t="s">
        <v>21</v>
      </c>
      <c r="B1981" s="26" t="s">
        <v>3001</v>
      </c>
      <c r="C1981" s="27" t="s">
        <v>2530</v>
      </c>
      <c r="D1981" s="40">
        <v>503.2</v>
      </c>
      <c r="E1981" s="25">
        <f t="shared" si="34"/>
        <v>0.50319999999999998</v>
      </c>
    </row>
    <row r="1982" spans="1:5" ht="12" customHeight="1">
      <c r="A1982" s="9" t="s">
        <v>21</v>
      </c>
      <c r="B1982" s="26" t="s">
        <v>3001</v>
      </c>
      <c r="C1982" s="27" t="s">
        <v>2530</v>
      </c>
      <c r="D1982" s="40">
        <v>539.94000000000005</v>
      </c>
      <c r="E1982" s="25">
        <f t="shared" si="34"/>
        <v>0.53994000000000009</v>
      </c>
    </row>
    <row r="1983" spans="1:5" ht="12" customHeight="1">
      <c r="A1983" s="9" t="s">
        <v>21</v>
      </c>
      <c r="B1983" s="26" t="s">
        <v>3001</v>
      </c>
      <c r="C1983" s="27" t="s">
        <v>2530</v>
      </c>
      <c r="D1983" s="40">
        <v>750.64</v>
      </c>
      <c r="E1983" s="25">
        <f t="shared" si="34"/>
        <v>0.75063999999999997</v>
      </c>
    </row>
    <row r="1984" spans="1:5" ht="12" customHeight="1">
      <c r="A1984" s="9" t="s">
        <v>21</v>
      </c>
      <c r="B1984" s="26" t="s">
        <v>3001</v>
      </c>
      <c r="C1984" s="27" t="s">
        <v>2530</v>
      </c>
      <c r="D1984" s="40">
        <v>672.11</v>
      </c>
      <c r="E1984" s="25">
        <f t="shared" si="34"/>
        <v>0.67210999999999999</v>
      </c>
    </row>
    <row r="1985" spans="1:5" ht="12" customHeight="1">
      <c r="A1985" s="9" t="s">
        <v>21</v>
      </c>
      <c r="B1985" s="26" t="s">
        <v>3001</v>
      </c>
      <c r="C1985" s="27" t="s">
        <v>2530</v>
      </c>
      <c r="D1985" s="40">
        <v>599.20000000000005</v>
      </c>
      <c r="E1985" s="25">
        <f t="shared" si="34"/>
        <v>0.59920000000000007</v>
      </c>
    </row>
    <row r="1986" spans="1:5" ht="12" customHeight="1">
      <c r="A1986" s="9" t="s">
        <v>21</v>
      </c>
      <c r="B1986" s="26" t="s">
        <v>3002</v>
      </c>
      <c r="C1986" s="27" t="s">
        <v>2530</v>
      </c>
      <c r="D1986" s="40">
        <v>512.88</v>
      </c>
      <c r="E1986" s="25">
        <f t="shared" si="34"/>
        <v>0.51288</v>
      </c>
    </row>
    <row r="1987" spans="1:5" ht="12" customHeight="1">
      <c r="A1987" s="9" t="s">
        <v>21</v>
      </c>
      <c r="B1987" s="26" t="s">
        <v>3002</v>
      </c>
      <c r="C1987" s="27" t="s">
        <v>2530</v>
      </c>
      <c r="D1987" s="40">
        <v>512.88</v>
      </c>
      <c r="E1987" s="25">
        <f t="shared" si="34"/>
        <v>0.51288</v>
      </c>
    </row>
    <row r="1988" spans="1:5" ht="12" customHeight="1">
      <c r="A1988" s="9" t="s">
        <v>21</v>
      </c>
      <c r="B1988" s="26" t="s">
        <v>3002</v>
      </c>
      <c r="C1988" s="27" t="s">
        <v>2530</v>
      </c>
      <c r="D1988" s="40">
        <v>512.88</v>
      </c>
      <c r="E1988" s="25">
        <f t="shared" si="34"/>
        <v>0.51288</v>
      </c>
    </row>
    <row r="1989" spans="1:5" ht="12" customHeight="1">
      <c r="A1989" s="9" t="s">
        <v>21</v>
      </c>
      <c r="B1989" s="26" t="s">
        <v>3002</v>
      </c>
      <c r="C1989" s="27" t="s">
        <v>2530</v>
      </c>
      <c r="D1989" s="40">
        <v>310.24</v>
      </c>
      <c r="E1989" s="25">
        <f t="shared" si="34"/>
        <v>0.31024000000000002</v>
      </c>
    </row>
    <row r="1990" spans="1:5" ht="12" customHeight="1">
      <c r="A1990" s="9" t="s">
        <v>21</v>
      </c>
      <c r="B1990" s="26" t="s">
        <v>3002</v>
      </c>
      <c r="C1990" s="27" t="s">
        <v>2530</v>
      </c>
      <c r="D1990" s="40">
        <v>1485.81</v>
      </c>
      <c r="E1990" s="25">
        <f t="shared" si="34"/>
        <v>1.4858099999999999</v>
      </c>
    </row>
    <row r="1991" spans="1:5" ht="12" customHeight="1">
      <c r="A1991" s="9" t="s">
        <v>21</v>
      </c>
      <c r="B1991" s="26" t="s">
        <v>3002</v>
      </c>
      <c r="C1991" s="27" t="s">
        <v>2530</v>
      </c>
      <c r="D1991" s="40">
        <v>2475.08</v>
      </c>
      <c r="E1991" s="25">
        <f t="shared" si="34"/>
        <v>2.4750799999999997</v>
      </c>
    </row>
    <row r="1992" spans="1:5" ht="12" customHeight="1">
      <c r="A1992" s="9" t="s">
        <v>21</v>
      </c>
      <c r="B1992" s="26" t="s">
        <v>3002</v>
      </c>
      <c r="C1992" s="27" t="s">
        <v>2530</v>
      </c>
      <c r="D1992" s="40">
        <v>2147.27</v>
      </c>
      <c r="E1992" s="25">
        <f t="shared" si="34"/>
        <v>2.1472699999999998</v>
      </c>
    </row>
    <row r="1993" spans="1:5" ht="12" customHeight="1">
      <c r="A1993" s="9" t="s">
        <v>21</v>
      </c>
      <c r="B1993" s="26" t="s">
        <v>3003</v>
      </c>
      <c r="C1993" s="27" t="s">
        <v>2530</v>
      </c>
      <c r="D1993" s="40">
        <v>907.8</v>
      </c>
      <c r="E1993" s="25">
        <f t="shared" si="34"/>
        <v>0.90779999999999994</v>
      </c>
    </row>
    <row r="1994" spans="1:5" ht="12" customHeight="1">
      <c r="A1994" s="9" t="s">
        <v>21</v>
      </c>
      <c r="B1994" s="26" t="s">
        <v>3003</v>
      </c>
      <c r="C1994" s="27" t="s">
        <v>2530</v>
      </c>
      <c r="D1994" s="40">
        <v>722.84</v>
      </c>
      <c r="E1994" s="25">
        <f t="shared" si="34"/>
        <v>0.72284000000000004</v>
      </c>
    </row>
    <row r="1995" spans="1:5" ht="12" customHeight="1">
      <c r="A1995" s="9" t="s">
        <v>21</v>
      </c>
      <c r="B1995" s="26" t="s">
        <v>3003</v>
      </c>
      <c r="C1995" s="27" t="s">
        <v>2530</v>
      </c>
      <c r="D1995" s="40">
        <v>402.68</v>
      </c>
      <c r="E1995" s="25">
        <f t="shared" si="34"/>
        <v>0.40267999999999998</v>
      </c>
    </row>
    <row r="1996" spans="1:5" ht="12" customHeight="1">
      <c r="A1996" s="9" t="s">
        <v>21</v>
      </c>
      <c r="B1996" s="26" t="s">
        <v>3003</v>
      </c>
      <c r="C1996" s="27" t="s">
        <v>2530</v>
      </c>
      <c r="D1996" s="40">
        <v>956.76</v>
      </c>
      <c r="E1996" s="25">
        <f t="shared" si="34"/>
        <v>0.95675999999999994</v>
      </c>
    </row>
    <row r="1997" spans="1:5" ht="12" customHeight="1">
      <c r="A1997" s="9" t="s">
        <v>21</v>
      </c>
      <c r="B1997" s="26" t="s">
        <v>3003</v>
      </c>
      <c r="C1997" s="27" t="s">
        <v>2530</v>
      </c>
      <c r="D1997" s="40">
        <v>51.52</v>
      </c>
      <c r="E1997" s="25">
        <f t="shared" si="34"/>
        <v>5.1520000000000003E-2</v>
      </c>
    </row>
    <row r="1998" spans="1:5" ht="12" customHeight="1">
      <c r="A1998" s="9" t="s">
        <v>21</v>
      </c>
      <c r="B1998" s="26" t="s">
        <v>3003</v>
      </c>
      <c r="C1998" s="27" t="s">
        <v>2530</v>
      </c>
      <c r="D1998" s="40">
        <v>472.01</v>
      </c>
      <c r="E1998" s="25">
        <f t="shared" si="34"/>
        <v>0.47200999999999999</v>
      </c>
    </row>
    <row r="1999" spans="1:5" ht="12" customHeight="1">
      <c r="A1999" s="9" t="s">
        <v>21</v>
      </c>
      <c r="B1999" s="26" t="s">
        <v>3004</v>
      </c>
      <c r="C1999" s="27" t="s">
        <v>2530</v>
      </c>
      <c r="D1999" s="40">
        <v>3059.88</v>
      </c>
      <c r="E1999" s="25">
        <f t="shared" si="34"/>
        <v>3.0598800000000002</v>
      </c>
    </row>
    <row r="2000" spans="1:5" ht="12" customHeight="1">
      <c r="A2000" s="9" t="s">
        <v>21</v>
      </c>
      <c r="B2000" s="26" t="s">
        <v>3004</v>
      </c>
      <c r="C2000" s="27" t="s">
        <v>2530</v>
      </c>
      <c r="D2000" s="40">
        <v>3059.88</v>
      </c>
      <c r="E2000" s="25">
        <f t="shared" si="34"/>
        <v>3.0598800000000002</v>
      </c>
    </row>
    <row r="2001" spans="1:5" ht="12" customHeight="1">
      <c r="A2001" s="9" t="s">
        <v>21</v>
      </c>
      <c r="B2001" s="26" t="s">
        <v>3004</v>
      </c>
      <c r="C2001" s="27" t="s">
        <v>2530</v>
      </c>
      <c r="D2001" s="40">
        <v>3059.88</v>
      </c>
      <c r="E2001" s="25">
        <f t="shared" si="34"/>
        <v>3.0598800000000002</v>
      </c>
    </row>
    <row r="2002" spans="1:5" ht="12" customHeight="1">
      <c r="A2002" s="9" t="s">
        <v>21</v>
      </c>
      <c r="B2002" s="26" t="s">
        <v>3004</v>
      </c>
      <c r="C2002" s="27" t="s">
        <v>2530</v>
      </c>
      <c r="D2002" s="40">
        <v>3059.88</v>
      </c>
      <c r="E2002" s="25">
        <f t="shared" si="34"/>
        <v>3.0598800000000002</v>
      </c>
    </row>
    <row r="2003" spans="1:5" ht="12" customHeight="1">
      <c r="A2003" s="9" t="s">
        <v>21</v>
      </c>
      <c r="B2003" s="26" t="s">
        <v>3004</v>
      </c>
      <c r="C2003" s="27" t="s">
        <v>2530</v>
      </c>
      <c r="D2003" s="40">
        <v>3059.88</v>
      </c>
      <c r="E2003" s="25">
        <f t="shared" ref="E2003:E2066" si="35">D2003/1000</f>
        <v>3.0598800000000002</v>
      </c>
    </row>
    <row r="2004" spans="1:5" ht="12" customHeight="1">
      <c r="A2004" s="9" t="s">
        <v>21</v>
      </c>
      <c r="B2004" s="26" t="s">
        <v>3005</v>
      </c>
      <c r="C2004" s="27" t="s">
        <v>2530</v>
      </c>
      <c r="D2004" s="40">
        <v>34331.019999999997</v>
      </c>
      <c r="E2004" s="25">
        <f t="shared" si="35"/>
        <v>34.331019999999995</v>
      </c>
    </row>
    <row r="2005" spans="1:5" ht="12" customHeight="1">
      <c r="A2005" s="9" t="s">
        <v>21</v>
      </c>
      <c r="B2005" s="26" t="s">
        <v>3006</v>
      </c>
      <c r="C2005" s="27" t="s">
        <v>2530</v>
      </c>
      <c r="D2005" s="40">
        <v>410.72</v>
      </c>
      <c r="E2005" s="25">
        <f t="shared" si="35"/>
        <v>0.41072000000000003</v>
      </c>
    </row>
    <row r="2006" spans="1:5" ht="12" customHeight="1">
      <c r="A2006" s="9" t="s">
        <v>21</v>
      </c>
      <c r="B2006" s="26" t="s">
        <v>3006</v>
      </c>
      <c r="C2006" s="27" t="s">
        <v>2530</v>
      </c>
      <c r="D2006" s="40">
        <v>410.72</v>
      </c>
      <c r="E2006" s="25">
        <f t="shared" si="35"/>
        <v>0.41072000000000003</v>
      </c>
    </row>
    <row r="2007" spans="1:5" ht="12" customHeight="1">
      <c r="A2007" s="9" t="s">
        <v>21</v>
      </c>
      <c r="B2007" s="26" t="s">
        <v>3006</v>
      </c>
      <c r="C2007" s="27" t="s">
        <v>2530</v>
      </c>
      <c r="D2007" s="40">
        <v>333.7</v>
      </c>
      <c r="E2007" s="25">
        <f t="shared" si="35"/>
        <v>0.3337</v>
      </c>
    </row>
    <row r="2008" spans="1:5" ht="12" customHeight="1">
      <c r="A2008" s="9" t="s">
        <v>21</v>
      </c>
      <c r="B2008" s="26" t="s">
        <v>3006</v>
      </c>
      <c r="C2008" s="27" t="s">
        <v>2530</v>
      </c>
      <c r="D2008" s="40">
        <v>391.22</v>
      </c>
      <c r="E2008" s="25">
        <f t="shared" si="35"/>
        <v>0.39122000000000001</v>
      </c>
    </row>
    <row r="2009" spans="1:5" ht="12" customHeight="1">
      <c r="A2009" s="9" t="s">
        <v>21</v>
      </c>
      <c r="B2009" s="26" t="s">
        <v>3006</v>
      </c>
      <c r="C2009" s="27" t="s">
        <v>2530</v>
      </c>
      <c r="D2009" s="40">
        <v>410.72</v>
      </c>
      <c r="E2009" s="25">
        <f t="shared" si="35"/>
        <v>0.41072000000000003</v>
      </c>
    </row>
    <row r="2010" spans="1:5" ht="12" customHeight="1">
      <c r="A2010" s="9" t="s">
        <v>21</v>
      </c>
      <c r="B2010" s="26" t="s">
        <v>3006</v>
      </c>
      <c r="C2010" s="27" t="s">
        <v>2530</v>
      </c>
      <c r="D2010" s="40">
        <v>363.3</v>
      </c>
      <c r="E2010" s="25">
        <f t="shared" si="35"/>
        <v>0.36330000000000001</v>
      </c>
    </row>
    <row r="2011" spans="1:5" ht="12" customHeight="1">
      <c r="A2011" s="9" t="s">
        <v>21</v>
      </c>
      <c r="B2011" s="26" t="s">
        <v>3006</v>
      </c>
      <c r="C2011" s="27" t="s">
        <v>2530</v>
      </c>
      <c r="D2011" s="40">
        <v>322.87</v>
      </c>
      <c r="E2011" s="25">
        <f t="shared" si="35"/>
        <v>0.32286999999999999</v>
      </c>
    </row>
    <row r="2012" spans="1:5" ht="12" customHeight="1">
      <c r="A2012" s="9" t="s">
        <v>21</v>
      </c>
      <c r="B2012" s="26" t="s">
        <v>3006</v>
      </c>
      <c r="C2012" s="27" t="s">
        <v>2530</v>
      </c>
      <c r="D2012" s="40">
        <v>410.72</v>
      </c>
      <c r="E2012" s="25">
        <f t="shared" si="35"/>
        <v>0.41072000000000003</v>
      </c>
    </row>
    <row r="2013" spans="1:5" ht="12" customHeight="1">
      <c r="A2013" s="9" t="s">
        <v>21</v>
      </c>
      <c r="B2013" s="26" t="s">
        <v>3006</v>
      </c>
      <c r="C2013" s="27" t="s">
        <v>2530</v>
      </c>
      <c r="D2013" s="40">
        <v>401.62</v>
      </c>
      <c r="E2013" s="25">
        <f t="shared" si="35"/>
        <v>0.40161999999999998</v>
      </c>
    </row>
    <row r="2014" spans="1:5" ht="12" customHeight="1">
      <c r="A2014" s="9" t="s">
        <v>21</v>
      </c>
      <c r="B2014" s="26" t="s">
        <v>3006</v>
      </c>
      <c r="C2014" s="27" t="s">
        <v>2530</v>
      </c>
      <c r="D2014" s="40">
        <v>505.24</v>
      </c>
      <c r="E2014" s="25">
        <f t="shared" si="35"/>
        <v>0.50524000000000002</v>
      </c>
    </row>
    <row r="2015" spans="1:5" ht="12" customHeight="1">
      <c r="A2015" s="9" t="s">
        <v>21</v>
      </c>
      <c r="B2015" s="26" t="s">
        <v>3006</v>
      </c>
      <c r="C2015" s="27" t="s">
        <v>2530</v>
      </c>
      <c r="D2015" s="40">
        <v>347.54</v>
      </c>
      <c r="E2015" s="25">
        <f t="shared" si="35"/>
        <v>0.34754000000000002</v>
      </c>
    </row>
    <row r="2016" spans="1:5" ht="12" customHeight="1">
      <c r="A2016" s="9" t="s">
        <v>21</v>
      </c>
      <c r="B2016" s="26" t="s">
        <v>3006</v>
      </c>
      <c r="C2016" s="27" t="s">
        <v>2530</v>
      </c>
      <c r="D2016" s="40">
        <v>410.72</v>
      </c>
      <c r="E2016" s="25">
        <f t="shared" si="35"/>
        <v>0.41072000000000003</v>
      </c>
    </row>
    <row r="2017" spans="1:5" ht="12" customHeight="1">
      <c r="A2017" s="9" t="s">
        <v>21</v>
      </c>
      <c r="B2017" s="26" t="s">
        <v>3006</v>
      </c>
      <c r="C2017" s="27" t="s">
        <v>2530</v>
      </c>
      <c r="D2017" s="40">
        <v>304.17</v>
      </c>
      <c r="E2017" s="25">
        <f t="shared" si="35"/>
        <v>0.30417</v>
      </c>
    </row>
    <row r="2018" spans="1:5" ht="12" customHeight="1">
      <c r="A2018" s="9" t="s">
        <v>21</v>
      </c>
      <c r="B2018" s="26" t="s">
        <v>3006</v>
      </c>
      <c r="C2018" s="27" t="s">
        <v>2530</v>
      </c>
      <c r="D2018" s="40">
        <v>394.82</v>
      </c>
      <c r="E2018" s="25">
        <f t="shared" si="35"/>
        <v>0.39482</v>
      </c>
    </row>
    <row r="2019" spans="1:5" ht="12" customHeight="1">
      <c r="A2019" s="9" t="s">
        <v>21</v>
      </c>
      <c r="B2019" s="26" t="s">
        <v>3006</v>
      </c>
      <c r="C2019" s="27" t="s">
        <v>2530</v>
      </c>
      <c r="D2019" s="40">
        <v>404.09</v>
      </c>
      <c r="E2019" s="25">
        <f t="shared" si="35"/>
        <v>0.40408999999999995</v>
      </c>
    </row>
    <row r="2020" spans="1:5" ht="12" customHeight="1">
      <c r="A2020" s="9" t="s">
        <v>21</v>
      </c>
      <c r="B2020" s="26" t="s">
        <v>3006</v>
      </c>
      <c r="C2020" s="27" t="s">
        <v>2530</v>
      </c>
      <c r="D2020" s="40">
        <v>410.72</v>
      </c>
      <c r="E2020" s="25">
        <f t="shared" si="35"/>
        <v>0.41072000000000003</v>
      </c>
    </row>
    <row r="2021" spans="1:5" ht="12" customHeight="1">
      <c r="A2021" s="9" t="s">
        <v>21</v>
      </c>
      <c r="B2021" s="26" t="s">
        <v>3006</v>
      </c>
      <c r="C2021" s="27" t="s">
        <v>2530</v>
      </c>
      <c r="D2021" s="40">
        <v>410.72</v>
      </c>
      <c r="E2021" s="25">
        <f t="shared" si="35"/>
        <v>0.41072000000000003</v>
      </c>
    </row>
    <row r="2022" spans="1:5" ht="12" customHeight="1">
      <c r="A2022" s="9" t="s">
        <v>21</v>
      </c>
      <c r="B2022" s="26" t="s">
        <v>3006</v>
      </c>
      <c r="C2022" s="27" t="s">
        <v>2530</v>
      </c>
      <c r="D2022" s="40">
        <v>410.72</v>
      </c>
      <c r="E2022" s="25">
        <f t="shared" si="35"/>
        <v>0.41072000000000003</v>
      </c>
    </row>
    <row r="2023" spans="1:5" ht="12" customHeight="1">
      <c r="A2023" s="9" t="s">
        <v>21</v>
      </c>
      <c r="B2023" s="26" t="s">
        <v>3006</v>
      </c>
      <c r="C2023" s="27" t="s">
        <v>2530</v>
      </c>
      <c r="D2023" s="40">
        <v>410.72</v>
      </c>
      <c r="E2023" s="25">
        <f t="shared" si="35"/>
        <v>0.41072000000000003</v>
      </c>
    </row>
    <row r="2024" spans="1:5" ht="12" customHeight="1">
      <c r="A2024" s="9" t="s">
        <v>21</v>
      </c>
      <c r="B2024" s="26" t="s">
        <v>3006</v>
      </c>
      <c r="C2024" s="27" t="s">
        <v>2530</v>
      </c>
      <c r="D2024" s="40">
        <v>410.58</v>
      </c>
      <c r="E2024" s="25">
        <f t="shared" si="35"/>
        <v>0.41058</v>
      </c>
    </row>
    <row r="2025" spans="1:5" ht="12" customHeight="1">
      <c r="A2025" s="9" t="s">
        <v>21</v>
      </c>
      <c r="B2025" s="26" t="s">
        <v>3006</v>
      </c>
      <c r="C2025" s="27" t="s">
        <v>2530</v>
      </c>
      <c r="D2025" s="40">
        <v>317.23</v>
      </c>
      <c r="E2025" s="25">
        <f t="shared" si="35"/>
        <v>0.31723000000000001</v>
      </c>
    </row>
    <row r="2026" spans="1:5" ht="12" customHeight="1">
      <c r="A2026" s="9" t="s">
        <v>21</v>
      </c>
      <c r="B2026" s="26" t="s">
        <v>3006</v>
      </c>
      <c r="C2026" s="27" t="s">
        <v>2530</v>
      </c>
      <c r="D2026" s="40">
        <v>408.73</v>
      </c>
      <c r="E2026" s="25">
        <f t="shared" si="35"/>
        <v>0.40873000000000004</v>
      </c>
    </row>
    <row r="2027" spans="1:5" ht="12" customHeight="1">
      <c r="A2027" s="9" t="s">
        <v>21</v>
      </c>
      <c r="B2027" s="26" t="s">
        <v>3006</v>
      </c>
      <c r="C2027" s="27" t="s">
        <v>2530</v>
      </c>
      <c r="D2027" s="40">
        <v>410.72</v>
      </c>
      <c r="E2027" s="25">
        <f t="shared" si="35"/>
        <v>0.41072000000000003</v>
      </c>
    </row>
    <row r="2028" spans="1:5" ht="12" customHeight="1">
      <c r="A2028" s="9" t="s">
        <v>21</v>
      </c>
      <c r="B2028" s="26" t="s">
        <v>3006</v>
      </c>
      <c r="C2028" s="27" t="s">
        <v>2530</v>
      </c>
      <c r="D2028" s="40">
        <v>341.36</v>
      </c>
      <c r="E2028" s="25">
        <f t="shared" si="35"/>
        <v>0.34136</v>
      </c>
    </row>
    <row r="2029" spans="1:5" ht="12" customHeight="1">
      <c r="A2029" s="9" t="s">
        <v>21</v>
      </c>
      <c r="B2029" s="26" t="s">
        <v>3006</v>
      </c>
      <c r="C2029" s="27" t="s">
        <v>2530</v>
      </c>
      <c r="D2029" s="40">
        <v>410.72</v>
      </c>
      <c r="E2029" s="25">
        <f t="shared" si="35"/>
        <v>0.41072000000000003</v>
      </c>
    </row>
    <row r="2030" spans="1:5" ht="12" customHeight="1">
      <c r="A2030" s="9" t="s">
        <v>21</v>
      </c>
      <c r="B2030" s="26" t="s">
        <v>3006</v>
      </c>
      <c r="C2030" s="27" t="s">
        <v>2530</v>
      </c>
      <c r="D2030" s="40">
        <v>410.72</v>
      </c>
      <c r="E2030" s="25">
        <f t="shared" si="35"/>
        <v>0.41072000000000003</v>
      </c>
    </row>
    <row r="2031" spans="1:5" ht="12" customHeight="1">
      <c r="A2031" s="9" t="s">
        <v>21</v>
      </c>
      <c r="B2031" s="26" t="s">
        <v>3006</v>
      </c>
      <c r="C2031" s="27" t="s">
        <v>2530</v>
      </c>
      <c r="D2031" s="40">
        <v>530.78</v>
      </c>
      <c r="E2031" s="25">
        <f t="shared" si="35"/>
        <v>0.53077999999999992</v>
      </c>
    </row>
    <row r="2032" spans="1:5" ht="12" customHeight="1">
      <c r="A2032" s="9" t="s">
        <v>21</v>
      </c>
      <c r="B2032" s="26" t="s">
        <v>3006</v>
      </c>
      <c r="C2032" s="27" t="s">
        <v>2530</v>
      </c>
      <c r="D2032" s="40">
        <v>407.18</v>
      </c>
      <c r="E2032" s="25">
        <f t="shared" si="35"/>
        <v>0.40717999999999999</v>
      </c>
    </row>
    <row r="2033" spans="1:5" ht="12" customHeight="1">
      <c r="A2033" s="9" t="s">
        <v>21</v>
      </c>
      <c r="B2033" s="26" t="s">
        <v>3006</v>
      </c>
      <c r="C2033" s="27" t="s">
        <v>2530</v>
      </c>
      <c r="D2033" s="40">
        <v>410.72</v>
      </c>
      <c r="E2033" s="25">
        <f t="shared" si="35"/>
        <v>0.41072000000000003</v>
      </c>
    </row>
    <row r="2034" spans="1:5" ht="12" customHeight="1">
      <c r="A2034" s="9" t="s">
        <v>21</v>
      </c>
      <c r="B2034" s="26" t="s">
        <v>3006</v>
      </c>
      <c r="C2034" s="27" t="s">
        <v>2530</v>
      </c>
      <c r="D2034" s="40">
        <v>408.73</v>
      </c>
      <c r="E2034" s="25">
        <f t="shared" si="35"/>
        <v>0.40873000000000004</v>
      </c>
    </row>
    <row r="2035" spans="1:5" ht="12" customHeight="1">
      <c r="A2035" s="9" t="s">
        <v>21</v>
      </c>
      <c r="B2035" s="26" t="s">
        <v>3006</v>
      </c>
      <c r="C2035" s="27" t="s">
        <v>2530</v>
      </c>
      <c r="D2035" s="40">
        <v>410.72</v>
      </c>
      <c r="E2035" s="25">
        <f t="shared" si="35"/>
        <v>0.41072000000000003</v>
      </c>
    </row>
    <row r="2036" spans="1:5" ht="12" customHeight="1">
      <c r="A2036" s="9" t="s">
        <v>21</v>
      </c>
      <c r="B2036" s="26" t="s">
        <v>3006</v>
      </c>
      <c r="C2036" s="27" t="s">
        <v>2530</v>
      </c>
      <c r="D2036" s="40">
        <v>332.29</v>
      </c>
      <c r="E2036" s="25">
        <f t="shared" si="35"/>
        <v>0.33229000000000003</v>
      </c>
    </row>
    <row r="2037" spans="1:5" ht="12" customHeight="1">
      <c r="A2037" s="9" t="s">
        <v>21</v>
      </c>
      <c r="B2037" s="26" t="s">
        <v>3006</v>
      </c>
      <c r="C2037" s="27" t="s">
        <v>2530</v>
      </c>
      <c r="D2037" s="40">
        <v>328.43</v>
      </c>
      <c r="E2037" s="25">
        <f t="shared" si="35"/>
        <v>0.32843</v>
      </c>
    </row>
    <row r="2038" spans="1:5" ht="12" customHeight="1">
      <c r="A2038" s="9" t="s">
        <v>21</v>
      </c>
      <c r="B2038" s="26" t="s">
        <v>3006</v>
      </c>
      <c r="C2038" s="27" t="s">
        <v>2530</v>
      </c>
      <c r="D2038" s="40">
        <v>348.86</v>
      </c>
      <c r="E2038" s="25">
        <f t="shared" si="35"/>
        <v>0.34886</v>
      </c>
    </row>
    <row r="2039" spans="1:5" ht="12" customHeight="1">
      <c r="A2039" s="9" t="s">
        <v>21</v>
      </c>
      <c r="B2039" s="26" t="s">
        <v>3006</v>
      </c>
      <c r="C2039" s="27" t="s">
        <v>2530</v>
      </c>
      <c r="D2039" s="40">
        <v>206.85</v>
      </c>
      <c r="E2039" s="25">
        <f t="shared" si="35"/>
        <v>0.20685000000000001</v>
      </c>
    </row>
    <row r="2040" spans="1:5" ht="12" customHeight="1">
      <c r="A2040" s="9" t="s">
        <v>21</v>
      </c>
      <c r="B2040" s="26" t="s">
        <v>3006</v>
      </c>
      <c r="C2040" s="27" t="s">
        <v>2530</v>
      </c>
      <c r="D2040" s="40">
        <v>348.78</v>
      </c>
      <c r="E2040" s="25">
        <f t="shared" si="35"/>
        <v>0.34877999999999998</v>
      </c>
    </row>
    <row r="2041" spans="1:5" ht="12" customHeight="1">
      <c r="A2041" s="9" t="s">
        <v>21</v>
      </c>
      <c r="B2041" s="26" t="s">
        <v>3006</v>
      </c>
      <c r="C2041" s="27" t="s">
        <v>2530</v>
      </c>
      <c r="D2041" s="40">
        <v>301.8</v>
      </c>
      <c r="E2041" s="25">
        <f t="shared" si="35"/>
        <v>0.30180000000000001</v>
      </c>
    </row>
    <row r="2042" spans="1:5" ht="12" customHeight="1">
      <c r="A2042" s="9" t="s">
        <v>21</v>
      </c>
      <c r="B2042" s="26" t="s">
        <v>3006</v>
      </c>
      <c r="C2042" s="27" t="s">
        <v>2530</v>
      </c>
      <c r="D2042" s="40">
        <v>220.66</v>
      </c>
      <c r="E2042" s="25">
        <f t="shared" si="35"/>
        <v>0.22066</v>
      </c>
    </row>
    <row r="2043" spans="1:5" ht="12" customHeight="1">
      <c r="A2043" s="9" t="s">
        <v>21</v>
      </c>
      <c r="B2043" s="26" t="s">
        <v>3006</v>
      </c>
      <c r="C2043" s="27" t="s">
        <v>2530</v>
      </c>
      <c r="D2043" s="40">
        <v>319.35000000000002</v>
      </c>
      <c r="E2043" s="25">
        <f t="shared" si="35"/>
        <v>0.31935000000000002</v>
      </c>
    </row>
    <row r="2044" spans="1:5" ht="12" customHeight="1">
      <c r="A2044" s="9" t="s">
        <v>21</v>
      </c>
      <c r="B2044" s="26" t="s">
        <v>3006</v>
      </c>
      <c r="C2044" s="27" t="s">
        <v>2530</v>
      </c>
      <c r="D2044" s="40">
        <v>330.24</v>
      </c>
      <c r="E2044" s="25">
        <f t="shared" si="35"/>
        <v>0.33024000000000003</v>
      </c>
    </row>
    <row r="2045" spans="1:5" ht="12" customHeight="1">
      <c r="A2045" s="9" t="s">
        <v>21</v>
      </c>
      <c r="B2045" s="26" t="s">
        <v>3006</v>
      </c>
      <c r="C2045" s="27" t="s">
        <v>2530</v>
      </c>
      <c r="D2045" s="40">
        <v>352.28</v>
      </c>
      <c r="E2045" s="25">
        <f t="shared" si="35"/>
        <v>0.35227999999999998</v>
      </c>
    </row>
    <row r="2046" spans="1:5" ht="12" customHeight="1">
      <c r="A2046" s="9" t="s">
        <v>21</v>
      </c>
      <c r="B2046" s="26" t="s">
        <v>3006</v>
      </c>
      <c r="C2046" s="27" t="s">
        <v>2530</v>
      </c>
      <c r="D2046" s="40">
        <v>295.41000000000003</v>
      </c>
      <c r="E2046" s="25">
        <f t="shared" si="35"/>
        <v>0.29541000000000001</v>
      </c>
    </row>
    <row r="2047" spans="1:5" ht="12" customHeight="1">
      <c r="A2047" s="9" t="s">
        <v>21</v>
      </c>
      <c r="B2047" s="26" t="s">
        <v>3006</v>
      </c>
      <c r="C2047" s="27" t="s">
        <v>2530</v>
      </c>
      <c r="D2047" s="40">
        <v>410.72</v>
      </c>
      <c r="E2047" s="25">
        <f t="shared" si="35"/>
        <v>0.41072000000000003</v>
      </c>
    </row>
    <row r="2048" spans="1:5" ht="12" customHeight="1">
      <c r="A2048" s="9" t="s">
        <v>21</v>
      </c>
      <c r="B2048" s="26" t="s">
        <v>3006</v>
      </c>
      <c r="C2048" s="27" t="s">
        <v>2530</v>
      </c>
      <c r="D2048" s="40">
        <v>395.44</v>
      </c>
      <c r="E2048" s="25">
        <f t="shared" si="35"/>
        <v>0.39544000000000001</v>
      </c>
    </row>
    <row r="2049" spans="1:5" ht="12" customHeight="1">
      <c r="A2049" s="9" t="s">
        <v>21</v>
      </c>
      <c r="B2049" s="26" t="s">
        <v>3006</v>
      </c>
      <c r="C2049" s="27" t="s">
        <v>2530</v>
      </c>
      <c r="D2049" s="40">
        <v>408.42</v>
      </c>
      <c r="E2049" s="25">
        <f t="shared" si="35"/>
        <v>0.40842000000000001</v>
      </c>
    </row>
    <row r="2050" spans="1:5" ht="12" customHeight="1">
      <c r="A2050" s="9" t="s">
        <v>21</v>
      </c>
      <c r="B2050" s="26" t="s">
        <v>3006</v>
      </c>
      <c r="C2050" s="27" t="s">
        <v>2530</v>
      </c>
      <c r="D2050" s="40">
        <v>410.72</v>
      </c>
      <c r="E2050" s="25">
        <f t="shared" si="35"/>
        <v>0.41072000000000003</v>
      </c>
    </row>
    <row r="2051" spans="1:5" ht="12" customHeight="1">
      <c r="A2051" s="9" t="s">
        <v>21</v>
      </c>
      <c r="B2051" s="26" t="s">
        <v>3006</v>
      </c>
      <c r="C2051" s="27" t="s">
        <v>2530</v>
      </c>
      <c r="D2051" s="40">
        <v>376.41</v>
      </c>
      <c r="E2051" s="25">
        <f t="shared" si="35"/>
        <v>0.37641000000000002</v>
      </c>
    </row>
    <row r="2052" spans="1:5" ht="12" customHeight="1">
      <c r="A2052" s="9" t="s">
        <v>21</v>
      </c>
      <c r="B2052" s="26" t="s">
        <v>3006</v>
      </c>
      <c r="C2052" s="27" t="s">
        <v>2530</v>
      </c>
      <c r="D2052" s="40">
        <v>350.02</v>
      </c>
      <c r="E2052" s="25">
        <f t="shared" si="35"/>
        <v>0.35002</v>
      </c>
    </row>
    <row r="2053" spans="1:5" ht="12" customHeight="1">
      <c r="A2053" s="9" t="s">
        <v>21</v>
      </c>
      <c r="B2053" s="26" t="s">
        <v>3006</v>
      </c>
      <c r="C2053" s="27" t="s">
        <v>2530</v>
      </c>
      <c r="D2053" s="40">
        <v>428.28</v>
      </c>
      <c r="E2053" s="25">
        <f t="shared" si="35"/>
        <v>0.42827999999999999</v>
      </c>
    </row>
    <row r="2054" spans="1:5" ht="12" customHeight="1">
      <c r="A2054" s="9" t="s">
        <v>21</v>
      </c>
      <c r="B2054" s="26" t="s">
        <v>3006</v>
      </c>
      <c r="C2054" s="27" t="s">
        <v>2530</v>
      </c>
      <c r="D2054" s="40">
        <v>407.8</v>
      </c>
      <c r="E2054" s="25">
        <f t="shared" si="35"/>
        <v>0.4078</v>
      </c>
    </row>
    <row r="2055" spans="1:5" ht="12" customHeight="1">
      <c r="A2055" s="9" t="s">
        <v>21</v>
      </c>
      <c r="B2055" s="26" t="s">
        <v>3006</v>
      </c>
      <c r="C2055" s="27" t="s">
        <v>2530</v>
      </c>
      <c r="D2055" s="40">
        <v>123.52</v>
      </c>
      <c r="E2055" s="25">
        <f t="shared" si="35"/>
        <v>0.12351999999999999</v>
      </c>
    </row>
    <row r="2056" spans="1:5" ht="12" customHeight="1">
      <c r="A2056" s="9" t="s">
        <v>21</v>
      </c>
      <c r="B2056" s="26" t="s">
        <v>3006</v>
      </c>
      <c r="C2056" s="27" t="s">
        <v>2530</v>
      </c>
      <c r="D2056" s="40">
        <v>345.07</v>
      </c>
      <c r="E2056" s="25">
        <f t="shared" si="35"/>
        <v>0.34506999999999999</v>
      </c>
    </row>
    <row r="2057" spans="1:5" ht="12" customHeight="1">
      <c r="A2057" s="9" t="s">
        <v>21</v>
      </c>
      <c r="B2057" s="26" t="s">
        <v>3006</v>
      </c>
      <c r="C2057" s="27" t="s">
        <v>2530</v>
      </c>
      <c r="D2057" s="40">
        <v>345.07</v>
      </c>
      <c r="E2057" s="25">
        <f t="shared" si="35"/>
        <v>0.34506999999999999</v>
      </c>
    </row>
    <row r="2058" spans="1:5" ht="12" customHeight="1">
      <c r="A2058" s="9" t="s">
        <v>21</v>
      </c>
      <c r="B2058" s="26" t="s">
        <v>3006</v>
      </c>
      <c r="C2058" s="27" t="s">
        <v>2530</v>
      </c>
      <c r="D2058" s="40">
        <v>347.54</v>
      </c>
      <c r="E2058" s="25">
        <f t="shared" si="35"/>
        <v>0.34754000000000002</v>
      </c>
    </row>
    <row r="2059" spans="1:5" ht="12" customHeight="1">
      <c r="A2059" s="9" t="s">
        <v>21</v>
      </c>
      <c r="B2059" s="26" t="s">
        <v>3006</v>
      </c>
      <c r="C2059" s="27" t="s">
        <v>2530</v>
      </c>
      <c r="D2059" s="40">
        <v>410.72</v>
      </c>
      <c r="E2059" s="25">
        <f t="shared" si="35"/>
        <v>0.41072000000000003</v>
      </c>
    </row>
    <row r="2060" spans="1:5" ht="12" customHeight="1">
      <c r="A2060" s="9" t="s">
        <v>21</v>
      </c>
      <c r="B2060" s="26" t="s">
        <v>3006</v>
      </c>
      <c r="C2060" s="27" t="s">
        <v>2530</v>
      </c>
      <c r="D2060" s="40">
        <v>410.72</v>
      </c>
      <c r="E2060" s="25">
        <f t="shared" si="35"/>
        <v>0.41072000000000003</v>
      </c>
    </row>
    <row r="2061" spans="1:5" ht="12" customHeight="1">
      <c r="A2061" s="9" t="s">
        <v>21</v>
      </c>
      <c r="B2061" s="26" t="s">
        <v>3006</v>
      </c>
      <c r="C2061" s="27" t="s">
        <v>2530</v>
      </c>
      <c r="D2061" s="40">
        <v>384.31</v>
      </c>
      <c r="E2061" s="25">
        <f t="shared" si="35"/>
        <v>0.38430999999999998</v>
      </c>
    </row>
    <row r="2062" spans="1:5" ht="12" customHeight="1">
      <c r="A2062" s="9" t="s">
        <v>21</v>
      </c>
      <c r="B2062" s="26" t="s">
        <v>3006</v>
      </c>
      <c r="C2062" s="27" t="s">
        <v>2530</v>
      </c>
      <c r="D2062" s="40">
        <v>343.84</v>
      </c>
      <c r="E2062" s="25">
        <f t="shared" si="35"/>
        <v>0.34383999999999998</v>
      </c>
    </row>
    <row r="2063" spans="1:5" ht="12" customHeight="1">
      <c r="A2063" s="9" t="s">
        <v>21</v>
      </c>
      <c r="B2063" s="26" t="s">
        <v>3006</v>
      </c>
      <c r="C2063" s="27" t="s">
        <v>2530</v>
      </c>
      <c r="D2063" s="40">
        <v>354.53</v>
      </c>
      <c r="E2063" s="25">
        <f t="shared" si="35"/>
        <v>0.35452999999999996</v>
      </c>
    </row>
    <row r="2064" spans="1:5" ht="12" customHeight="1">
      <c r="A2064" s="9" t="s">
        <v>21</v>
      </c>
      <c r="B2064" s="26" t="s">
        <v>3006</v>
      </c>
      <c r="C2064" s="27" t="s">
        <v>2530</v>
      </c>
      <c r="D2064" s="40">
        <v>410.72</v>
      </c>
      <c r="E2064" s="25">
        <f t="shared" si="35"/>
        <v>0.41072000000000003</v>
      </c>
    </row>
    <row r="2065" spans="1:5" ht="12" customHeight="1">
      <c r="A2065" s="9" t="s">
        <v>21</v>
      </c>
      <c r="B2065" s="26" t="s">
        <v>3006</v>
      </c>
      <c r="C2065" s="27" t="s">
        <v>2530</v>
      </c>
      <c r="D2065" s="40">
        <v>410.72</v>
      </c>
      <c r="E2065" s="25">
        <f t="shared" si="35"/>
        <v>0.41072000000000003</v>
      </c>
    </row>
    <row r="2066" spans="1:5" ht="12" customHeight="1">
      <c r="A2066" s="9" t="s">
        <v>21</v>
      </c>
      <c r="B2066" s="26" t="s">
        <v>3006</v>
      </c>
      <c r="C2066" s="27" t="s">
        <v>2530</v>
      </c>
      <c r="D2066" s="40">
        <v>353.1</v>
      </c>
      <c r="E2066" s="25">
        <f t="shared" si="35"/>
        <v>0.35310000000000002</v>
      </c>
    </row>
    <row r="2067" spans="1:5" ht="12" customHeight="1">
      <c r="A2067" s="9" t="s">
        <v>21</v>
      </c>
      <c r="B2067" s="26" t="s">
        <v>3006</v>
      </c>
      <c r="C2067" s="27" t="s">
        <v>2530</v>
      </c>
      <c r="D2067" s="40">
        <v>347.54</v>
      </c>
      <c r="E2067" s="25">
        <f t="shared" ref="E2067:E2130" si="36">D2067/1000</f>
        <v>0.34754000000000002</v>
      </c>
    </row>
    <row r="2068" spans="1:5" ht="12" customHeight="1">
      <c r="A2068" s="9" t="s">
        <v>21</v>
      </c>
      <c r="B2068" s="26" t="s">
        <v>3006</v>
      </c>
      <c r="C2068" s="27" t="s">
        <v>2530</v>
      </c>
      <c r="D2068" s="40">
        <v>292.54000000000002</v>
      </c>
      <c r="E2068" s="25">
        <f t="shared" si="36"/>
        <v>0.29254000000000002</v>
      </c>
    </row>
    <row r="2069" spans="1:5" ht="12" customHeight="1">
      <c r="A2069" s="9" t="s">
        <v>21</v>
      </c>
      <c r="B2069" s="26" t="s">
        <v>3006</v>
      </c>
      <c r="C2069" s="27" t="s">
        <v>2530</v>
      </c>
      <c r="D2069" s="40">
        <v>369.17</v>
      </c>
      <c r="E2069" s="25">
        <f t="shared" si="36"/>
        <v>0.36917</v>
      </c>
    </row>
    <row r="2070" spans="1:5" ht="12" customHeight="1">
      <c r="A2070" s="9" t="s">
        <v>21</v>
      </c>
      <c r="B2070" s="26" t="s">
        <v>3006</v>
      </c>
      <c r="C2070" s="27" t="s">
        <v>2530</v>
      </c>
      <c r="D2070" s="40">
        <v>332.3</v>
      </c>
      <c r="E2070" s="25">
        <f t="shared" si="36"/>
        <v>0.33229999999999998</v>
      </c>
    </row>
    <row r="2071" spans="1:5" ht="12" customHeight="1">
      <c r="A2071" s="9" t="s">
        <v>21</v>
      </c>
      <c r="B2071" s="26" t="s">
        <v>3006</v>
      </c>
      <c r="C2071" s="27" t="s">
        <v>2530</v>
      </c>
      <c r="D2071" s="40">
        <v>410.72</v>
      </c>
      <c r="E2071" s="25">
        <f t="shared" si="36"/>
        <v>0.41072000000000003</v>
      </c>
    </row>
    <row r="2072" spans="1:5" ht="12" customHeight="1">
      <c r="A2072" s="9" t="s">
        <v>21</v>
      </c>
      <c r="B2072" s="26" t="s">
        <v>3006</v>
      </c>
      <c r="C2072" s="27" t="s">
        <v>2530</v>
      </c>
      <c r="D2072" s="40">
        <v>311.93</v>
      </c>
      <c r="E2072" s="25">
        <f t="shared" si="36"/>
        <v>0.31192999999999999</v>
      </c>
    </row>
    <row r="2073" spans="1:5" ht="12" customHeight="1">
      <c r="A2073" s="9" t="s">
        <v>21</v>
      </c>
      <c r="B2073" s="26" t="s">
        <v>3006</v>
      </c>
      <c r="C2073" s="27" t="s">
        <v>2530</v>
      </c>
      <c r="D2073" s="40">
        <v>410.72</v>
      </c>
      <c r="E2073" s="25">
        <f t="shared" si="36"/>
        <v>0.41072000000000003</v>
      </c>
    </row>
    <row r="2074" spans="1:5" ht="12" customHeight="1">
      <c r="A2074" s="9" t="s">
        <v>21</v>
      </c>
      <c r="B2074" s="26" t="s">
        <v>3006</v>
      </c>
      <c r="C2074" s="27" t="s">
        <v>2530</v>
      </c>
      <c r="D2074" s="40">
        <v>410.72</v>
      </c>
      <c r="E2074" s="25">
        <f t="shared" si="36"/>
        <v>0.41072000000000003</v>
      </c>
    </row>
    <row r="2075" spans="1:5" ht="12" customHeight="1">
      <c r="A2075" s="9" t="s">
        <v>21</v>
      </c>
      <c r="B2075" s="26" t="s">
        <v>3006</v>
      </c>
      <c r="C2075" s="27" t="s">
        <v>2530</v>
      </c>
      <c r="D2075" s="40">
        <v>191.95</v>
      </c>
      <c r="E2075" s="25">
        <f t="shared" si="36"/>
        <v>0.19194999999999998</v>
      </c>
    </row>
    <row r="2076" spans="1:5" ht="12" customHeight="1">
      <c r="A2076" s="9" t="s">
        <v>21</v>
      </c>
      <c r="B2076" s="26" t="s">
        <v>3006</v>
      </c>
      <c r="C2076" s="27" t="s">
        <v>2530</v>
      </c>
      <c r="D2076" s="40">
        <v>396.37</v>
      </c>
      <c r="E2076" s="25">
        <f t="shared" si="36"/>
        <v>0.39637</v>
      </c>
    </row>
    <row r="2077" spans="1:5" ht="12" customHeight="1">
      <c r="A2077" s="9" t="s">
        <v>21</v>
      </c>
      <c r="B2077" s="26" t="s">
        <v>3006</v>
      </c>
      <c r="C2077" s="27" t="s">
        <v>2530</v>
      </c>
      <c r="D2077" s="40">
        <v>392.19</v>
      </c>
      <c r="E2077" s="25">
        <f t="shared" si="36"/>
        <v>0.39218999999999998</v>
      </c>
    </row>
    <row r="2078" spans="1:5" ht="12" customHeight="1">
      <c r="A2078" s="9" t="s">
        <v>21</v>
      </c>
      <c r="B2078" s="26" t="s">
        <v>3006</v>
      </c>
      <c r="C2078" s="27" t="s">
        <v>2530</v>
      </c>
      <c r="D2078" s="40">
        <v>407.49</v>
      </c>
      <c r="E2078" s="25">
        <f t="shared" si="36"/>
        <v>0.40749000000000002</v>
      </c>
    </row>
    <row r="2079" spans="1:5" ht="12" customHeight="1">
      <c r="A2079" s="9" t="s">
        <v>21</v>
      </c>
      <c r="B2079" s="26" t="s">
        <v>3006</v>
      </c>
      <c r="C2079" s="27" t="s">
        <v>2530</v>
      </c>
      <c r="D2079" s="40">
        <v>348.78</v>
      </c>
      <c r="E2079" s="25">
        <f t="shared" si="36"/>
        <v>0.34877999999999998</v>
      </c>
    </row>
    <row r="2080" spans="1:5" ht="12" customHeight="1">
      <c r="A2080" s="9" t="s">
        <v>21</v>
      </c>
      <c r="B2080" s="26" t="s">
        <v>3006</v>
      </c>
      <c r="C2080" s="27" t="s">
        <v>2530</v>
      </c>
      <c r="D2080" s="40">
        <v>410.72</v>
      </c>
      <c r="E2080" s="25">
        <f t="shared" si="36"/>
        <v>0.41072000000000003</v>
      </c>
    </row>
    <row r="2081" spans="1:5" ht="12" customHeight="1">
      <c r="A2081" s="9" t="s">
        <v>21</v>
      </c>
      <c r="B2081" s="26" t="s">
        <v>3006</v>
      </c>
      <c r="C2081" s="27" t="s">
        <v>2530</v>
      </c>
      <c r="D2081" s="40">
        <v>346.62</v>
      </c>
      <c r="E2081" s="25">
        <f t="shared" si="36"/>
        <v>0.34661999999999998</v>
      </c>
    </row>
    <row r="2082" spans="1:5" ht="12" customHeight="1">
      <c r="A2082" s="9" t="s">
        <v>21</v>
      </c>
      <c r="B2082" s="26" t="s">
        <v>3006</v>
      </c>
      <c r="C2082" s="27" t="s">
        <v>2530</v>
      </c>
      <c r="D2082" s="40">
        <v>410.72</v>
      </c>
      <c r="E2082" s="25">
        <f t="shared" si="36"/>
        <v>0.41072000000000003</v>
      </c>
    </row>
    <row r="2083" spans="1:5" ht="12" customHeight="1">
      <c r="A2083" s="9" t="s">
        <v>21</v>
      </c>
      <c r="B2083" s="26" t="s">
        <v>3006</v>
      </c>
      <c r="C2083" s="27" t="s">
        <v>2530</v>
      </c>
      <c r="D2083" s="40">
        <v>354.33</v>
      </c>
      <c r="E2083" s="25">
        <f t="shared" si="36"/>
        <v>0.35432999999999998</v>
      </c>
    </row>
    <row r="2084" spans="1:5" ht="12" customHeight="1">
      <c r="A2084" s="9" t="s">
        <v>21</v>
      </c>
      <c r="B2084" s="26" t="s">
        <v>3006</v>
      </c>
      <c r="C2084" s="27" t="s">
        <v>2530</v>
      </c>
      <c r="D2084" s="40">
        <v>346</v>
      </c>
      <c r="E2084" s="25">
        <f t="shared" si="36"/>
        <v>0.34599999999999997</v>
      </c>
    </row>
    <row r="2085" spans="1:5" ht="12" customHeight="1">
      <c r="A2085" s="9" t="s">
        <v>21</v>
      </c>
      <c r="B2085" s="26" t="s">
        <v>3006</v>
      </c>
      <c r="C2085" s="27" t="s">
        <v>2530</v>
      </c>
      <c r="D2085" s="40">
        <v>401.28</v>
      </c>
      <c r="E2085" s="25">
        <f t="shared" si="36"/>
        <v>0.40127999999999997</v>
      </c>
    </row>
    <row r="2086" spans="1:5" ht="12" customHeight="1">
      <c r="A2086" s="9" t="s">
        <v>21</v>
      </c>
      <c r="B2086" s="26" t="s">
        <v>3006</v>
      </c>
      <c r="C2086" s="27" t="s">
        <v>2530</v>
      </c>
      <c r="D2086" s="40">
        <v>396.67</v>
      </c>
      <c r="E2086" s="25">
        <f t="shared" si="36"/>
        <v>0.39667000000000002</v>
      </c>
    </row>
    <row r="2087" spans="1:5" ht="12" customHeight="1">
      <c r="A2087" s="9" t="s">
        <v>21</v>
      </c>
      <c r="B2087" s="26" t="s">
        <v>3006</v>
      </c>
      <c r="C2087" s="27" t="s">
        <v>2530</v>
      </c>
      <c r="D2087" s="40">
        <v>407.18</v>
      </c>
      <c r="E2087" s="25">
        <f t="shared" si="36"/>
        <v>0.40717999999999999</v>
      </c>
    </row>
    <row r="2088" spans="1:5" ht="12" customHeight="1">
      <c r="A2088" s="9" t="s">
        <v>21</v>
      </c>
      <c r="B2088" s="26" t="s">
        <v>3006</v>
      </c>
      <c r="C2088" s="27" t="s">
        <v>2530</v>
      </c>
      <c r="D2088" s="40">
        <v>344.45</v>
      </c>
      <c r="E2088" s="25">
        <f t="shared" si="36"/>
        <v>0.34444999999999998</v>
      </c>
    </row>
    <row r="2089" spans="1:5" ht="12" customHeight="1">
      <c r="A2089" s="9" t="s">
        <v>21</v>
      </c>
      <c r="B2089" s="26" t="s">
        <v>3006</v>
      </c>
      <c r="C2089" s="27" t="s">
        <v>2530</v>
      </c>
      <c r="D2089" s="40">
        <v>316.02</v>
      </c>
      <c r="E2089" s="25">
        <f t="shared" si="36"/>
        <v>0.31601999999999997</v>
      </c>
    </row>
    <row r="2090" spans="1:5" ht="12" customHeight="1">
      <c r="A2090" s="9" t="s">
        <v>21</v>
      </c>
      <c r="B2090" s="26" t="s">
        <v>3006</v>
      </c>
      <c r="C2090" s="27" t="s">
        <v>2530</v>
      </c>
      <c r="D2090" s="40">
        <v>287.29000000000002</v>
      </c>
      <c r="E2090" s="25">
        <f t="shared" si="36"/>
        <v>0.28729000000000005</v>
      </c>
    </row>
    <row r="2091" spans="1:5" ht="12" customHeight="1">
      <c r="A2091" s="9" t="s">
        <v>21</v>
      </c>
      <c r="B2091" s="26" t="s">
        <v>3006</v>
      </c>
      <c r="C2091" s="27" t="s">
        <v>2530</v>
      </c>
      <c r="D2091" s="40">
        <v>410.72</v>
      </c>
      <c r="E2091" s="25">
        <f t="shared" si="36"/>
        <v>0.41072000000000003</v>
      </c>
    </row>
    <row r="2092" spans="1:5" ht="12" customHeight="1">
      <c r="A2092" s="9" t="s">
        <v>21</v>
      </c>
      <c r="B2092" s="26" t="s">
        <v>3006</v>
      </c>
      <c r="C2092" s="27" t="s">
        <v>2530</v>
      </c>
      <c r="D2092" s="40">
        <v>410.72</v>
      </c>
      <c r="E2092" s="25">
        <f t="shared" si="36"/>
        <v>0.41072000000000003</v>
      </c>
    </row>
    <row r="2093" spans="1:5" ht="12" customHeight="1">
      <c r="A2093" s="9" t="s">
        <v>21</v>
      </c>
      <c r="B2093" s="26" t="s">
        <v>3006</v>
      </c>
      <c r="C2093" s="27" t="s">
        <v>2530</v>
      </c>
      <c r="D2093" s="40">
        <v>287.91000000000003</v>
      </c>
      <c r="E2093" s="25">
        <f t="shared" si="36"/>
        <v>0.28791</v>
      </c>
    </row>
    <row r="2094" spans="1:5" ht="12" customHeight="1">
      <c r="A2094" s="9" t="s">
        <v>21</v>
      </c>
      <c r="B2094" s="26" t="s">
        <v>3006</v>
      </c>
      <c r="C2094" s="27" t="s">
        <v>2530</v>
      </c>
      <c r="D2094" s="40">
        <v>351.25</v>
      </c>
      <c r="E2094" s="25">
        <f t="shared" si="36"/>
        <v>0.35125000000000001</v>
      </c>
    </row>
    <row r="2095" spans="1:5" ht="12" customHeight="1">
      <c r="A2095" s="9" t="s">
        <v>21</v>
      </c>
      <c r="B2095" s="26" t="s">
        <v>3006</v>
      </c>
      <c r="C2095" s="27" t="s">
        <v>2530</v>
      </c>
      <c r="D2095" s="40">
        <v>340.75</v>
      </c>
      <c r="E2095" s="25">
        <f t="shared" si="36"/>
        <v>0.34075</v>
      </c>
    </row>
    <row r="2096" spans="1:5" ht="12" customHeight="1">
      <c r="A2096" s="9" t="s">
        <v>21</v>
      </c>
      <c r="B2096" s="26" t="s">
        <v>3006</v>
      </c>
      <c r="C2096" s="27" t="s">
        <v>2530</v>
      </c>
      <c r="D2096" s="40">
        <v>410.72</v>
      </c>
      <c r="E2096" s="25">
        <f t="shared" si="36"/>
        <v>0.41072000000000003</v>
      </c>
    </row>
    <row r="2097" spans="1:5" ht="12" customHeight="1">
      <c r="A2097" s="9" t="s">
        <v>21</v>
      </c>
      <c r="B2097" s="26" t="s">
        <v>3006</v>
      </c>
      <c r="C2097" s="27" t="s">
        <v>2530</v>
      </c>
      <c r="D2097" s="40">
        <v>410.72</v>
      </c>
      <c r="E2097" s="25">
        <f t="shared" si="36"/>
        <v>0.41072000000000003</v>
      </c>
    </row>
    <row r="2098" spans="1:5" ht="12" customHeight="1">
      <c r="A2098" s="9" t="s">
        <v>21</v>
      </c>
      <c r="B2098" s="26" t="s">
        <v>3006</v>
      </c>
      <c r="C2098" s="27" t="s">
        <v>2530</v>
      </c>
      <c r="D2098" s="40">
        <v>167.86</v>
      </c>
      <c r="E2098" s="25">
        <f t="shared" si="36"/>
        <v>0.16786000000000001</v>
      </c>
    </row>
    <row r="2099" spans="1:5" ht="12" customHeight="1">
      <c r="A2099" s="9" t="s">
        <v>21</v>
      </c>
      <c r="B2099" s="26" t="s">
        <v>3006</v>
      </c>
      <c r="C2099" s="27" t="s">
        <v>2530</v>
      </c>
      <c r="D2099" s="40">
        <v>178.35</v>
      </c>
      <c r="E2099" s="25">
        <f t="shared" si="36"/>
        <v>0.17834999999999998</v>
      </c>
    </row>
    <row r="2100" spans="1:5" ht="12" customHeight="1">
      <c r="A2100" s="9" t="s">
        <v>21</v>
      </c>
      <c r="B2100" s="26" t="s">
        <v>3006</v>
      </c>
      <c r="C2100" s="27" t="s">
        <v>2530</v>
      </c>
      <c r="D2100" s="40">
        <v>402.24</v>
      </c>
      <c r="E2100" s="25">
        <f t="shared" si="36"/>
        <v>0.40223999999999999</v>
      </c>
    </row>
    <row r="2101" spans="1:5" ht="12" customHeight="1">
      <c r="A2101" s="9" t="s">
        <v>21</v>
      </c>
      <c r="B2101" s="26" t="s">
        <v>3006</v>
      </c>
      <c r="C2101" s="27" t="s">
        <v>2530</v>
      </c>
      <c r="D2101" s="40">
        <v>410.72</v>
      </c>
      <c r="E2101" s="25">
        <f t="shared" si="36"/>
        <v>0.41072000000000003</v>
      </c>
    </row>
    <row r="2102" spans="1:5" ht="12" customHeight="1">
      <c r="A2102" s="9" t="s">
        <v>21</v>
      </c>
      <c r="B2102" s="26" t="s">
        <v>3006</v>
      </c>
      <c r="C2102" s="27" t="s">
        <v>2530</v>
      </c>
      <c r="D2102" s="40">
        <v>410.72</v>
      </c>
      <c r="E2102" s="25">
        <f t="shared" si="36"/>
        <v>0.41072000000000003</v>
      </c>
    </row>
    <row r="2103" spans="1:5" ht="12" customHeight="1">
      <c r="A2103" s="9" t="s">
        <v>21</v>
      </c>
      <c r="B2103" s="26" t="s">
        <v>3006</v>
      </c>
      <c r="C2103" s="27" t="s">
        <v>2530</v>
      </c>
      <c r="D2103" s="40">
        <v>406.25</v>
      </c>
      <c r="E2103" s="25">
        <f t="shared" si="36"/>
        <v>0.40625</v>
      </c>
    </row>
    <row r="2104" spans="1:5" ht="12" customHeight="1">
      <c r="A2104" s="9" t="s">
        <v>21</v>
      </c>
      <c r="B2104" s="26" t="s">
        <v>3006</v>
      </c>
      <c r="C2104" s="27" t="s">
        <v>2530</v>
      </c>
      <c r="D2104" s="40">
        <v>336.95</v>
      </c>
      <c r="E2104" s="25">
        <f t="shared" si="36"/>
        <v>0.33694999999999997</v>
      </c>
    </row>
    <row r="2105" spans="1:5" ht="12" customHeight="1">
      <c r="A2105" s="9" t="s">
        <v>21</v>
      </c>
      <c r="B2105" s="26" t="s">
        <v>3006</v>
      </c>
      <c r="C2105" s="27" t="s">
        <v>2530</v>
      </c>
      <c r="D2105" s="40">
        <v>393.58</v>
      </c>
      <c r="E2105" s="25">
        <f t="shared" si="36"/>
        <v>0.39357999999999999</v>
      </c>
    </row>
    <row r="2106" spans="1:5" ht="12" customHeight="1">
      <c r="A2106" s="9" t="s">
        <v>21</v>
      </c>
      <c r="B2106" s="26" t="s">
        <v>3006</v>
      </c>
      <c r="C2106" s="27" t="s">
        <v>2530</v>
      </c>
      <c r="D2106" s="40">
        <v>408.42</v>
      </c>
      <c r="E2106" s="25">
        <f t="shared" si="36"/>
        <v>0.40842000000000001</v>
      </c>
    </row>
    <row r="2107" spans="1:5" ht="12" customHeight="1">
      <c r="A2107" s="9" t="s">
        <v>21</v>
      </c>
      <c r="B2107" s="26" t="s">
        <v>3006</v>
      </c>
      <c r="C2107" s="27" t="s">
        <v>2530</v>
      </c>
      <c r="D2107" s="40">
        <v>345.07</v>
      </c>
      <c r="E2107" s="25">
        <f t="shared" si="36"/>
        <v>0.34506999999999999</v>
      </c>
    </row>
    <row r="2108" spans="1:5" ht="12" customHeight="1">
      <c r="A2108" s="9" t="s">
        <v>21</v>
      </c>
      <c r="B2108" s="26" t="s">
        <v>3006</v>
      </c>
      <c r="C2108" s="27" t="s">
        <v>2530</v>
      </c>
      <c r="D2108" s="40">
        <v>357.12</v>
      </c>
      <c r="E2108" s="25">
        <f t="shared" si="36"/>
        <v>0.35711999999999999</v>
      </c>
    </row>
    <row r="2109" spans="1:5" ht="12" customHeight="1">
      <c r="A2109" s="9" t="s">
        <v>21</v>
      </c>
      <c r="B2109" s="26" t="s">
        <v>3006</v>
      </c>
      <c r="C2109" s="27" t="s">
        <v>2530</v>
      </c>
      <c r="D2109" s="40">
        <v>409.03</v>
      </c>
      <c r="E2109" s="25">
        <f t="shared" si="36"/>
        <v>0.40902999999999995</v>
      </c>
    </row>
    <row r="2110" spans="1:5" ht="12" customHeight="1">
      <c r="A2110" s="9" t="s">
        <v>21</v>
      </c>
      <c r="B2110" s="26" t="s">
        <v>3006</v>
      </c>
      <c r="C2110" s="27" t="s">
        <v>2530</v>
      </c>
      <c r="D2110" s="40">
        <v>410.72</v>
      </c>
      <c r="E2110" s="25">
        <f t="shared" si="36"/>
        <v>0.41072000000000003</v>
      </c>
    </row>
    <row r="2111" spans="1:5" ht="12" customHeight="1">
      <c r="A2111" s="9" t="s">
        <v>21</v>
      </c>
      <c r="B2111" s="26" t="s">
        <v>3006</v>
      </c>
      <c r="C2111" s="27" t="s">
        <v>2530</v>
      </c>
      <c r="D2111" s="40">
        <v>350.02</v>
      </c>
      <c r="E2111" s="25">
        <f t="shared" si="36"/>
        <v>0.35002</v>
      </c>
    </row>
    <row r="2112" spans="1:5" ht="12" customHeight="1">
      <c r="A2112" s="9" t="s">
        <v>21</v>
      </c>
      <c r="B2112" s="26" t="s">
        <v>3006</v>
      </c>
      <c r="C2112" s="27" t="s">
        <v>2530</v>
      </c>
      <c r="D2112" s="40">
        <v>410.72</v>
      </c>
      <c r="E2112" s="25">
        <f t="shared" si="36"/>
        <v>0.41072000000000003</v>
      </c>
    </row>
    <row r="2113" spans="1:5" ht="12" customHeight="1">
      <c r="A2113" s="9" t="s">
        <v>21</v>
      </c>
      <c r="B2113" s="26" t="s">
        <v>3006</v>
      </c>
      <c r="C2113" s="27" t="s">
        <v>2530</v>
      </c>
      <c r="D2113" s="40">
        <v>343.84</v>
      </c>
      <c r="E2113" s="25">
        <f t="shared" si="36"/>
        <v>0.34383999999999998</v>
      </c>
    </row>
    <row r="2114" spans="1:5" ht="12" customHeight="1">
      <c r="A2114" s="9" t="s">
        <v>21</v>
      </c>
      <c r="B2114" s="26" t="s">
        <v>3006</v>
      </c>
      <c r="C2114" s="27" t="s">
        <v>2530</v>
      </c>
      <c r="D2114" s="40">
        <v>410.72</v>
      </c>
      <c r="E2114" s="25">
        <f t="shared" si="36"/>
        <v>0.41072000000000003</v>
      </c>
    </row>
    <row r="2115" spans="1:5" ht="12" customHeight="1">
      <c r="A2115" s="9" t="s">
        <v>21</v>
      </c>
      <c r="B2115" s="26" t="s">
        <v>3006</v>
      </c>
      <c r="C2115" s="27" t="s">
        <v>2530</v>
      </c>
      <c r="D2115" s="40">
        <v>337.66</v>
      </c>
      <c r="E2115" s="25">
        <f t="shared" si="36"/>
        <v>0.33766000000000002</v>
      </c>
    </row>
    <row r="2116" spans="1:5" ht="12" customHeight="1">
      <c r="A2116" s="9" t="s">
        <v>21</v>
      </c>
      <c r="B2116" s="26" t="s">
        <v>3006</v>
      </c>
      <c r="C2116" s="27" t="s">
        <v>2530</v>
      </c>
      <c r="D2116" s="40">
        <v>338.58</v>
      </c>
      <c r="E2116" s="25">
        <f t="shared" si="36"/>
        <v>0.33857999999999999</v>
      </c>
    </row>
    <row r="2117" spans="1:5" ht="12" customHeight="1">
      <c r="A2117" s="9" t="s">
        <v>21</v>
      </c>
      <c r="B2117" s="26" t="s">
        <v>3006</v>
      </c>
      <c r="C2117" s="27" t="s">
        <v>2530</v>
      </c>
      <c r="D2117" s="40">
        <v>405.94</v>
      </c>
      <c r="E2117" s="25">
        <f t="shared" si="36"/>
        <v>0.40594000000000002</v>
      </c>
    </row>
    <row r="2118" spans="1:5" ht="12" customHeight="1">
      <c r="A2118" s="9" t="s">
        <v>21</v>
      </c>
      <c r="B2118" s="26" t="s">
        <v>3006</v>
      </c>
      <c r="C2118" s="27" t="s">
        <v>2530</v>
      </c>
      <c r="D2118" s="40">
        <v>408.42</v>
      </c>
      <c r="E2118" s="25">
        <f t="shared" si="36"/>
        <v>0.40842000000000001</v>
      </c>
    </row>
    <row r="2119" spans="1:5" ht="12" customHeight="1">
      <c r="A2119" s="9" t="s">
        <v>21</v>
      </c>
      <c r="B2119" s="26" t="s">
        <v>3006</v>
      </c>
      <c r="C2119" s="27" t="s">
        <v>2530</v>
      </c>
      <c r="D2119" s="40">
        <v>410.72</v>
      </c>
      <c r="E2119" s="25">
        <f t="shared" si="36"/>
        <v>0.41072000000000003</v>
      </c>
    </row>
    <row r="2120" spans="1:5" ht="12" customHeight="1">
      <c r="A2120" s="9" t="s">
        <v>21</v>
      </c>
      <c r="B2120" s="26" t="s">
        <v>3007</v>
      </c>
      <c r="C2120" s="27" t="s">
        <v>2530</v>
      </c>
      <c r="D2120" s="40">
        <v>642.6</v>
      </c>
      <c r="E2120" s="25">
        <f t="shared" si="36"/>
        <v>0.64260000000000006</v>
      </c>
    </row>
    <row r="2121" spans="1:5" ht="12" customHeight="1">
      <c r="A2121" s="9" t="s">
        <v>21</v>
      </c>
      <c r="B2121" s="26" t="s">
        <v>3008</v>
      </c>
      <c r="C2121" s="27" t="s">
        <v>2530</v>
      </c>
      <c r="D2121" s="40">
        <v>921.6</v>
      </c>
      <c r="E2121" s="25">
        <f t="shared" si="36"/>
        <v>0.92159999999999997</v>
      </c>
    </row>
    <row r="2122" spans="1:5" ht="12" customHeight="1">
      <c r="A2122" s="9" t="s">
        <v>21</v>
      </c>
      <c r="B2122" s="26" t="s">
        <v>3009</v>
      </c>
      <c r="C2122" s="27" t="s">
        <v>2530</v>
      </c>
      <c r="D2122" s="40">
        <v>31581.45</v>
      </c>
      <c r="E2122" s="25">
        <f t="shared" si="36"/>
        <v>31.58145</v>
      </c>
    </row>
    <row r="2123" spans="1:5" ht="12" customHeight="1">
      <c r="A2123" s="9" t="s">
        <v>21</v>
      </c>
      <c r="B2123" s="26" t="s">
        <v>3010</v>
      </c>
      <c r="C2123" s="27" t="s">
        <v>2530</v>
      </c>
      <c r="D2123" s="40">
        <v>1563.15</v>
      </c>
      <c r="E2123" s="25">
        <f t="shared" si="36"/>
        <v>1.56315</v>
      </c>
    </row>
    <row r="2124" spans="1:5" ht="12" customHeight="1">
      <c r="A2124" s="9" t="s">
        <v>21</v>
      </c>
      <c r="B2124" s="26" t="s">
        <v>3010</v>
      </c>
      <c r="C2124" s="27" t="s">
        <v>2530</v>
      </c>
      <c r="D2124" s="40">
        <v>270.72000000000003</v>
      </c>
      <c r="E2124" s="25">
        <f t="shared" si="36"/>
        <v>0.27072000000000002</v>
      </c>
    </row>
    <row r="2125" spans="1:5" ht="12" customHeight="1">
      <c r="A2125" s="9" t="s">
        <v>21</v>
      </c>
      <c r="B2125" s="26" t="s">
        <v>3011</v>
      </c>
      <c r="C2125" s="27" t="s">
        <v>2530</v>
      </c>
      <c r="D2125" s="40">
        <v>1671.95</v>
      </c>
      <c r="E2125" s="25">
        <f t="shared" si="36"/>
        <v>1.67195</v>
      </c>
    </row>
    <row r="2126" spans="1:5" ht="12" customHeight="1">
      <c r="A2126" s="9" t="s">
        <v>21</v>
      </c>
      <c r="B2126" s="26" t="s">
        <v>3012</v>
      </c>
      <c r="C2126" s="27" t="s">
        <v>2530</v>
      </c>
      <c r="D2126" s="40">
        <v>1003.13</v>
      </c>
      <c r="E2126" s="25">
        <f t="shared" si="36"/>
        <v>1.0031300000000001</v>
      </c>
    </row>
    <row r="2127" spans="1:5" ht="12" customHeight="1">
      <c r="A2127" s="9" t="s">
        <v>21</v>
      </c>
      <c r="B2127" s="26" t="s">
        <v>3013</v>
      </c>
      <c r="C2127" s="27" t="s">
        <v>2530</v>
      </c>
      <c r="D2127" s="40">
        <v>347.64</v>
      </c>
      <c r="E2127" s="25">
        <f t="shared" si="36"/>
        <v>0.34764</v>
      </c>
    </row>
    <row r="2128" spans="1:5" ht="12" customHeight="1">
      <c r="A2128" s="9" t="s">
        <v>21</v>
      </c>
      <c r="B2128" s="26" t="s">
        <v>3013</v>
      </c>
      <c r="C2128" s="27" t="s">
        <v>2530</v>
      </c>
      <c r="D2128" s="40">
        <v>347.64</v>
      </c>
      <c r="E2128" s="25">
        <f t="shared" si="36"/>
        <v>0.34764</v>
      </c>
    </row>
    <row r="2129" spans="1:5" ht="12" customHeight="1">
      <c r="A2129" s="9" t="s">
        <v>21</v>
      </c>
      <c r="B2129" s="26" t="s">
        <v>3013</v>
      </c>
      <c r="C2129" s="27" t="s">
        <v>2530</v>
      </c>
      <c r="D2129" s="40">
        <v>1456.2</v>
      </c>
      <c r="E2129" s="25">
        <f t="shared" si="36"/>
        <v>1.4561999999999999</v>
      </c>
    </row>
    <row r="2130" spans="1:5" ht="12" customHeight="1">
      <c r="A2130" s="9" t="s">
        <v>21</v>
      </c>
      <c r="B2130" s="26" t="s">
        <v>3013</v>
      </c>
      <c r="C2130" s="27" t="s">
        <v>2530</v>
      </c>
      <c r="D2130" s="40">
        <v>1275</v>
      </c>
      <c r="E2130" s="25">
        <f t="shared" si="36"/>
        <v>1.2749999999999999</v>
      </c>
    </row>
    <row r="2131" spans="1:5" ht="12" customHeight="1">
      <c r="A2131" s="9" t="s">
        <v>21</v>
      </c>
      <c r="B2131" s="26" t="s">
        <v>3013</v>
      </c>
      <c r="C2131" s="27" t="s">
        <v>2530</v>
      </c>
      <c r="D2131" s="40">
        <v>1578.95</v>
      </c>
      <c r="E2131" s="25">
        <f t="shared" ref="E2131:E2194" si="37">D2131/1000</f>
        <v>1.5789500000000001</v>
      </c>
    </row>
    <row r="2132" spans="1:5" ht="12" customHeight="1">
      <c r="A2132" s="9" t="s">
        <v>21</v>
      </c>
      <c r="B2132" s="26" t="s">
        <v>3013</v>
      </c>
      <c r="C2132" s="27" t="s">
        <v>2530</v>
      </c>
      <c r="D2132" s="40">
        <v>1536.7</v>
      </c>
      <c r="E2132" s="25">
        <f t="shared" si="37"/>
        <v>1.5367</v>
      </c>
    </row>
    <row r="2133" spans="1:5" ht="12" customHeight="1">
      <c r="A2133" s="9" t="s">
        <v>21</v>
      </c>
      <c r="B2133" s="26" t="s">
        <v>3013</v>
      </c>
      <c r="C2133" s="27" t="s">
        <v>2530</v>
      </c>
      <c r="D2133" s="40">
        <v>1229.83</v>
      </c>
      <c r="E2133" s="25">
        <f t="shared" si="37"/>
        <v>1.22983</v>
      </c>
    </row>
    <row r="2134" spans="1:5" ht="12" customHeight="1">
      <c r="A2134" s="9" t="s">
        <v>21</v>
      </c>
      <c r="B2134" s="26" t="s">
        <v>3013</v>
      </c>
      <c r="C2134" s="27" t="s">
        <v>2530</v>
      </c>
      <c r="D2134" s="40">
        <v>1671.95</v>
      </c>
      <c r="E2134" s="25">
        <f t="shared" si="37"/>
        <v>1.67195</v>
      </c>
    </row>
    <row r="2135" spans="1:5" ht="12" customHeight="1">
      <c r="A2135" s="9" t="s">
        <v>21</v>
      </c>
      <c r="B2135" s="26" t="s">
        <v>3013</v>
      </c>
      <c r="C2135" s="27" t="s">
        <v>2530</v>
      </c>
      <c r="D2135" s="40">
        <v>1671.95</v>
      </c>
      <c r="E2135" s="25">
        <f t="shared" si="37"/>
        <v>1.67195</v>
      </c>
    </row>
    <row r="2136" spans="1:5" ht="12" customHeight="1">
      <c r="A2136" s="9" t="s">
        <v>21</v>
      </c>
      <c r="B2136" s="26" t="s">
        <v>3014</v>
      </c>
      <c r="C2136" s="27" t="s">
        <v>2530</v>
      </c>
      <c r="D2136" s="40">
        <v>1946.93</v>
      </c>
      <c r="E2136" s="25">
        <f t="shared" si="37"/>
        <v>1.94693</v>
      </c>
    </row>
    <row r="2137" spans="1:5" ht="12" customHeight="1">
      <c r="A2137" s="9" t="s">
        <v>21</v>
      </c>
      <c r="B2137" s="26" t="s">
        <v>3015</v>
      </c>
      <c r="C2137" s="27" t="s">
        <v>2530</v>
      </c>
      <c r="D2137" s="40">
        <v>1042.0999999999999</v>
      </c>
      <c r="E2137" s="25">
        <f t="shared" si="37"/>
        <v>1.0420999999999998</v>
      </c>
    </row>
    <row r="2138" spans="1:5" ht="12" customHeight="1">
      <c r="A2138" s="9" t="s">
        <v>21</v>
      </c>
      <c r="B2138" s="26" t="s">
        <v>3016</v>
      </c>
      <c r="C2138" s="27" t="s">
        <v>2530</v>
      </c>
      <c r="D2138" s="40">
        <v>300.44</v>
      </c>
      <c r="E2138" s="25">
        <f t="shared" si="37"/>
        <v>0.30043999999999998</v>
      </c>
    </row>
    <row r="2139" spans="1:5" ht="12" customHeight="1">
      <c r="A2139" s="9" t="s">
        <v>21</v>
      </c>
      <c r="B2139" s="26" t="s">
        <v>3016</v>
      </c>
      <c r="C2139" s="27" t="s">
        <v>2530</v>
      </c>
      <c r="D2139" s="40">
        <v>246.43</v>
      </c>
      <c r="E2139" s="25">
        <f t="shared" si="37"/>
        <v>0.24643000000000001</v>
      </c>
    </row>
    <row r="2140" spans="1:5" ht="12" customHeight="1">
      <c r="A2140" s="9" t="s">
        <v>21</v>
      </c>
      <c r="B2140" s="26" t="s">
        <v>3016</v>
      </c>
      <c r="C2140" s="27" t="s">
        <v>2530</v>
      </c>
      <c r="D2140" s="40">
        <v>246.43</v>
      </c>
      <c r="E2140" s="25">
        <f t="shared" si="37"/>
        <v>0.24643000000000001</v>
      </c>
    </row>
    <row r="2141" spans="1:5" ht="12" customHeight="1">
      <c r="A2141" s="9" t="s">
        <v>21</v>
      </c>
      <c r="B2141" s="26" t="s">
        <v>3016</v>
      </c>
      <c r="C2141" s="27" t="s">
        <v>2530</v>
      </c>
      <c r="D2141" s="40">
        <v>313.66000000000003</v>
      </c>
      <c r="E2141" s="25">
        <f t="shared" si="37"/>
        <v>0.31366000000000005</v>
      </c>
    </row>
    <row r="2142" spans="1:5" ht="12" customHeight="1">
      <c r="A2142" s="9" t="s">
        <v>21</v>
      </c>
      <c r="B2142" s="26" t="s">
        <v>3016</v>
      </c>
      <c r="C2142" s="27" t="s">
        <v>2530</v>
      </c>
      <c r="D2142" s="40">
        <v>246.43</v>
      </c>
      <c r="E2142" s="25">
        <f t="shared" si="37"/>
        <v>0.24643000000000001</v>
      </c>
    </row>
    <row r="2143" spans="1:5" ht="12" customHeight="1">
      <c r="A2143" s="9" t="s">
        <v>21</v>
      </c>
      <c r="B2143" s="26" t="s">
        <v>3016</v>
      </c>
      <c r="C2143" s="27" t="s">
        <v>2530</v>
      </c>
      <c r="D2143" s="40">
        <v>300.44</v>
      </c>
      <c r="E2143" s="25">
        <f t="shared" si="37"/>
        <v>0.30043999999999998</v>
      </c>
    </row>
    <row r="2144" spans="1:5" ht="12" customHeight="1">
      <c r="A2144" s="9" t="s">
        <v>21</v>
      </c>
      <c r="B2144" s="26" t="s">
        <v>3016</v>
      </c>
      <c r="C2144" s="27" t="s">
        <v>2530</v>
      </c>
      <c r="D2144" s="40">
        <v>246.43</v>
      </c>
      <c r="E2144" s="25">
        <f t="shared" si="37"/>
        <v>0.24643000000000001</v>
      </c>
    </row>
    <row r="2145" spans="1:5" ht="12" customHeight="1">
      <c r="A2145" s="9" t="s">
        <v>21</v>
      </c>
      <c r="B2145" s="26" t="s">
        <v>3016</v>
      </c>
      <c r="C2145" s="27" t="s">
        <v>2530</v>
      </c>
      <c r="D2145" s="40">
        <v>300.44</v>
      </c>
      <c r="E2145" s="25">
        <f t="shared" si="37"/>
        <v>0.30043999999999998</v>
      </c>
    </row>
    <row r="2146" spans="1:5" ht="12" customHeight="1">
      <c r="A2146" s="9" t="s">
        <v>21</v>
      </c>
      <c r="B2146" s="26" t="s">
        <v>3016</v>
      </c>
      <c r="C2146" s="27" t="s">
        <v>2530</v>
      </c>
      <c r="D2146" s="40">
        <v>246.43</v>
      </c>
      <c r="E2146" s="25">
        <f t="shared" si="37"/>
        <v>0.24643000000000001</v>
      </c>
    </row>
    <row r="2147" spans="1:5" ht="12" customHeight="1">
      <c r="A2147" s="9" t="s">
        <v>21</v>
      </c>
      <c r="B2147" s="26" t="s">
        <v>3016</v>
      </c>
      <c r="C2147" s="27" t="s">
        <v>2530</v>
      </c>
      <c r="D2147" s="40">
        <v>300.44</v>
      </c>
      <c r="E2147" s="25">
        <f t="shared" si="37"/>
        <v>0.30043999999999998</v>
      </c>
    </row>
    <row r="2148" spans="1:5" ht="12" customHeight="1">
      <c r="A2148" s="9" t="s">
        <v>21</v>
      </c>
      <c r="B2148" s="26" t="s">
        <v>3016</v>
      </c>
      <c r="C2148" s="27" t="s">
        <v>2530</v>
      </c>
      <c r="D2148" s="40">
        <v>246.43</v>
      </c>
      <c r="E2148" s="25">
        <f t="shared" si="37"/>
        <v>0.24643000000000001</v>
      </c>
    </row>
    <row r="2149" spans="1:5" ht="12" customHeight="1">
      <c r="A2149" s="9" t="s">
        <v>21</v>
      </c>
      <c r="B2149" s="26" t="s">
        <v>3016</v>
      </c>
      <c r="C2149" s="27" t="s">
        <v>2530</v>
      </c>
      <c r="D2149" s="40">
        <v>291.17</v>
      </c>
      <c r="E2149" s="25">
        <f t="shared" si="37"/>
        <v>0.29117000000000004</v>
      </c>
    </row>
    <row r="2150" spans="1:5" ht="12" customHeight="1">
      <c r="A2150" s="9" t="s">
        <v>21</v>
      </c>
      <c r="B2150" s="26" t="s">
        <v>3016</v>
      </c>
      <c r="C2150" s="27" t="s">
        <v>2530</v>
      </c>
      <c r="D2150" s="40">
        <v>246.43</v>
      </c>
      <c r="E2150" s="25">
        <f t="shared" si="37"/>
        <v>0.24643000000000001</v>
      </c>
    </row>
    <row r="2151" spans="1:5" ht="12" customHeight="1">
      <c r="A2151" s="9" t="s">
        <v>21</v>
      </c>
      <c r="B2151" s="26" t="s">
        <v>3016</v>
      </c>
      <c r="C2151" s="27" t="s">
        <v>2530</v>
      </c>
      <c r="D2151" s="40">
        <v>246.43</v>
      </c>
      <c r="E2151" s="25">
        <f t="shared" si="37"/>
        <v>0.24643000000000001</v>
      </c>
    </row>
    <row r="2152" spans="1:5" ht="12" customHeight="1">
      <c r="A2152" s="9" t="s">
        <v>21</v>
      </c>
      <c r="B2152" s="26" t="s">
        <v>3016</v>
      </c>
      <c r="C2152" s="27" t="s">
        <v>2530</v>
      </c>
      <c r="D2152" s="40">
        <v>246.43</v>
      </c>
      <c r="E2152" s="25">
        <f t="shared" si="37"/>
        <v>0.24643000000000001</v>
      </c>
    </row>
    <row r="2153" spans="1:5" ht="12" customHeight="1">
      <c r="A2153" s="9" t="s">
        <v>21</v>
      </c>
      <c r="B2153" s="26" t="s">
        <v>3016</v>
      </c>
      <c r="C2153" s="27" t="s">
        <v>2530</v>
      </c>
      <c r="D2153" s="40">
        <v>246.43</v>
      </c>
      <c r="E2153" s="25">
        <f t="shared" si="37"/>
        <v>0.24643000000000001</v>
      </c>
    </row>
    <row r="2154" spans="1:5" ht="12" customHeight="1">
      <c r="A2154" s="9" t="s">
        <v>21</v>
      </c>
      <c r="B2154" s="26" t="s">
        <v>3016</v>
      </c>
      <c r="C2154" s="27" t="s">
        <v>2530</v>
      </c>
      <c r="D2154" s="40">
        <v>246.43</v>
      </c>
      <c r="E2154" s="25">
        <f t="shared" si="37"/>
        <v>0.24643000000000001</v>
      </c>
    </row>
    <row r="2155" spans="1:5" ht="12" customHeight="1">
      <c r="A2155" s="9" t="s">
        <v>21</v>
      </c>
      <c r="B2155" s="26" t="s">
        <v>3016</v>
      </c>
      <c r="C2155" s="27" t="s">
        <v>2530</v>
      </c>
      <c r="D2155" s="40">
        <v>246.43</v>
      </c>
      <c r="E2155" s="25">
        <f t="shared" si="37"/>
        <v>0.24643000000000001</v>
      </c>
    </row>
    <row r="2156" spans="1:5" ht="12" customHeight="1">
      <c r="A2156" s="9" t="s">
        <v>21</v>
      </c>
      <c r="B2156" s="26" t="s">
        <v>3016</v>
      </c>
      <c r="C2156" s="27" t="s">
        <v>2530</v>
      </c>
      <c r="D2156" s="40">
        <v>300.44</v>
      </c>
      <c r="E2156" s="25">
        <f t="shared" si="37"/>
        <v>0.30043999999999998</v>
      </c>
    </row>
    <row r="2157" spans="1:5" ht="12" customHeight="1">
      <c r="A2157" s="9" t="s">
        <v>21</v>
      </c>
      <c r="B2157" s="26" t="s">
        <v>3016</v>
      </c>
      <c r="C2157" s="27" t="s">
        <v>2530</v>
      </c>
      <c r="D2157" s="40">
        <v>246.43</v>
      </c>
      <c r="E2157" s="25">
        <f t="shared" si="37"/>
        <v>0.24643000000000001</v>
      </c>
    </row>
    <row r="2158" spans="1:5" ht="12" customHeight="1">
      <c r="A2158" s="9" t="s">
        <v>21</v>
      </c>
      <c r="B2158" s="26" t="s">
        <v>3016</v>
      </c>
      <c r="C2158" s="27" t="s">
        <v>2530</v>
      </c>
      <c r="D2158" s="40">
        <v>246.43</v>
      </c>
      <c r="E2158" s="25">
        <f t="shared" si="37"/>
        <v>0.24643000000000001</v>
      </c>
    </row>
    <row r="2159" spans="1:5" ht="12" customHeight="1">
      <c r="A2159" s="9" t="s">
        <v>21</v>
      </c>
      <c r="B2159" s="26" t="s">
        <v>3016</v>
      </c>
      <c r="C2159" s="27" t="s">
        <v>2530</v>
      </c>
      <c r="D2159" s="40">
        <v>163.55000000000001</v>
      </c>
      <c r="E2159" s="25">
        <f t="shared" si="37"/>
        <v>0.16355</v>
      </c>
    </row>
    <row r="2160" spans="1:5" ht="12" customHeight="1">
      <c r="A2160" s="9" t="s">
        <v>21</v>
      </c>
      <c r="B2160" s="26" t="s">
        <v>3016</v>
      </c>
      <c r="C2160" s="27" t="s">
        <v>2530</v>
      </c>
      <c r="D2160" s="40">
        <v>357.15</v>
      </c>
      <c r="E2160" s="25">
        <f t="shared" si="37"/>
        <v>0.35714999999999997</v>
      </c>
    </row>
    <row r="2161" spans="1:5" ht="12" customHeight="1">
      <c r="A2161" s="9" t="s">
        <v>21</v>
      </c>
      <c r="B2161" s="26" t="s">
        <v>3016</v>
      </c>
      <c r="C2161" s="27" t="s">
        <v>2530</v>
      </c>
      <c r="D2161" s="40">
        <v>161.69</v>
      </c>
      <c r="E2161" s="25">
        <f t="shared" si="37"/>
        <v>0.16169</v>
      </c>
    </row>
    <row r="2162" spans="1:5" ht="12" customHeight="1">
      <c r="A2162" s="9" t="s">
        <v>21</v>
      </c>
      <c r="B2162" s="26" t="s">
        <v>3016</v>
      </c>
      <c r="C2162" s="27" t="s">
        <v>2530</v>
      </c>
      <c r="D2162" s="40">
        <v>300.44</v>
      </c>
      <c r="E2162" s="25">
        <f t="shared" si="37"/>
        <v>0.30043999999999998</v>
      </c>
    </row>
    <row r="2163" spans="1:5" ht="12" customHeight="1">
      <c r="A2163" s="9" t="s">
        <v>21</v>
      </c>
      <c r="B2163" s="26" t="s">
        <v>3016</v>
      </c>
      <c r="C2163" s="27" t="s">
        <v>2530</v>
      </c>
      <c r="D2163" s="40">
        <v>163.55000000000001</v>
      </c>
      <c r="E2163" s="25">
        <f t="shared" si="37"/>
        <v>0.16355</v>
      </c>
    </row>
    <row r="2164" spans="1:5" ht="12" customHeight="1">
      <c r="A2164" s="9" t="s">
        <v>21</v>
      </c>
      <c r="B2164" s="26" t="s">
        <v>3016</v>
      </c>
      <c r="C2164" s="27" t="s">
        <v>2530</v>
      </c>
      <c r="D2164" s="40">
        <v>162.93</v>
      </c>
      <c r="E2164" s="25">
        <f t="shared" si="37"/>
        <v>0.16293000000000002</v>
      </c>
    </row>
    <row r="2165" spans="1:5" ht="12" customHeight="1">
      <c r="A2165" s="9" t="s">
        <v>21</v>
      </c>
      <c r="B2165" s="26" t="s">
        <v>3016</v>
      </c>
      <c r="C2165" s="27" t="s">
        <v>2530</v>
      </c>
      <c r="D2165" s="40">
        <v>163.55000000000001</v>
      </c>
      <c r="E2165" s="25">
        <f t="shared" si="37"/>
        <v>0.16355</v>
      </c>
    </row>
    <row r="2166" spans="1:5" ht="12" customHeight="1">
      <c r="A2166" s="9" t="s">
        <v>21</v>
      </c>
      <c r="B2166" s="26" t="s">
        <v>3016</v>
      </c>
      <c r="C2166" s="27" t="s">
        <v>2530</v>
      </c>
      <c r="D2166" s="40">
        <v>246.43</v>
      </c>
      <c r="E2166" s="25">
        <f t="shared" si="37"/>
        <v>0.24643000000000001</v>
      </c>
    </row>
    <row r="2167" spans="1:5" ht="12" customHeight="1">
      <c r="A2167" s="9" t="s">
        <v>21</v>
      </c>
      <c r="B2167" s="26" t="s">
        <v>3016</v>
      </c>
      <c r="C2167" s="27" t="s">
        <v>2530</v>
      </c>
      <c r="D2167" s="40">
        <v>164.78</v>
      </c>
      <c r="E2167" s="25">
        <f t="shared" si="37"/>
        <v>0.16478000000000001</v>
      </c>
    </row>
    <row r="2168" spans="1:5" ht="12" customHeight="1">
      <c r="A2168" s="9" t="s">
        <v>21</v>
      </c>
      <c r="B2168" s="26" t="s">
        <v>3016</v>
      </c>
      <c r="C2168" s="27" t="s">
        <v>2530</v>
      </c>
      <c r="D2168" s="40">
        <v>246.43</v>
      </c>
      <c r="E2168" s="25">
        <f t="shared" si="37"/>
        <v>0.24643000000000001</v>
      </c>
    </row>
    <row r="2169" spans="1:5" ht="12" customHeight="1">
      <c r="A2169" s="9" t="s">
        <v>21</v>
      </c>
      <c r="B2169" s="26" t="s">
        <v>3016</v>
      </c>
      <c r="C2169" s="27" t="s">
        <v>2530</v>
      </c>
      <c r="D2169" s="40">
        <v>246.43</v>
      </c>
      <c r="E2169" s="25">
        <f t="shared" si="37"/>
        <v>0.24643000000000001</v>
      </c>
    </row>
    <row r="2170" spans="1:5" ht="12" customHeight="1">
      <c r="A2170" s="9" t="s">
        <v>21</v>
      </c>
      <c r="B2170" s="26" t="s">
        <v>3016</v>
      </c>
      <c r="C2170" s="27" t="s">
        <v>2530</v>
      </c>
      <c r="D2170" s="40">
        <v>302.49</v>
      </c>
      <c r="E2170" s="25">
        <f t="shared" si="37"/>
        <v>0.30249000000000004</v>
      </c>
    </row>
    <row r="2171" spans="1:5" ht="12" customHeight="1">
      <c r="A2171" s="9" t="s">
        <v>21</v>
      </c>
      <c r="B2171" s="26" t="s">
        <v>3016</v>
      </c>
      <c r="C2171" s="27" t="s">
        <v>2530</v>
      </c>
      <c r="D2171" s="40">
        <v>246.43</v>
      </c>
      <c r="E2171" s="25">
        <f t="shared" si="37"/>
        <v>0.24643000000000001</v>
      </c>
    </row>
    <row r="2172" spans="1:5" ht="12" customHeight="1">
      <c r="A2172" s="9" t="s">
        <v>21</v>
      </c>
      <c r="B2172" s="26" t="s">
        <v>3016</v>
      </c>
      <c r="C2172" s="27" t="s">
        <v>2530</v>
      </c>
      <c r="D2172" s="40">
        <v>246.43</v>
      </c>
      <c r="E2172" s="25">
        <f t="shared" si="37"/>
        <v>0.24643000000000001</v>
      </c>
    </row>
    <row r="2173" spans="1:5" ht="12" customHeight="1">
      <c r="A2173" s="9" t="s">
        <v>21</v>
      </c>
      <c r="B2173" s="26" t="s">
        <v>3016</v>
      </c>
      <c r="C2173" s="27" t="s">
        <v>2530</v>
      </c>
      <c r="D2173" s="40">
        <v>300.44</v>
      </c>
      <c r="E2173" s="25">
        <f t="shared" si="37"/>
        <v>0.30043999999999998</v>
      </c>
    </row>
    <row r="2174" spans="1:5" ht="12" customHeight="1">
      <c r="A2174" s="9" t="s">
        <v>21</v>
      </c>
      <c r="B2174" s="26" t="s">
        <v>3016</v>
      </c>
      <c r="C2174" s="27" t="s">
        <v>2530</v>
      </c>
      <c r="D2174" s="40">
        <v>300.44</v>
      </c>
      <c r="E2174" s="25">
        <f t="shared" si="37"/>
        <v>0.30043999999999998</v>
      </c>
    </row>
    <row r="2175" spans="1:5" ht="12" customHeight="1">
      <c r="A2175" s="9" t="s">
        <v>21</v>
      </c>
      <c r="B2175" s="26" t="s">
        <v>3016</v>
      </c>
      <c r="C2175" s="27" t="s">
        <v>2530</v>
      </c>
      <c r="D2175" s="40">
        <v>159.22</v>
      </c>
      <c r="E2175" s="25">
        <f t="shared" si="37"/>
        <v>0.15922</v>
      </c>
    </row>
    <row r="2176" spans="1:5" ht="12" customHeight="1">
      <c r="A2176" s="9" t="s">
        <v>21</v>
      </c>
      <c r="B2176" s="26" t="s">
        <v>3016</v>
      </c>
      <c r="C2176" s="27" t="s">
        <v>2530</v>
      </c>
      <c r="D2176" s="40">
        <v>246.43</v>
      </c>
      <c r="E2176" s="25">
        <f t="shared" si="37"/>
        <v>0.24643000000000001</v>
      </c>
    </row>
    <row r="2177" spans="1:5" ht="12" customHeight="1">
      <c r="A2177" s="9" t="s">
        <v>21</v>
      </c>
      <c r="B2177" s="26" t="s">
        <v>3016</v>
      </c>
      <c r="C2177" s="27" t="s">
        <v>2530</v>
      </c>
      <c r="D2177" s="40">
        <v>246.43</v>
      </c>
      <c r="E2177" s="25">
        <f t="shared" si="37"/>
        <v>0.24643000000000001</v>
      </c>
    </row>
    <row r="2178" spans="1:5" ht="12" customHeight="1">
      <c r="A2178" s="9" t="s">
        <v>21</v>
      </c>
      <c r="B2178" s="26" t="s">
        <v>3016</v>
      </c>
      <c r="C2178" s="27" t="s">
        <v>2530</v>
      </c>
      <c r="D2178" s="40">
        <v>158.6</v>
      </c>
      <c r="E2178" s="25">
        <f t="shared" si="37"/>
        <v>0.15859999999999999</v>
      </c>
    </row>
    <row r="2179" spans="1:5" ht="12" customHeight="1">
      <c r="A2179" s="9" t="s">
        <v>21</v>
      </c>
      <c r="B2179" s="26" t="s">
        <v>3016</v>
      </c>
      <c r="C2179" s="27" t="s">
        <v>2530</v>
      </c>
      <c r="D2179" s="40">
        <v>246.43</v>
      </c>
      <c r="E2179" s="25">
        <f t="shared" si="37"/>
        <v>0.24643000000000001</v>
      </c>
    </row>
    <row r="2180" spans="1:5" ht="12" customHeight="1">
      <c r="A2180" s="9" t="s">
        <v>21</v>
      </c>
      <c r="B2180" s="26" t="s">
        <v>3016</v>
      </c>
      <c r="C2180" s="27" t="s">
        <v>2530</v>
      </c>
      <c r="D2180" s="40">
        <v>162.93</v>
      </c>
      <c r="E2180" s="25">
        <f t="shared" si="37"/>
        <v>0.16293000000000002</v>
      </c>
    </row>
    <row r="2181" spans="1:5" ht="12" customHeight="1">
      <c r="A2181" s="9" t="s">
        <v>21</v>
      </c>
      <c r="B2181" s="26" t="s">
        <v>3016</v>
      </c>
      <c r="C2181" s="27" t="s">
        <v>2530</v>
      </c>
      <c r="D2181" s="40">
        <v>246.43</v>
      </c>
      <c r="E2181" s="25">
        <f t="shared" si="37"/>
        <v>0.24643000000000001</v>
      </c>
    </row>
    <row r="2182" spans="1:5" ht="12" customHeight="1">
      <c r="A2182" s="9" t="s">
        <v>21</v>
      </c>
      <c r="B2182" s="26" t="s">
        <v>3016</v>
      </c>
      <c r="C2182" s="27" t="s">
        <v>2530</v>
      </c>
      <c r="D2182" s="40">
        <v>246.43</v>
      </c>
      <c r="E2182" s="25">
        <f t="shared" si="37"/>
        <v>0.24643000000000001</v>
      </c>
    </row>
    <row r="2183" spans="1:5" ht="12" customHeight="1">
      <c r="A2183" s="9" t="s">
        <v>21</v>
      </c>
      <c r="B2183" s="26" t="s">
        <v>3016</v>
      </c>
      <c r="C2183" s="27" t="s">
        <v>2530</v>
      </c>
      <c r="D2183" s="40">
        <v>167.26</v>
      </c>
      <c r="E2183" s="25">
        <f t="shared" si="37"/>
        <v>0.16725999999999999</v>
      </c>
    </row>
    <row r="2184" spans="1:5" ht="12" customHeight="1">
      <c r="A2184" s="9" t="s">
        <v>21</v>
      </c>
      <c r="B2184" s="26" t="s">
        <v>3016</v>
      </c>
      <c r="C2184" s="27" t="s">
        <v>2530</v>
      </c>
      <c r="D2184" s="40">
        <v>167.87</v>
      </c>
      <c r="E2184" s="25">
        <f t="shared" si="37"/>
        <v>0.16786999999999999</v>
      </c>
    </row>
    <row r="2185" spans="1:5" ht="12" customHeight="1">
      <c r="A2185" s="9" t="s">
        <v>21</v>
      </c>
      <c r="B2185" s="26" t="s">
        <v>3016</v>
      </c>
      <c r="C2185" s="27" t="s">
        <v>2530</v>
      </c>
      <c r="D2185" s="40">
        <v>246.43</v>
      </c>
      <c r="E2185" s="25">
        <f t="shared" si="37"/>
        <v>0.24643000000000001</v>
      </c>
    </row>
    <row r="2186" spans="1:5" ht="12" customHeight="1">
      <c r="A2186" s="9" t="s">
        <v>21</v>
      </c>
      <c r="B2186" s="26" t="s">
        <v>3016</v>
      </c>
      <c r="C2186" s="27" t="s">
        <v>2530</v>
      </c>
      <c r="D2186" s="40">
        <v>300.44</v>
      </c>
      <c r="E2186" s="25">
        <f t="shared" si="37"/>
        <v>0.30043999999999998</v>
      </c>
    </row>
    <row r="2187" spans="1:5" ht="12" customHeight="1">
      <c r="A2187" s="9" t="s">
        <v>21</v>
      </c>
      <c r="B2187" s="26" t="s">
        <v>3016</v>
      </c>
      <c r="C2187" s="27" t="s">
        <v>2530</v>
      </c>
      <c r="D2187" s="40">
        <v>246.43</v>
      </c>
      <c r="E2187" s="25">
        <f t="shared" si="37"/>
        <v>0.24643000000000001</v>
      </c>
    </row>
    <row r="2188" spans="1:5" ht="12" customHeight="1">
      <c r="A2188" s="9" t="s">
        <v>21</v>
      </c>
      <c r="B2188" s="26" t="s">
        <v>3016</v>
      </c>
      <c r="C2188" s="27" t="s">
        <v>2530</v>
      </c>
      <c r="D2188" s="40">
        <v>246.43</v>
      </c>
      <c r="E2188" s="25">
        <f t="shared" si="37"/>
        <v>0.24643000000000001</v>
      </c>
    </row>
    <row r="2189" spans="1:5" ht="12" customHeight="1">
      <c r="A2189" s="9" t="s">
        <v>21</v>
      </c>
      <c r="B2189" s="26" t="s">
        <v>3016</v>
      </c>
      <c r="C2189" s="27" t="s">
        <v>2530</v>
      </c>
      <c r="D2189" s="40">
        <v>246.43</v>
      </c>
      <c r="E2189" s="25">
        <f t="shared" si="37"/>
        <v>0.24643000000000001</v>
      </c>
    </row>
    <row r="2190" spans="1:5" ht="12" customHeight="1">
      <c r="A2190" s="9" t="s">
        <v>21</v>
      </c>
      <c r="B2190" s="26" t="s">
        <v>3016</v>
      </c>
      <c r="C2190" s="27" t="s">
        <v>2530</v>
      </c>
      <c r="D2190" s="40">
        <v>246.43</v>
      </c>
      <c r="E2190" s="25">
        <f t="shared" si="37"/>
        <v>0.24643000000000001</v>
      </c>
    </row>
    <row r="2191" spans="1:5" ht="12" customHeight="1">
      <c r="A2191" s="9" t="s">
        <v>21</v>
      </c>
      <c r="B2191" s="26" t="s">
        <v>3016</v>
      </c>
      <c r="C2191" s="27" t="s">
        <v>2530</v>
      </c>
      <c r="D2191" s="40">
        <v>246.43</v>
      </c>
      <c r="E2191" s="25">
        <f t="shared" si="37"/>
        <v>0.24643000000000001</v>
      </c>
    </row>
    <row r="2192" spans="1:5" ht="12" customHeight="1">
      <c r="A2192" s="9" t="s">
        <v>21</v>
      </c>
      <c r="B2192" s="26" t="s">
        <v>3016</v>
      </c>
      <c r="C2192" s="27" t="s">
        <v>2530</v>
      </c>
      <c r="D2192" s="40">
        <v>246.43</v>
      </c>
      <c r="E2192" s="25">
        <f t="shared" si="37"/>
        <v>0.24643000000000001</v>
      </c>
    </row>
    <row r="2193" spans="1:5" ht="12" customHeight="1">
      <c r="A2193" s="9" t="s">
        <v>21</v>
      </c>
      <c r="B2193" s="26" t="s">
        <v>3016</v>
      </c>
      <c r="C2193" s="27" t="s">
        <v>2530</v>
      </c>
      <c r="D2193" s="40">
        <v>246.43</v>
      </c>
      <c r="E2193" s="25">
        <f t="shared" si="37"/>
        <v>0.24643000000000001</v>
      </c>
    </row>
    <row r="2194" spans="1:5" ht="12" customHeight="1">
      <c r="A2194" s="9" t="s">
        <v>21</v>
      </c>
      <c r="B2194" s="26" t="s">
        <v>3016</v>
      </c>
      <c r="C2194" s="27" t="s">
        <v>2530</v>
      </c>
      <c r="D2194" s="40">
        <v>300.44</v>
      </c>
      <c r="E2194" s="25">
        <f t="shared" si="37"/>
        <v>0.30043999999999998</v>
      </c>
    </row>
    <row r="2195" spans="1:5" ht="12" customHeight="1">
      <c r="A2195" s="9" t="s">
        <v>21</v>
      </c>
      <c r="B2195" s="26" t="s">
        <v>3016</v>
      </c>
      <c r="C2195" s="27" t="s">
        <v>2530</v>
      </c>
      <c r="D2195" s="40">
        <v>300.44</v>
      </c>
      <c r="E2195" s="25">
        <f t="shared" ref="E2195:E2258" si="38">D2195/1000</f>
        <v>0.30043999999999998</v>
      </c>
    </row>
    <row r="2196" spans="1:5" ht="12" customHeight="1">
      <c r="A2196" s="9" t="s">
        <v>21</v>
      </c>
      <c r="B2196" s="26" t="s">
        <v>3016</v>
      </c>
      <c r="C2196" s="27" t="s">
        <v>2530</v>
      </c>
      <c r="D2196" s="40">
        <v>246.43</v>
      </c>
      <c r="E2196" s="25">
        <f t="shared" si="38"/>
        <v>0.24643000000000001</v>
      </c>
    </row>
    <row r="2197" spans="1:5" ht="12" customHeight="1">
      <c r="A2197" s="9" t="s">
        <v>21</v>
      </c>
      <c r="B2197" s="26" t="s">
        <v>3016</v>
      </c>
      <c r="C2197" s="27" t="s">
        <v>2530</v>
      </c>
      <c r="D2197" s="40">
        <v>300.44</v>
      </c>
      <c r="E2197" s="25">
        <f t="shared" si="38"/>
        <v>0.30043999999999998</v>
      </c>
    </row>
    <row r="2198" spans="1:5" ht="12" customHeight="1">
      <c r="A2198" s="9" t="s">
        <v>21</v>
      </c>
      <c r="B2198" s="26" t="s">
        <v>3016</v>
      </c>
      <c r="C2198" s="27" t="s">
        <v>2530</v>
      </c>
      <c r="D2198" s="40">
        <v>246.43</v>
      </c>
      <c r="E2198" s="25">
        <f t="shared" si="38"/>
        <v>0.24643000000000001</v>
      </c>
    </row>
    <row r="2199" spans="1:5" ht="12" customHeight="1">
      <c r="A2199" s="9" t="s">
        <v>21</v>
      </c>
      <c r="B2199" s="26" t="s">
        <v>3016</v>
      </c>
      <c r="C2199" s="27" t="s">
        <v>2530</v>
      </c>
      <c r="D2199" s="40">
        <v>246.43</v>
      </c>
      <c r="E2199" s="25">
        <f t="shared" si="38"/>
        <v>0.24643000000000001</v>
      </c>
    </row>
    <row r="2200" spans="1:5" ht="12" customHeight="1">
      <c r="A2200" s="9" t="s">
        <v>21</v>
      </c>
      <c r="B2200" s="26" t="s">
        <v>3016</v>
      </c>
      <c r="C2200" s="27" t="s">
        <v>2530</v>
      </c>
      <c r="D2200" s="40">
        <v>300.44</v>
      </c>
      <c r="E2200" s="25">
        <f t="shared" si="38"/>
        <v>0.30043999999999998</v>
      </c>
    </row>
    <row r="2201" spans="1:5" ht="12" customHeight="1">
      <c r="A2201" s="9" t="s">
        <v>21</v>
      </c>
      <c r="B2201" s="26" t="s">
        <v>3016</v>
      </c>
      <c r="C2201" s="27" t="s">
        <v>2530</v>
      </c>
      <c r="D2201" s="40">
        <v>246.43</v>
      </c>
      <c r="E2201" s="25">
        <f t="shared" si="38"/>
        <v>0.24643000000000001</v>
      </c>
    </row>
    <row r="2202" spans="1:5" ht="12" customHeight="1">
      <c r="A2202" s="9" t="s">
        <v>21</v>
      </c>
      <c r="B2202" s="26" t="s">
        <v>3016</v>
      </c>
      <c r="C2202" s="27" t="s">
        <v>2530</v>
      </c>
      <c r="D2202" s="40">
        <v>300.44</v>
      </c>
      <c r="E2202" s="25">
        <f t="shared" si="38"/>
        <v>0.30043999999999998</v>
      </c>
    </row>
    <row r="2203" spans="1:5" ht="12" customHeight="1">
      <c r="A2203" s="9" t="s">
        <v>21</v>
      </c>
      <c r="B2203" s="26" t="s">
        <v>3016</v>
      </c>
      <c r="C2203" s="27" t="s">
        <v>2530</v>
      </c>
      <c r="D2203" s="40">
        <v>323.02</v>
      </c>
      <c r="E2203" s="25">
        <f t="shared" si="38"/>
        <v>0.32301999999999997</v>
      </c>
    </row>
    <row r="2204" spans="1:5" ht="12" customHeight="1">
      <c r="A2204" s="9" t="s">
        <v>21</v>
      </c>
      <c r="B2204" s="26" t="s">
        <v>3016</v>
      </c>
      <c r="C2204" s="27" t="s">
        <v>2530</v>
      </c>
      <c r="D2204" s="40">
        <v>246.43</v>
      </c>
      <c r="E2204" s="25">
        <f t="shared" si="38"/>
        <v>0.24643000000000001</v>
      </c>
    </row>
    <row r="2205" spans="1:5" ht="12" customHeight="1">
      <c r="A2205" s="9" t="s">
        <v>21</v>
      </c>
      <c r="B2205" s="26" t="s">
        <v>3016</v>
      </c>
      <c r="C2205" s="27" t="s">
        <v>2530</v>
      </c>
      <c r="D2205" s="40">
        <v>270.14999999999998</v>
      </c>
      <c r="E2205" s="25">
        <f t="shared" si="38"/>
        <v>0.27015</v>
      </c>
    </row>
    <row r="2206" spans="1:5" ht="12" customHeight="1">
      <c r="A2206" s="9" t="s">
        <v>21</v>
      </c>
      <c r="B2206" s="26" t="s">
        <v>3016</v>
      </c>
      <c r="C2206" s="27" t="s">
        <v>2530</v>
      </c>
      <c r="D2206" s="40">
        <v>300.44</v>
      </c>
      <c r="E2206" s="25">
        <f t="shared" si="38"/>
        <v>0.30043999999999998</v>
      </c>
    </row>
    <row r="2207" spans="1:5" ht="12" customHeight="1">
      <c r="A2207" s="9" t="s">
        <v>21</v>
      </c>
      <c r="B2207" s="26" t="s">
        <v>3016</v>
      </c>
      <c r="C2207" s="27" t="s">
        <v>2530</v>
      </c>
      <c r="D2207" s="40">
        <v>246.43</v>
      </c>
      <c r="E2207" s="25">
        <f t="shared" si="38"/>
        <v>0.24643000000000001</v>
      </c>
    </row>
    <row r="2208" spans="1:5" ht="12" customHeight="1">
      <c r="A2208" s="9" t="s">
        <v>21</v>
      </c>
      <c r="B2208" s="26" t="s">
        <v>3016</v>
      </c>
      <c r="C2208" s="27" t="s">
        <v>2530</v>
      </c>
      <c r="D2208" s="40">
        <v>297.35000000000002</v>
      </c>
      <c r="E2208" s="25">
        <f t="shared" si="38"/>
        <v>0.29735</v>
      </c>
    </row>
    <row r="2209" spans="1:5" ht="12" customHeight="1">
      <c r="A2209" s="9" t="s">
        <v>21</v>
      </c>
      <c r="B2209" s="26" t="s">
        <v>3016</v>
      </c>
      <c r="C2209" s="27" t="s">
        <v>2530</v>
      </c>
      <c r="D2209" s="40">
        <v>246.43</v>
      </c>
      <c r="E2209" s="25">
        <f t="shared" si="38"/>
        <v>0.24643000000000001</v>
      </c>
    </row>
    <row r="2210" spans="1:5" ht="12" customHeight="1">
      <c r="A2210" s="9" t="s">
        <v>21</v>
      </c>
      <c r="B2210" s="26" t="s">
        <v>3016</v>
      </c>
      <c r="C2210" s="27" t="s">
        <v>2530</v>
      </c>
      <c r="D2210" s="40">
        <v>246.43</v>
      </c>
      <c r="E2210" s="25">
        <f t="shared" si="38"/>
        <v>0.24643000000000001</v>
      </c>
    </row>
    <row r="2211" spans="1:5" ht="12" customHeight="1">
      <c r="A2211" s="9" t="s">
        <v>21</v>
      </c>
      <c r="B2211" s="26" t="s">
        <v>3016</v>
      </c>
      <c r="C2211" s="27" t="s">
        <v>2530</v>
      </c>
      <c r="D2211" s="40">
        <v>246.43</v>
      </c>
      <c r="E2211" s="25">
        <f t="shared" si="38"/>
        <v>0.24643000000000001</v>
      </c>
    </row>
    <row r="2212" spans="1:5" ht="12" customHeight="1">
      <c r="A2212" s="9" t="s">
        <v>21</v>
      </c>
      <c r="B2212" s="26" t="s">
        <v>3016</v>
      </c>
      <c r="C2212" s="27" t="s">
        <v>2530</v>
      </c>
      <c r="D2212" s="40">
        <v>300.44</v>
      </c>
      <c r="E2212" s="25">
        <f t="shared" si="38"/>
        <v>0.30043999999999998</v>
      </c>
    </row>
    <row r="2213" spans="1:5" ht="12" customHeight="1">
      <c r="A2213" s="9" t="s">
        <v>21</v>
      </c>
      <c r="B2213" s="26" t="s">
        <v>3016</v>
      </c>
      <c r="C2213" s="27" t="s">
        <v>2530</v>
      </c>
      <c r="D2213" s="40">
        <v>246.43</v>
      </c>
      <c r="E2213" s="25">
        <f t="shared" si="38"/>
        <v>0.24643000000000001</v>
      </c>
    </row>
    <row r="2214" spans="1:5" ht="12" customHeight="1">
      <c r="A2214" s="9" t="s">
        <v>21</v>
      </c>
      <c r="B2214" s="26" t="s">
        <v>3016</v>
      </c>
      <c r="C2214" s="27" t="s">
        <v>2530</v>
      </c>
      <c r="D2214" s="40">
        <v>300.44</v>
      </c>
      <c r="E2214" s="25">
        <f t="shared" si="38"/>
        <v>0.30043999999999998</v>
      </c>
    </row>
    <row r="2215" spans="1:5" ht="12" customHeight="1">
      <c r="A2215" s="9" t="s">
        <v>21</v>
      </c>
      <c r="B2215" s="26" t="s">
        <v>3016</v>
      </c>
      <c r="C2215" s="27" t="s">
        <v>2530</v>
      </c>
      <c r="D2215" s="40">
        <v>246.43</v>
      </c>
      <c r="E2215" s="25">
        <f t="shared" si="38"/>
        <v>0.24643000000000001</v>
      </c>
    </row>
    <row r="2216" spans="1:5" ht="12" customHeight="1">
      <c r="A2216" s="9" t="s">
        <v>21</v>
      </c>
      <c r="B2216" s="26" t="s">
        <v>3016</v>
      </c>
      <c r="C2216" s="27" t="s">
        <v>2530</v>
      </c>
      <c r="D2216" s="40">
        <v>246.43</v>
      </c>
      <c r="E2216" s="25">
        <f t="shared" si="38"/>
        <v>0.24643000000000001</v>
      </c>
    </row>
    <row r="2217" spans="1:5" ht="12" customHeight="1">
      <c r="A2217" s="9" t="s">
        <v>21</v>
      </c>
      <c r="B2217" s="26" t="s">
        <v>3016</v>
      </c>
      <c r="C2217" s="27" t="s">
        <v>2530</v>
      </c>
      <c r="D2217" s="40">
        <v>246.43</v>
      </c>
      <c r="E2217" s="25">
        <f t="shared" si="38"/>
        <v>0.24643000000000001</v>
      </c>
    </row>
    <row r="2218" spans="1:5" ht="12" customHeight="1">
      <c r="A2218" s="9" t="s">
        <v>21</v>
      </c>
      <c r="B2218" s="26" t="s">
        <v>3016</v>
      </c>
      <c r="C2218" s="27" t="s">
        <v>2530</v>
      </c>
      <c r="D2218" s="40">
        <v>246.43</v>
      </c>
      <c r="E2218" s="25">
        <f t="shared" si="38"/>
        <v>0.24643000000000001</v>
      </c>
    </row>
    <row r="2219" spans="1:5" ht="12" customHeight="1">
      <c r="A2219" s="9" t="s">
        <v>21</v>
      </c>
      <c r="B2219" s="26" t="s">
        <v>3016</v>
      </c>
      <c r="C2219" s="27" t="s">
        <v>2530</v>
      </c>
      <c r="D2219" s="40">
        <v>246.43</v>
      </c>
      <c r="E2219" s="25">
        <f t="shared" si="38"/>
        <v>0.24643000000000001</v>
      </c>
    </row>
    <row r="2220" spans="1:5" ht="12" customHeight="1">
      <c r="A2220" s="9" t="s">
        <v>21</v>
      </c>
      <c r="B2220" s="26" t="s">
        <v>3016</v>
      </c>
      <c r="C2220" s="27" t="s">
        <v>2530</v>
      </c>
      <c r="D2220" s="40">
        <v>276.95</v>
      </c>
      <c r="E2220" s="25">
        <f t="shared" si="38"/>
        <v>0.27694999999999997</v>
      </c>
    </row>
    <row r="2221" spans="1:5" ht="12" customHeight="1">
      <c r="A2221" s="9" t="s">
        <v>21</v>
      </c>
      <c r="B2221" s="26" t="s">
        <v>3016</v>
      </c>
      <c r="C2221" s="27" t="s">
        <v>2530</v>
      </c>
      <c r="D2221" s="40">
        <v>246.43</v>
      </c>
      <c r="E2221" s="25">
        <f t="shared" si="38"/>
        <v>0.24643000000000001</v>
      </c>
    </row>
    <row r="2222" spans="1:5" ht="12" customHeight="1">
      <c r="A2222" s="9" t="s">
        <v>21</v>
      </c>
      <c r="B2222" s="26" t="s">
        <v>3016</v>
      </c>
      <c r="C2222" s="27" t="s">
        <v>2530</v>
      </c>
      <c r="D2222" s="40">
        <v>246.43</v>
      </c>
      <c r="E2222" s="25">
        <f t="shared" si="38"/>
        <v>0.24643000000000001</v>
      </c>
    </row>
    <row r="2223" spans="1:5" ht="12" customHeight="1">
      <c r="A2223" s="9" t="s">
        <v>21</v>
      </c>
      <c r="B2223" s="26" t="s">
        <v>3016</v>
      </c>
      <c r="C2223" s="27" t="s">
        <v>2530</v>
      </c>
      <c r="D2223" s="40">
        <v>246.43</v>
      </c>
      <c r="E2223" s="25">
        <f t="shared" si="38"/>
        <v>0.24643000000000001</v>
      </c>
    </row>
    <row r="2224" spans="1:5" ht="12" customHeight="1">
      <c r="A2224" s="9" t="s">
        <v>21</v>
      </c>
      <c r="B2224" s="26" t="s">
        <v>3016</v>
      </c>
      <c r="C2224" s="27" t="s">
        <v>2530</v>
      </c>
      <c r="D2224" s="40">
        <v>156.13</v>
      </c>
      <c r="E2224" s="25">
        <f t="shared" si="38"/>
        <v>0.15612999999999999</v>
      </c>
    </row>
    <row r="2225" spans="1:5" ht="12" customHeight="1">
      <c r="A2225" s="9" t="s">
        <v>21</v>
      </c>
      <c r="B2225" s="26" t="s">
        <v>3016</v>
      </c>
      <c r="C2225" s="27" t="s">
        <v>2530</v>
      </c>
      <c r="D2225" s="40">
        <v>158.6</v>
      </c>
      <c r="E2225" s="25">
        <f t="shared" si="38"/>
        <v>0.15859999999999999</v>
      </c>
    </row>
    <row r="2226" spans="1:5" ht="12" customHeight="1">
      <c r="A2226" s="9" t="s">
        <v>21</v>
      </c>
      <c r="B2226" s="26" t="s">
        <v>3016</v>
      </c>
      <c r="C2226" s="27" t="s">
        <v>2530</v>
      </c>
      <c r="D2226" s="40">
        <v>246.43</v>
      </c>
      <c r="E2226" s="25">
        <f t="shared" si="38"/>
        <v>0.24643000000000001</v>
      </c>
    </row>
    <row r="2227" spans="1:5" ht="12" customHeight="1">
      <c r="A2227" s="9" t="s">
        <v>21</v>
      </c>
      <c r="B2227" s="26" t="s">
        <v>3016</v>
      </c>
      <c r="C2227" s="27" t="s">
        <v>2530</v>
      </c>
      <c r="D2227" s="40">
        <v>246.43</v>
      </c>
      <c r="E2227" s="25">
        <f t="shared" si="38"/>
        <v>0.24643000000000001</v>
      </c>
    </row>
    <row r="2228" spans="1:5" ht="12" customHeight="1">
      <c r="A2228" s="9" t="s">
        <v>21</v>
      </c>
      <c r="B2228" s="26" t="s">
        <v>3016</v>
      </c>
      <c r="C2228" s="27" t="s">
        <v>2530</v>
      </c>
      <c r="D2228" s="40">
        <v>265.37</v>
      </c>
      <c r="E2228" s="25">
        <f t="shared" si="38"/>
        <v>0.26536999999999999</v>
      </c>
    </row>
    <row r="2229" spans="1:5" ht="12" customHeight="1">
      <c r="A2229" s="9" t="s">
        <v>21</v>
      </c>
      <c r="B2229" s="26" t="s">
        <v>3016</v>
      </c>
      <c r="C2229" s="27" t="s">
        <v>2530</v>
      </c>
      <c r="D2229" s="40">
        <v>300.44</v>
      </c>
      <c r="E2229" s="25">
        <f t="shared" si="38"/>
        <v>0.30043999999999998</v>
      </c>
    </row>
    <row r="2230" spans="1:5" ht="12" customHeight="1">
      <c r="A2230" s="9" t="s">
        <v>21</v>
      </c>
      <c r="B2230" s="26" t="s">
        <v>3016</v>
      </c>
      <c r="C2230" s="27" t="s">
        <v>2530</v>
      </c>
      <c r="D2230" s="40">
        <v>246.43</v>
      </c>
      <c r="E2230" s="25">
        <f t="shared" si="38"/>
        <v>0.24643000000000001</v>
      </c>
    </row>
    <row r="2231" spans="1:5" ht="12" customHeight="1">
      <c r="A2231" s="9" t="s">
        <v>21</v>
      </c>
      <c r="B2231" s="26" t="s">
        <v>3016</v>
      </c>
      <c r="C2231" s="27" t="s">
        <v>2530</v>
      </c>
      <c r="D2231" s="40">
        <v>246.43</v>
      </c>
      <c r="E2231" s="25">
        <f t="shared" si="38"/>
        <v>0.24643000000000001</v>
      </c>
    </row>
    <row r="2232" spans="1:5" ht="12" customHeight="1">
      <c r="A2232" s="9" t="s">
        <v>21</v>
      </c>
      <c r="B2232" s="26" t="s">
        <v>3016</v>
      </c>
      <c r="C2232" s="27" t="s">
        <v>2530</v>
      </c>
      <c r="D2232" s="40">
        <v>162.31</v>
      </c>
      <c r="E2232" s="25">
        <f t="shared" si="38"/>
        <v>0.16231000000000001</v>
      </c>
    </row>
    <row r="2233" spans="1:5" ht="12" customHeight="1">
      <c r="A2233" s="9" t="s">
        <v>21</v>
      </c>
      <c r="B2233" s="26" t="s">
        <v>3016</v>
      </c>
      <c r="C2233" s="27" t="s">
        <v>2530</v>
      </c>
      <c r="D2233" s="40">
        <v>166.64</v>
      </c>
      <c r="E2233" s="25">
        <f t="shared" si="38"/>
        <v>0.16663999999999998</v>
      </c>
    </row>
    <row r="2234" spans="1:5" ht="12" customHeight="1">
      <c r="A2234" s="9" t="s">
        <v>21</v>
      </c>
      <c r="B2234" s="26" t="s">
        <v>3016</v>
      </c>
      <c r="C2234" s="27" t="s">
        <v>2530</v>
      </c>
      <c r="D2234" s="40">
        <v>246.43</v>
      </c>
      <c r="E2234" s="25">
        <f t="shared" si="38"/>
        <v>0.24643000000000001</v>
      </c>
    </row>
    <row r="2235" spans="1:5" ht="12" customHeight="1">
      <c r="A2235" s="9" t="s">
        <v>21</v>
      </c>
      <c r="B2235" s="26" t="s">
        <v>3016</v>
      </c>
      <c r="C2235" s="27" t="s">
        <v>2530</v>
      </c>
      <c r="D2235" s="40">
        <v>158.6</v>
      </c>
      <c r="E2235" s="25">
        <f t="shared" si="38"/>
        <v>0.15859999999999999</v>
      </c>
    </row>
    <row r="2236" spans="1:5" ht="12" customHeight="1">
      <c r="A2236" s="9" t="s">
        <v>21</v>
      </c>
      <c r="B2236" s="26" t="s">
        <v>3016</v>
      </c>
      <c r="C2236" s="27" t="s">
        <v>2530</v>
      </c>
      <c r="D2236" s="40">
        <v>246.43</v>
      </c>
      <c r="E2236" s="25">
        <f t="shared" si="38"/>
        <v>0.24643000000000001</v>
      </c>
    </row>
    <row r="2237" spans="1:5" ht="12" customHeight="1">
      <c r="A2237" s="9" t="s">
        <v>21</v>
      </c>
      <c r="B2237" s="26" t="s">
        <v>3016</v>
      </c>
      <c r="C2237" s="27" t="s">
        <v>2530</v>
      </c>
      <c r="D2237" s="40">
        <v>156.75</v>
      </c>
      <c r="E2237" s="25">
        <f t="shared" si="38"/>
        <v>0.15675</v>
      </c>
    </row>
    <row r="2238" spans="1:5" ht="12" customHeight="1">
      <c r="A2238" s="9" t="s">
        <v>21</v>
      </c>
      <c r="B2238" s="26" t="s">
        <v>3016</v>
      </c>
      <c r="C2238" s="27" t="s">
        <v>2530</v>
      </c>
      <c r="D2238" s="40">
        <v>156.75</v>
      </c>
      <c r="E2238" s="25">
        <f t="shared" si="38"/>
        <v>0.15675</v>
      </c>
    </row>
    <row r="2239" spans="1:5" ht="12" customHeight="1">
      <c r="A2239" s="9" t="s">
        <v>21</v>
      </c>
      <c r="B2239" s="26" t="s">
        <v>3016</v>
      </c>
      <c r="C2239" s="27" t="s">
        <v>2530</v>
      </c>
      <c r="D2239" s="40">
        <v>166.06</v>
      </c>
      <c r="E2239" s="25">
        <f t="shared" si="38"/>
        <v>0.16606000000000001</v>
      </c>
    </row>
    <row r="2240" spans="1:5" ht="12" customHeight="1">
      <c r="A2240" s="9" t="s">
        <v>21</v>
      </c>
      <c r="B2240" s="26" t="s">
        <v>3016</v>
      </c>
      <c r="C2240" s="27" t="s">
        <v>2530</v>
      </c>
      <c r="D2240" s="40">
        <v>300.44</v>
      </c>
      <c r="E2240" s="25">
        <f t="shared" si="38"/>
        <v>0.30043999999999998</v>
      </c>
    </row>
    <row r="2241" spans="1:5" ht="12" customHeight="1">
      <c r="A2241" s="9" t="s">
        <v>21</v>
      </c>
      <c r="B2241" s="26" t="s">
        <v>3016</v>
      </c>
      <c r="C2241" s="27" t="s">
        <v>2530</v>
      </c>
      <c r="D2241" s="40">
        <v>246.43</v>
      </c>
      <c r="E2241" s="25">
        <f t="shared" si="38"/>
        <v>0.24643000000000001</v>
      </c>
    </row>
    <row r="2242" spans="1:5" ht="12" customHeight="1">
      <c r="A2242" s="9" t="s">
        <v>21</v>
      </c>
      <c r="B2242" s="26" t="s">
        <v>3016</v>
      </c>
      <c r="C2242" s="27" t="s">
        <v>2530</v>
      </c>
      <c r="D2242" s="40">
        <v>162.93</v>
      </c>
      <c r="E2242" s="25">
        <f t="shared" si="38"/>
        <v>0.16293000000000002</v>
      </c>
    </row>
    <row r="2243" spans="1:5" ht="12" customHeight="1">
      <c r="A2243" s="9" t="s">
        <v>21</v>
      </c>
      <c r="B2243" s="26" t="s">
        <v>3016</v>
      </c>
      <c r="C2243" s="27" t="s">
        <v>2530</v>
      </c>
      <c r="D2243" s="40">
        <v>246.43</v>
      </c>
      <c r="E2243" s="25">
        <f t="shared" si="38"/>
        <v>0.24643000000000001</v>
      </c>
    </row>
    <row r="2244" spans="1:5" ht="12" customHeight="1">
      <c r="A2244" s="9" t="s">
        <v>21</v>
      </c>
      <c r="B2244" s="26" t="s">
        <v>3016</v>
      </c>
      <c r="C2244" s="27" t="s">
        <v>2530</v>
      </c>
      <c r="D2244" s="40">
        <v>246.43</v>
      </c>
      <c r="E2244" s="25">
        <f t="shared" si="38"/>
        <v>0.24643000000000001</v>
      </c>
    </row>
    <row r="2245" spans="1:5" ht="12" customHeight="1">
      <c r="A2245" s="9" t="s">
        <v>21</v>
      </c>
      <c r="B2245" s="26" t="s">
        <v>3016</v>
      </c>
      <c r="C2245" s="27" t="s">
        <v>2530</v>
      </c>
      <c r="D2245" s="40">
        <v>246.43</v>
      </c>
      <c r="E2245" s="25">
        <f t="shared" si="38"/>
        <v>0.24643000000000001</v>
      </c>
    </row>
    <row r="2246" spans="1:5" ht="12" customHeight="1">
      <c r="A2246" s="9" t="s">
        <v>21</v>
      </c>
      <c r="B2246" s="26" t="s">
        <v>3016</v>
      </c>
      <c r="C2246" s="27" t="s">
        <v>2530</v>
      </c>
      <c r="D2246" s="40">
        <v>161.08000000000001</v>
      </c>
      <c r="E2246" s="25">
        <f t="shared" si="38"/>
        <v>0.16108</v>
      </c>
    </row>
    <row r="2247" spans="1:5" ht="12" customHeight="1">
      <c r="A2247" s="9" t="s">
        <v>21</v>
      </c>
      <c r="B2247" s="26" t="s">
        <v>3016</v>
      </c>
      <c r="C2247" s="27" t="s">
        <v>2530</v>
      </c>
      <c r="D2247" s="40">
        <v>246.43</v>
      </c>
      <c r="E2247" s="25">
        <f t="shared" si="38"/>
        <v>0.24643000000000001</v>
      </c>
    </row>
    <row r="2248" spans="1:5" ht="12" customHeight="1">
      <c r="A2248" s="9" t="s">
        <v>21</v>
      </c>
      <c r="B2248" s="26" t="s">
        <v>3016</v>
      </c>
      <c r="C2248" s="27" t="s">
        <v>2530</v>
      </c>
      <c r="D2248" s="40">
        <v>315.17</v>
      </c>
      <c r="E2248" s="25">
        <f t="shared" si="38"/>
        <v>0.31517000000000001</v>
      </c>
    </row>
    <row r="2249" spans="1:5" ht="12" customHeight="1">
      <c r="A2249" s="9" t="s">
        <v>21</v>
      </c>
      <c r="B2249" s="26" t="s">
        <v>3016</v>
      </c>
      <c r="C2249" s="27" t="s">
        <v>2530</v>
      </c>
      <c r="D2249" s="40">
        <v>309.74</v>
      </c>
      <c r="E2249" s="25">
        <f t="shared" si="38"/>
        <v>0.30974000000000002</v>
      </c>
    </row>
    <row r="2250" spans="1:5" ht="12" customHeight="1">
      <c r="A2250" s="9" t="s">
        <v>21</v>
      </c>
      <c r="B2250" s="26" t="s">
        <v>3016</v>
      </c>
      <c r="C2250" s="27" t="s">
        <v>2530</v>
      </c>
      <c r="D2250" s="40">
        <v>161.08000000000001</v>
      </c>
      <c r="E2250" s="25">
        <f t="shared" si="38"/>
        <v>0.16108</v>
      </c>
    </row>
    <row r="2251" spans="1:5" ht="12" customHeight="1">
      <c r="A2251" s="9" t="s">
        <v>21</v>
      </c>
      <c r="B2251" s="26" t="s">
        <v>3016</v>
      </c>
      <c r="C2251" s="27" t="s">
        <v>2530</v>
      </c>
      <c r="D2251" s="40">
        <v>246.43</v>
      </c>
      <c r="E2251" s="25">
        <f t="shared" si="38"/>
        <v>0.24643000000000001</v>
      </c>
    </row>
    <row r="2252" spans="1:5" ht="12" customHeight="1">
      <c r="A2252" s="9" t="s">
        <v>21</v>
      </c>
      <c r="B2252" s="26" t="s">
        <v>3016</v>
      </c>
      <c r="C2252" s="27" t="s">
        <v>2530</v>
      </c>
      <c r="D2252" s="40">
        <v>300.44</v>
      </c>
      <c r="E2252" s="25">
        <f t="shared" si="38"/>
        <v>0.30043999999999998</v>
      </c>
    </row>
    <row r="2253" spans="1:5" ht="12" customHeight="1">
      <c r="A2253" s="9" t="s">
        <v>21</v>
      </c>
      <c r="B2253" s="26" t="s">
        <v>3016</v>
      </c>
      <c r="C2253" s="27" t="s">
        <v>2530</v>
      </c>
      <c r="D2253" s="40">
        <v>246.43</v>
      </c>
      <c r="E2253" s="25">
        <f t="shared" si="38"/>
        <v>0.24643000000000001</v>
      </c>
    </row>
    <row r="2254" spans="1:5" ht="12" customHeight="1">
      <c r="A2254" s="9" t="s">
        <v>21</v>
      </c>
      <c r="B2254" s="26" t="s">
        <v>3016</v>
      </c>
      <c r="C2254" s="27" t="s">
        <v>2530</v>
      </c>
      <c r="D2254" s="40">
        <v>246.43</v>
      </c>
      <c r="E2254" s="25">
        <f t="shared" si="38"/>
        <v>0.24643000000000001</v>
      </c>
    </row>
    <row r="2255" spans="1:5" ht="12" customHeight="1">
      <c r="A2255" s="9" t="s">
        <v>21</v>
      </c>
      <c r="B2255" s="26" t="s">
        <v>3016</v>
      </c>
      <c r="C2255" s="27" t="s">
        <v>2530</v>
      </c>
      <c r="D2255" s="40">
        <v>300.44</v>
      </c>
      <c r="E2255" s="25">
        <f t="shared" si="38"/>
        <v>0.30043999999999998</v>
      </c>
    </row>
    <row r="2256" spans="1:5" ht="12" customHeight="1">
      <c r="A2256" s="9" t="s">
        <v>21</v>
      </c>
      <c r="B2256" s="26" t="s">
        <v>3016</v>
      </c>
      <c r="C2256" s="27" t="s">
        <v>2530</v>
      </c>
      <c r="D2256" s="40">
        <v>300.44</v>
      </c>
      <c r="E2256" s="25">
        <f t="shared" si="38"/>
        <v>0.30043999999999998</v>
      </c>
    </row>
    <row r="2257" spans="1:5" ht="12" customHeight="1">
      <c r="A2257" s="9" t="s">
        <v>21</v>
      </c>
      <c r="B2257" s="26" t="s">
        <v>3016</v>
      </c>
      <c r="C2257" s="27" t="s">
        <v>2530</v>
      </c>
      <c r="D2257" s="40">
        <v>162.93</v>
      </c>
      <c r="E2257" s="25">
        <f t="shared" si="38"/>
        <v>0.16293000000000002</v>
      </c>
    </row>
    <row r="2258" spans="1:5" ht="12" customHeight="1">
      <c r="A2258" s="9" t="s">
        <v>21</v>
      </c>
      <c r="B2258" s="26" t="s">
        <v>3016</v>
      </c>
      <c r="C2258" s="27" t="s">
        <v>2530</v>
      </c>
      <c r="D2258" s="40">
        <v>300.44</v>
      </c>
      <c r="E2258" s="25">
        <f t="shared" si="38"/>
        <v>0.30043999999999998</v>
      </c>
    </row>
    <row r="2259" spans="1:5" ht="12" customHeight="1">
      <c r="A2259" s="9" t="s">
        <v>21</v>
      </c>
      <c r="B2259" s="26" t="s">
        <v>3016</v>
      </c>
      <c r="C2259" s="27" t="s">
        <v>2530</v>
      </c>
      <c r="D2259" s="40">
        <v>246.43</v>
      </c>
      <c r="E2259" s="25">
        <f t="shared" ref="E2259:E2322" si="39">D2259/1000</f>
        <v>0.24643000000000001</v>
      </c>
    </row>
    <row r="2260" spans="1:5" ht="12" customHeight="1">
      <c r="A2260" s="9" t="s">
        <v>21</v>
      </c>
      <c r="B2260" s="26" t="s">
        <v>3016</v>
      </c>
      <c r="C2260" s="27" t="s">
        <v>2530</v>
      </c>
      <c r="D2260" s="40">
        <v>300.44</v>
      </c>
      <c r="E2260" s="25">
        <f t="shared" si="39"/>
        <v>0.30043999999999998</v>
      </c>
    </row>
    <row r="2261" spans="1:5" ht="12" customHeight="1">
      <c r="A2261" s="9" t="s">
        <v>21</v>
      </c>
      <c r="B2261" s="26" t="s">
        <v>3016</v>
      </c>
      <c r="C2261" s="27" t="s">
        <v>2530</v>
      </c>
      <c r="D2261" s="40">
        <v>246.43</v>
      </c>
      <c r="E2261" s="25">
        <f t="shared" si="39"/>
        <v>0.24643000000000001</v>
      </c>
    </row>
    <row r="2262" spans="1:5" ht="12" customHeight="1">
      <c r="A2262" s="9" t="s">
        <v>21</v>
      </c>
      <c r="B2262" s="26" t="s">
        <v>3016</v>
      </c>
      <c r="C2262" s="27" t="s">
        <v>2530</v>
      </c>
      <c r="D2262" s="40">
        <v>164.78</v>
      </c>
      <c r="E2262" s="25">
        <f t="shared" si="39"/>
        <v>0.16478000000000001</v>
      </c>
    </row>
    <row r="2263" spans="1:5" ht="12" customHeight="1">
      <c r="A2263" s="9" t="s">
        <v>21</v>
      </c>
      <c r="B2263" s="26" t="s">
        <v>3016</v>
      </c>
      <c r="C2263" s="27" t="s">
        <v>2530</v>
      </c>
      <c r="D2263" s="40">
        <v>300.44</v>
      </c>
      <c r="E2263" s="25">
        <f t="shared" si="39"/>
        <v>0.30043999999999998</v>
      </c>
    </row>
    <row r="2264" spans="1:5" ht="12" customHeight="1">
      <c r="A2264" s="9" t="s">
        <v>21</v>
      </c>
      <c r="B2264" s="26" t="s">
        <v>3016</v>
      </c>
      <c r="C2264" s="27" t="s">
        <v>2530</v>
      </c>
      <c r="D2264" s="40">
        <v>246.43</v>
      </c>
      <c r="E2264" s="25">
        <f t="shared" si="39"/>
        <v>0.24643000000000001</v>
      </c>
    </row>
    <row r="2265" spans="1:5" ht="12" customHeight="1">
      <c r="A2265" s="9" t="s">
        <v>21</v>
      </c>
      <c r="B2265" s="26" t="s">
        <v>3016</v>
      </c>
      <c r="C2265" s="27" t="s">
        <v>2530</v>
      </c>
      <c r="D2265" s="40">
        <v>246.43</v>
      </c>
      <c r="E2265" s="25">
        <f t="shared" si="39"/>
        <v>0.24643000000000001</v>
      </c>
    </row>
    <row r="2266" spans="1:5" ht="12" customHeight="1">
      <c r="A2266" s="9" t="s">
        <v>21</v>
      </c>
      <c r="B2266" s="26" t="s">
        <v>3016</v>
      </c>
      <c r="C2266" s="27" t="s">
        <v>2530</v>
      </c>
      <c r="D2266" s="40">
        <v>300.44</v>
      </c>
      <c r="E2266" s="25">
        <f t="shared" si="39"/>
        <v>0.30043999999999998</v>
      </c>
    </row>
    <row r="2267" spans="1:5" ht="12" customHeight="1">
      <c r="A2267" s="9" t="s">
        <v>21</v>
      </c>
      <c r="B2267" s="26" t="s">
        <v>3016</v>
      </c>
      <c r="C2267" s="27" t="s">
        <v>2530</v>
      </c>
      <c r="D2267" s="40">
        <v>300.44</v>
      </c>
      <c r="E2267" s="25">
        <f t="shared" si="39"/>
        <v>0.30043999999999998</v>
      </c>
    </row>
    <row r="2268" spans="1:5" ht="12" customHeight="1">
      <c r="A2268" s="9" t="s">
        <v>21</v>
      </c>
      <c r="B2268" s="26" t="s">
        <v>3016</v>
      </c>
      <c r="C2268" s="27" t="s">
        <v>2530</v>
      </c>
      <c r="D2268" s="40">
        <v>246.43</v>
      </c>
      <c r="E2268" s="25">
        <f t="shared" si="39"/>
        <v>0.24643000000000001</v>
      </c>
    </row>
    <row r="2269" spans="1:5" ht="12" customHeight="1">
      <c r="A2269" s="9" t="s">
        <v>21</v>
      </c>
      <c r="B2269" s="26" t="s">
        <v>3016</v>
      </c>
      <c r="C2269" s="27" t="s">
        <v>2530</v>
      </c>
      <c r="D2269" s="40">
        <v>246.43</v>
      </c>
      <c r="E2269" s="25">
        <f t="shared" si="39"/>
        <v>0.24643000000000001</v>
      </c>
    </row>
    <row r="2270" spans="1:5" ht="12" customHeight="1">
      <c r="A2270" s="9" t="s">
        <v>21</v>
      </c>
      <c r="B2270" s="26" t="s">
        <v>3016</v>
      </c>
      <c r="C2270" s="27" t="s">
        <v>2530</v>
      </c>
      <c r="D2270" s="40">
        <v>246.43</v>
      </c>
      <c r="E2270" s="25">
        <f t="shared" si="39"/>
        <v>0.24643000000000001</v>
      </c>
    </row>
    <row r="2271" spans="1:5" ht="12" customHeight="1">
      <c r="A2271" s="9" t="s">
        <v>21</v>
      </c>
      <c r="B2271" s="26" t="s">
        <v>3016</v>
      </c>
      <c r="C2271" s="27" t="s">
        <v>2530</v>
      </c>
      <c r="D2271" s="40">
        <v>304.07</v>
      </c>
      <c r="E2271" s="25">
        <f t="shared" si="39"/>
        <v>0.30407000000000001</v>
      </c>
    </row>
    <row r="2272" spans="1:5" ht="12" customHeight="1">
      <c r="A2272" s="9" t="s">
        <v>21</v>
      </c>
      <c r="B2272" s="26" t="s">
        <v>3016</v>
      </c>
      <c r="C2272" s="27" t="s">
        <v>2530</v>
      </c>
      <c r="D2272" s="40">
        <v>246.43</v>
      </c>
      <c r="E2272" s="25">
        <f t="shared" si="39"/>
        <v>0.24643000000000001</v>
      </c>
    </row>
    <row r="2273" spans="1:5" ht="12" customHeight="1">
      <c r="A2273" s="9" t="s">
        <v>21</v>
      </c>
      <c r="B2273" s="26" t="s">
        <v>3016</v>
      </c>
      <c r="C2273" s="27" t="s">
        <v>2530</v>
      </c>
      <c r="D2273" s="40">
        <v>300.44</v>
      </c>
      <c r="E2273" s="25">
        <f t="shared" si="39"/>
        <v>0.30043999999999998</v>
      </c>
    </row>
    <row r="2274" spans="1:5" ht="12" customHeight="1">
      <c r="A2274" s="9" t="s">
        <v>21</v>
      </c>
      <c r="B2274" s="26" t="s">
        <v>3016</v>
      </c>
      <c r="C2274" s="27" t="s">
        <v>2530</v>
      </c>
      <c r="D2274" s="40">
        <v>154.9</v>
      </c>
      <c r="E2274" s="25">
        <f t="shared" si="39"/>
        <v>0.15490000000000001</v>
      </c>
    </row>
    <row r="2275" spans="1:5" ht="12" customHeight="1">
      <c r="A2275" s="9" t="s">
        <v>21</v>
      </c>
      <c r="B2275" s="26" t="s">
        <v>3016</v>
      </c>
      <c r="C2275" s="27" t="s">
        <v>2530</v>
      </c>
      <c r="D2275" s="40">
        <v>300.44</v>
      </c>
      <c r="E2275" s="25">
        <f t="shared" si="39"/>
        <v>0.30043999999999998</v>
      </c>
    </row>
    <row r="2276" spans="1:5" ht="12" customHeight="1">
      <c r="A2276" s="9" t="s">
        <v>21</v>
      </c>
      <c r="B2276" s="26" t="s">
        <v>3016</v>
      </c>
      <c r="C2276" s="27" t="s">
        <v>2530</v>
      </c>
      <c r="D2276" s="40">
        <v>160.46</v>
      </c>
      <c r="E2276" s="25">
        <f t="shared" si="39"/>
        <v>0.16046000000000002</v>
      </c>
    </row>
    <row r="2277" spans="1:5" ht="12" customHeight="1">
      <c r="A2277" s="9" t="s">
        <v>21</v>
      </c>
      <c r="B2277" s="26" t="s">
        <v>3016</v>
      </c>
      <c r="C2277" s="27" t="s">
        <v>2530</v>
      </c>
      <c r="D2277" s="40">
        <v>161.69</v>
      </c>
      <c r="E2277" s="25">
        <f t="shared" si="39"/>
        <v>0.16169</v>
      </c>
    </row>
    <row r="2278" spans="1:5" ht="12" customHeight="1">
      <c r="A2278" s="9" t="s">
        <v>21</v>
      </c>
      <c r="B2278" s="26" t="s">
        <v>3016</v>
      </c>
      <c r="C2278" s="27" t="s">
        <v>2530</v>
      </c>
      <c r="D2278" s="40">
        <v>357.15</v>
      </c>
      <c r="E2278" s="25">
        <f t="shared" si="39"/>
        <v>0.35714999999999997</v>
      </c>
    </row>
    <row r="2279" spans="1:5" ht="12" customHeight="1">
      <c r="A2279" s="9" t="s">
        <v>21</v>
      </c>
      <c r="B2279" s="26" t="s">
        <v>3016</v>
      </c>
      <c r="C2279" s="27" t="s">
        <v>2530</v>
      </c>
      <c r="D2279" s="40">
        <v>157.37</v>
      </c>
      <c r="E2279" s="25">
        <f t="shared" si="39"/>
        <v>0.15737000000000001</v>
      </c>
    </row>
    <row r="2280" spans="1:5" ht="12" customHeight="1">
      <c r="A2280" s="9" t="s">
        <v>21</v>
      </c>
      <c r="B2280" s="26" t="s">
        <v>3016</v>
      </c>
      <c r="C2280" s="27" t="s">
        <v>2530</v>
      </c>
      <c r="D2280" s="40">
        <v>162.93</v>
      </c>
      <c r="E2280" s="25">
        <f t="shared" si="39"/>
        <v>0.16293000000000002</v>
      </c>
    </row>
    <row r="2281" spans="1:5" ht="12" customHeight="1">
      <c r="A2281" s="9" t="s">
        <v>21</v>
      </c>
      <c r="B2281" s="26" t="s">
        <v>3016</v>
      </c>
      <c r="C2281" s="27" t="s">
        <v>2530</v>
      </c>
      <c r="D2281" s="40">
        <v>165.4</v>
      </c>
      <c r="E2281" s="25">
        <f t="shared" si="39"/>
        <v>0.16540000000000002</v>
      </c>
    </row>
    <row r="2282" spans="1:5" ht="12" customHeight="1">
      <c r="A2282" s="9" t="s">
        <v>21</v>
      </c>
      <c r="B2282" s="26" t="s">
        <v>3016</v>
      </c>
      <c r="C2282" s="27" t="s">
        <v>2530</v>
      </c>
      <c r="D2282" s="40">
        <v>300.44</v>
      </c>
      <c r="E2282" s="25">
        <f t="shared" si="39"/>
        <v>0.30043999999999998</v>
      </c>
    </row>
    <row r="2283" spans="1:5" ht="12" customHeight="1">
      <c r="A2283" s="9" t="s">
        <v>21</v>
      </c>
      <c r="B2283" s="26" t="s">
        <v>3016</v>
      </c>
      <c r="C2283" s="27" t="s">
        <v>2530</v>
      </c>
      <c r="D2283" s="40">
        <v>246.43</v>
      </c>
      <c r="E2283" s="25">
        <f t="shared" si="39"/>
        <v>0.24643000000000001</v>
      </c>
    </row>
    <row r="2284" spans="1:5" ht="12" customHeight="1">
      <c r="A2284" s="9" t="s">
        <v>21</v>
      </c>
      <c r="B2284" s="26" t="s">
        <v>3016</v>
      </c>
      <c r="C2284" s="27" t="s">
        <v>2530</v>
      </c>
      <c r="D2284" s="40">
        <v>160.5</v>
      </c>
      <c r="E2284" s="25">
        <f t="shared" si="39"/>
        <v>0.1605</v>
      </c>
    </row>
    <row r="2285" spans="1:5" ht="12" customHeight="1">
      <c r="A2285" s="9" t="s">
        <v>21</v>
      </c>
      <c r="B2285" s="26" t="s">
        <v>3016</v>
      </c>
      <c r="C2285" s="27" t="s">
        <v>2530</v>
      </c>
      <c r="D2285" s="40">
        <v>246.43</v>
      </c>
      <c r="E2285" s="25">
        <f t="shared" si="39"/>
        <v>0.24643000000000001</v>
      </c>
    </row>
    <row r="2286" spans="1:5" ht="12" customHeight="1">
      <c r="A2286" s="9" t="s">
        <v>21</v>
      </c>
      <c r="B2286" s="26" t="s">
        <v>3016</v>
      </c>
      <c r="C2286" s="27" t="s">
        <v>2530</v>
      </c>
      <c r="D2286" s="40">
        <v>300.44</v>
      </c>
      <c r="E2286" s="25">
        <f t="shared" si="39"/>
        <v>0.30043999999999998</v>
      </c>
    </row>
    <row r="2287" spans="1:5" ht="12" customHeight="1">
      <c r="A2287" s="9" t="s">
        <v>21</v>
      </c>
      <c r="B2287" s="26" t="s">
        <v>3016</v>
      </c>
      <c r="C2287" s="27" t="s">
        <v>2530</v>
      </c>
      <c r="D2287" s="40">
        <v>246.43</v>
      </c>
      <c r="E2287" s="25">
        <f t="shared" si="39"/>
        <v>0.24643000000000001</v>
      </c>
    </row>
    <row r="2288" spans="1:5" ht="12" customHeight="1">
      <c r="A2288" s="9" t="s">
        <v>21</v>
      </c>
      <c r="B2288" s="26" t="s">
        <v>3016</v>
      </c>
      <c r="C2288" s="27" t="s">
        <v>2530</v>
      </c>
      <c r="D2288" s="40">
        <v>246.43</v>
      </c>
      <c r="E2288" s="25">
        <f t="shared" si="39"/>
        <v>0.24643000000000001</v>
      </c>
    </row>
    <row r="2289" spans="1:5" ht="12" customHeight="1">
      <c r="A2289" s="9" t="s">
        <v>21</v>
      </c>
      <c r="B2289" s="26" t="s">
        <v>3016</v>
      </c>
      <c r="C2289" s="27" t="s">
        <v>2530</v>
      </c>
      <c r="D2289" s="40">
        <v>246.43</v>
      </c>
      <c r="E2289" s="25">
        <f t="shared" si="39"/>
        <v>0.24643000000000001</v>
      </c>
    </row>
    <row r="2290" spans="1:5" ht="12" customHeight="1">
      <c r="A2290" s="9" t="s">
        <v>21</v>
      </c>
      <c r="B2290" s="26" t="s">
        <v>3016</v>
      </c>
      <c r="C2290" s="27" t="s">
        <v>2530</v>
      </c>
      <c r="D2290" s="40">
        <v>246.43</v>
      </c>
      <c r="E2290" s="25">
        <f t="shared" si="39"/>
        <v>0.24643000000000001</v>
      </c>
    </row>
    <row r="2291" spans="1:5" ht="12" customHeight="1">
      <c r="A2291" s="9" t="s">
        <v>21</v>
      </c>
      <c r="B2291" s="26" t="s">
        <v>3016</v>
      </c>
      <c r="C2291" s="27" t="s">
        <v>2530</v>
      </c>
      <c r="D2291" s="40">
        <v>300.44</v>
      </c>
      <c r="E2291" s="25">
        <f t="shared" si="39"/>
        <v>0.30043999999999998</v>
      </c>
    </row>
    <row r="2292" spans="1:5" ht="12" customHeight="1">
      <c r="A2292" s="9" t="s">
        <v>21</v>
      </c>
      <c r="B2292" s="26" t="s">
        <v>3016</v>
      </c>
      <c r="C2292" s="27" t="s">
        <v>2530</v>
      </c>
      <c r="D2292" s="40">
        <v>300.44</v>
      </c>
      <c r="E2292" s="25">
        <f t="shared" si="39"/>
        <v>0.30043999999999998</v>
      </c>
    </row>
    <row r="2293" spans="1:5" ht="12" customHeight="1">
      <c r="A2293" s="9" t="s">
        <v>21</v>
      </c>
      <c r="B2293" s="26" t="s">
        <v>3016</v>
      </c>
      <c r="C2293" s="27" t="s">
        <v>2530</v>
      </c>
      <c r="D2293" s="40">
        <v>155.51</v>
      </c>
      <c r="E2293" s="25">
        <f t="shared" si="39"/>
        <v>0.15550999999999998</v>
      </c>
    </row>
    <row r="2294" spans="1:5" ht="12" customHeight="1">
      <c r="A2294" s="9" t="s">
        <v>21</v>
      </c>
      <c r="B2294" s="26" t="s">
        <v>3016</v>
      </c>
      <c r="C2294" s="27" t="s">
        <v>2530</v>
      </c>
      <c r="D2294" s="40">
        <v>300.44</v>
      </c>
      <c r="E2294" s="25">
        <f t="shared" si="39"/>
        <v>0.30043999999999998</v>
      </c>
    </row>
    <row r="2295" spans="1:5" ht="12" customHeight="1">
      <c r="A2295" s="9" t="s">
        <v>21</v>
      </c>
      <c r="B2295" s="26" t="s">
        <v>3016</v>
      </c>
      <c r="C2295" s="27" t="s">
        <v>2530</v>
      </c>
      <c r="D2295" s="40">
        <v>156.75</v>
      </c>
      <c r="E2295" s="25">
        <f t="shared" si="39"/>
        <v>0.15675</v>
      </c>
    </row>
    <row r="2296" spans="1:5" ht="12" customHeight="1">
      <c r="A2296" s="9" t="s">
        <v>21</v>
      </c>
      <c r="B2296" s="26" t="s">
        <v>3016</v>
      </c>
      <c r="C2296" s="27" t="s">
        <v>2530</v>
      </c>
      <c r="D2296" s="40">
        <v>246.43</v>
      </c>
      <c r="E2296" s="25">
        <f t="shared" si="39"/>
        <v>0.24643000000000001</v>
      </c>
    </row>
    <row r="2297" spans="1:5" ht="12" customHeight="1">
      <c r="A2297" s="9" t="s">
        <v>21</v>
      </c>
      <c r="B2297" s="26" t="s">
        <v>3016</v>
      </c>
      <c r="C2297" s="27" t="s">
        <v>2530</v>
      </c>
      <c r="D2297" s="40">
        <v>246.43</v>
      </c>
      <c r="E2297" s="25">
        <f t="shared" si="39"/>
        <v>0.24643000000000001</v>
      </c>
    </row>
    <row r="2298" spans="1:5" ht="12" customHeight="1">
      <c r="A2298" s="9" t="s">
        <v>21</v>
      </c>
      <c r="B2298" s="26" t="s">
        <v>3016</v>
      </c>
      <c r="C2298" s="27" t="s">
        <v>2530</v>
      </c>
      <c r="D2298" s="40">
        <v>246.43</v>
      </c>
      <c r="E2298" s="25">
        <f t="shared" si="39"/>
        <v>0.24643000000000001</v>
      </c>
    </row>
    <row r="2299" spans="1:5" ht="12" customHeight="1">
      <c r="A2299" s="9" t="s">
        <v>21</v>
      </c>
      <c r="B2299" s="26" t="s">
        <v>3016</v>
      </c>
      <c r="C2299" s="27" t="s">
        <v>2530</v>
      </c>
      <c r="D2299" s="40">
        <v>300.44</v>
      </c>
      <c r="E2299" s="25">
        <f t="shared" si="39"/>
        <v>0.30043999999999998</v>
      </c>
    </row>
    <row r="2300" spans="1:5" ht="12" customHeight="1">
      <c r="A2300" s="9" t="s">
        <v>21</v>
      </c>
      <c r="B2300" s="26" t="s">
        <v>3016</v>
      </c>
      <c r="C2300" s="27" t="s">
        <v>2530</v>
      </c>
      <c r="D2300" s="40">
        <v>300.44</v>
      </c>
      <c r="E2300" s="25">
        <f t="shared" si="39"/>
        <v>0.30043999999999998</v>
      </c>
    </row>
    <row r="2301" spans="1:5" ht="12" customHeight="1">
      <c r="A2301" s="9" t="s">
        <v>21</v>
      </c>
      <c r="B2301" s="26" t="s">
        <v>3016</v>
      </c>
      <c r="C2301" s="27" t="s">
        <v>2530</v>
      </c>
      <c r="D2301" s="40">
        <v>246.43</v>
      </c>
      <c r="E2301" s="25">
        <f t="shared" si="39"/>
        <v>0.24643000000000001</v>
      </c>
    </row>
    <row r="2302" spans="1:5" ht="12" customHeight="1">
      <c r="A2302" s="9" t="s">
        <v>21</v>
      </c>
      <c r="B2302" s="26" t="s">
        <v>3016</v>
      </c>
      <c r="C2302" s="27" t="s">
        <v>2530</v>
      </c>
      <c r="D2302" s="40">
        <v>246.43</v>
      </c>
      <c r="E2302" s="25">
        <f t="shared" si="39"/>
        <v>0.24643000000000001</v>
      </c>
    </row>
    <row r="2303" spans="1:5" ht="12" customHeight="1">
      <c r="A2303" s="9" t="s">
        <v>21</v>
      </c>
      <c r="B2303" s="26" t="s">
        <v>3016</v>
      </c>
      <c r="C2303" s="27" t="s">
        <v>2530</v>
      </c>
      <c r="D2303" s="40">
        <v>300.44</v>
      </c>
      <c r="E2303" s="25">
        <f t="shared" si="39"/>
        <v>0.30043999999999998</v>
      </c>
    </row>
    <row r="2304" spans="1:5" ht="12" customHeight="1">
      <c r="A2304" s="9" t="s">
        <v>21</v>
      </c>
      <c r="B2304" s="26" t="s">
        <v>3016</v>
      </c>
      <c r="C2304" s="27" t="s">
        <v>2530</v>
      </c>
      <c r="D2304" s="40">
        <v>246.43</v>
      </c>
      <c r="E2304" s="25">
        <f t="shared" si="39"/>
        <v>0.24643000000000001</v>
      </c>
    </row>
    <row r="2305" spans="1:5" ht="12" customHeight="1">
      <c r="A2305" s="9" t="s">
        <v>21</v>
      </c>
      <c r="B2305" s="26" t="s">
        <v>3016</v>
      </c>
      <c r="C2305" s="27" t="s">
        <v>2530</v>
      </c>
      <c r="D2305" s="40">
        <v>300.44</v>
      </c>
      <c r="E2305" s="25">
        <f t="shared" si="39"/>
        <v>0.30043999999999998</v>
      </c>
    </row>
    <row r="2306" spans="1:5" ht="12" customHeight="1">
      <c r="A2306" s="9" t="s">
        <v>21</v>
      </c>
      <c r="B2306" s="26" t="s">
        <v>3016</v>
      </c>
      <c r="C2306" s="27" t="s">
        <v>2530</v>
      </c>
      <c r="D2306" s="40">
        <v>246.43</v>
      </c>
      <c r="E2306" s="25">
        <f t="shared" si="39"/>
        <v>0.24643000000000001</v>
      </c>
    </row>
    <row r="2307" spans="1:5" ht="12" customHeight="1">
      <c r="A2307" s="9" t="s">
        <v>21</v>
      </c>
      <c r="B2307" s="26" t="s">
        <v>3016</v>
      </c>
      <c r="C2307" s="27" t="s">
        <v>2530</v>
      </c>
      <c r="D2307" s="40">
        <v>300.44</v>
      </c>
      <c r="E2307" s="25">
        <f t="shared" si="39"/>
        <v>0.30043999999999998</v>
      </c>
    </row>
    <row r="2308" spans="1:5" ht="12" customHeight="1">
      <c r="A2308" s="9" t="s">
        <v>21</v>
      </c>
      <c r="B2308" s="26" t="s">
        <v>3016</v>
      </c>
      <c r="C2308" s="27" t="s">
        <v>2530</v>
      </c>
      <c r="D2308" s="40">
        <v>246.43</v>
      </c>
      <c r="E2308" s="25">
        <f t="shared" si="39"/>
        <v>0.24643000000000001</v>
      </c>
    </row>
    <row r="2309" spans="1:5" ht="12" customHeight="1">
      <c r="A2309" s="9" t="s">
        <v>21</v>
      </c>
      <c r="B2309" s="26" t="s">
        <v>3016</v>
      </c>
      <c r="C2309" s="27" t="s">
        <v>2530</v>
      </c>
      <c r="D2309" s="40">
        <v>246.43</v>
      </c>
      <c r="E2309" s="25">
        <f t="shared" si="39"/>
        <v>0.24643000000000001</v>
      </c>
    </row>
    <row r="2310" spans="1:5" ht="12" customHeight="1">
      <c r="A2310" s="9" t="s">
        <v>21</v>
      </c>
      <c r="B2310" s="26" t="s">
        <v>3016</v>
      </c>
      <c r="C2310" s="27" t="s">
        <v>2530</v>
      </c>
      <c r="D2310" s="40">
        <v>246.43</v>
      </c>
      <c r="E2310" s="25">
        <f t="shared" si="39"/>
        <v>0.24643000000000001</v>
      </c>
    </row>
    <row r="2311" spans="1:5" ht="12" customHeight="1">
      <c r="A2311" s="9" t="s">
        <v>21</v>
      </c>
      <c r="B2311" s="26" t="s">
        <v>3016</v>
      </c>
      <c r="C2311" s="27" t="s">
        <v>2530</v>
      </c>
      <c r="D2311" s="40">
        <v>246.43</v>
      </c>
      <c r="E2311" s="25">
        <f t="shared" si="39"/>
        <v>0.24643000000000001</v>
      </c>
    </row>
    <row r="2312" spans="1:5" ht="12" customHeight="1">
      <c r="A2312" s="9" t="s">
        <v>21</v>
      </c>
      <c r="B2312" s="26" t="s">
        <v>3016</v>
      </c>
      <c r="C2312" s="27" t="s">
        <v>2530</v>
      </c>
      <c r="D2312" s="40">
        <v>246.43</v>
      </c>
      <c r="E2312" s="25">
        <f t="shared" si="39"/>
        <v>0.24643000000000001</v>
      </c>
    </row>
    <row r="2313" spans="1:5" ht="12" customHeight="1">
      <c r="A2313" s="9" t="s">
        <v>21</v>
      </c>
      <c r="B2313" s="26" t="s">
        <v>3016</v>
      </c>
      <c r="C2313" s="27" t="s">
        <v>2530</v>
      </c>
      <c r="D2313" s="40">
        <v>300.44</v>
      </c>
      <c r="E2313" s="25">
        <f t="shared" si="39"/>
        <v>0.30043999999999998</v>
      </c>
    </row>
    <row r="2314" spans="1:5" ht="12" customHeight="1">
      <c r="A2314" s="9" t="s">
        <v>21</v>
      </c>
      <c r="B2314" s="26" t="s">
        <v>3016</v>
      </c>
      <c r="C2314" s="27" t="s">
        <v>2530</v>
      </c>
      <c r="D2314" s="40">
        <v>246.43</v>
      </c>
      <c r="E2314" s="25">
        <f t="shared" si="39"/>
        <v>0.24643000000000001</v>
      </c>
    </row>
    <row r="2315" spans="1:5" ht="12" customHeight="1">
      <c r="A2315" s="9" t="s">
        <v>21</v>
      </c>
      <c r="B2315" s="26" t="s">
        <v>3016</v>
      </c>
      <c r="C2315" s="27" t="s">
        <v>2530</v>
      </c>
      <c r="D2315" s="40">
        <v>246.43</v>
      </c>
      <c r="E2315" s="25">
        <f t="shared" si="39"/>
        <v>0.24643000000000001</v>
      </c>
    </row>
    <row r="2316" spans="1:5" ht="12" customHeight="1">
      <c r="A2316" s="9" t="s">
        <v>21</v>
      </c>
      <c r="B2316" s="26" t="s">
        <v>3016</v>
      </c>
      <c r="C2316" s="27" t="s">
        <v>2530</v>
      </c>
      <c r="D2316" s="40">
        <v>246.43</v>
      </c>
      <c r="E2316" s="25">
        <f t="shared" si="39"/>
        <v>0.24643000000000001</v>
      </c>
    </row>
    <row r="2317" spans="1:5" ht="12" customHeight="1">
      <c r="A2317" s="9" t="s">
        <v>21</v>
      </c>
      <c r="B2317" s="26" t="s">
        <v>3016</v>
      </c>
      <c r="C2317" s="27" t="s">
        <v>2530</v>
      </c>
      <c r="D2317" s="40">
        <v>246.43</v>
      </c>
      <c r="E2317" s="25">
        <f t="shared" si="39"/>
        <v>0.24643000000000001</v>
      </c>
    </row>
    <row r="2318" spans="1:5" ht="12" customHeight="1">
      <c r="A2318" s="9" t="s">
        <v>21</v>
      </c>
      <c r="B2318" s="26" t="s">
        <v>3016</v>
      </c>
      <c r="C2318" s="27" t="s">
        <v>2530</v>
      </c>
      <c r="D2318" s="40">
        <v>246.43</v>
      </c>
      <c r="E2318" s="25">
        <f t="shared" si="39"/>
        <v>0.24643000000000001</v>
      </c>
    </row>
    <row r="2319" spans="1:5" ht="12" customHeight="1">
      <c r="A2319" s="9" t="s">
        <v>21</v>
      </c>
      <c r="B2319" s="26" t="s">
        <v>3016</v>
      </c>
      <c r="C2319" s="27" t="s">
        <v>2530</v>
      </c>
      <c r="D2319" s="40">
        <v>246.43</v>
      </c>
      <c r="E2319" s="25">
        <f t="shared" si="39"/>
        <v>0.24643000000000001</v>
      </c>
    </row>
    <row r="2320" spans="1:5" ht="12" customHeight="1">
      <c r="A2320" s="9" t="s">
        <v>21</v>
      </c>
      <c r="B2320" s="26" t="s">
        <v>3016</v>
      </c>
      <c r="C2320" s="27" t="s">
        <v>2530</v>
      </c>
      <c r="D2320" s="40">
        <v>162.31</v>
      </c>
      <c r="E2320" s="25">
        <f t="shared" si="39"/>
        <v>0.16231000000000001</v>
      </c>
    </row>
    <row r="2321" spans="1:5" ht="12" customHeight="1">
      <c r="A2321" s="9" t="s">
        <v>21</v>
      </c>
      <c r="B2321" s="26" t="s">
        <v>3016</v>
      </c>
      <c r="C2321" s="27" t="s">
        <v>2530</v>
      </c>
      <c r="D2321" s="40">
        <v>246.43</v>
      </c>
      <c r="E2321" s="25">
        <f t="shared" si="39"/>
        <v>0.24643000000000001</v>
      </c>
    </row>
    <row r="2322" spans="1:5" ht="12" customHeight="1">
      <c r="A2322" s="9" t="s">
        <v>21</v>
      </c>
      <c r="B2322" s="26" t="s">
        <v>3016</v>
      </c>
      <c r="C2322" s="27" t="s">
        <v>2530</v>
      </c>
      <c r="D2322" s="40">
        <v>167.26</v>
      </c>
      <c r="E2322" s="25">
        <f t="shared" si="39"/>
        <v>0.16725999999999999</v>
      </c>
    </row>
    <row r="2323" spans="1:5" ht="12" customHeight="1">
      <c r="A2323" s="9" t="s">
        <v>21</v>
      </c>
      <c r="B2323" s="26" t="s">
        <v>3016</v>
      </c>
      <c r="C2323" s="27" t="s">
        <v>2530</v>
      </c>
      <c r="D2323" s="40">
        <v>162.93</v>
      </c>
      <c r="E2323" s="25">
        <f t="shared" ref="E2323:E2386" si="40">D2323/1000</f>
        <v>0.16293000000000002</v>
      </c>
    </row>
    <row r="2324" spans="1:5" ht="12" customHeight="1">
      <c r="A2324" s="9" t="s">
        <v>21</v>
      </c>
      <c r="B2324" s="26" t="s">
        <v>3016</v>
      </c>
      <c r="C2324" s="27" t="s">
        <v>2530</v>
      </c>
      <c r="D2324" s="40">
        <v>246.43</v>
      </c>
      <c r="E2324" s="25">
        <f t="shared" si="40"/>
        <v>0.24643000000000001</v>
      </c>
    </row>
    <row r="2325" spans="1:5" ht="12" customHeight="1">
      <c r="A2325" s="9" t="s">
        <v>21</v>
      </c>
      <c r="B2325" s="26" t="s">
        <v>3016</v>
      </c>
      <c r="C2325" s="27" t="s">
        <v>2530</v>
      </c>
      <c r="D2325" s="40">
        <v>162.93</v>
      </c>
      <c r="E2325" s="25">
        <f t="shared" si="40"/>
        <v>0.16293000000000002</v>
      </c>
    </row>
    <row r="2326" spans="1:5" ht="12" customHeight="1">
      <c r="A2326" s="9" t="s">
        <v>21</v>
      </c>
      <c r="B2326" s="26" t="s">
        <v>3016</v>
      </c>
      <c r="C2326" s="27" t="s">
        <v>2530</v>
      </c>
      <c r="D2326" s="40">
        <v>163.55000000000001</v>
      </c>
      <c r="E2326" s="25">
        <f t="shared" si="40"/>
        <v>0.16355</v>
      </c>
    </row>
    <row r="2327" spans="1:5" ht="12" customHeight="1">
      <c r="A2327" s="9" t="s">
        <v>21</v>
      </c>
      <c r="B2327" s="26" t="s">
        <v>3016</v>
      </c>
      <c r="C2327" s="27" t="s">
        <v>2530</v>
      </c>
      <c r="D2327" s="40">
        <v>158.6</v>
      </c>
      <c r="E2327" s="25">
        <f t="shared" si="40"/>
        <v>0.15859999999999999</v>
      </c>
    </row>
    <row r="2328" spans="1:5" ht="12" customHeight="1">
      <c r="A2328" s="9" t="s">
        <v>21</v>
      </c>
      <c r="B2328" s="26" t="s">
        <v>3016</v>
      </c>
      <c r="C2328" s="27" t="s">
        <v>2530</v>
      </c>
      <c r="D2328" s="40">
        <v>118.13</v>
      </c>
      <c r="E2328" s="25">
        <f t="shared" si="40"/>
        <v>0.11813</v>
      </c>
    </row>
    <row r="2329" spans="1:5" ht="12" customHeight="1">
      <c r="A2329" s="9" t="s">
        <v>21</v>
      </c>
      <c r="B2329" s="26" t="s">
        <v>3016</v>
      </c>
      <c r="C2329" s="27" t="s">
        <v>2530</v>
      </c>
      <c r="D2329" s="40">
        <v>246.43</v>
      </c>
      <c r="E2329" s="25">
        <f t="shared" si="40"/>
        <v>0.24643000000000001</v>
      </c>
    </row>
    <row r="2330" spans="1:5" ht="12" customHeight="1">
      <c r="A2330" s="9" t="s">
        <v>21</v>
      </c>
      <c r="B2330" s="26" t="s">
        <v>3016</v>
      </c>
      <c r="C2330" s="27" t="s">
        <v>2530</v>
      </c>
      <c r="D2330" s="40">
        <v>246.43</v>
      </c>
      <c r="E2330" s="25">
        <f t="shared" si="40"/>
        <v>0.24643000000000001</v>
      </c>
    </row>
    <row r="2331" spans="1:5" ht="12" customHeight="1">
      <c r="A2331" s="9" t="s">
        <v>21</v>
      </c>
      <c r="B2331" s="26" t="s">
        <v>3016</v>
      </c>
      <c r="C2331" s="27" t="s">
        <v>2530</v>
      </c>
      <c r="D2331" s="40">
        <v>246.43</v>
      </c>
      <c r="E2331" s="25">
        <f t="shared" si="40"/>
        <v>0.24643000000000001</v>
      </c>
    </row>
    <row r="2332" spans="1:5" ht="12" customHeight="1">
      <c r="A2332" s="9" t="s">
        <v>21</v>
      </c>
      <c r="B2332" s="26" t="s">
        <v>3016</v>
      </c>
      <c r="C2332" s="27" t="s">
        <v>2530</v>
      </c>
      <c r="D2332" s="40">
        <v>246.43</v>
      </c>
      <c r="E2332" s="25">
        <f t="shared" si="40"/>
        <v>0.24643000000000001</v>
      </c>
    </row>
    <row r="2333" spans="1:5" ht="12" customHeight="1">
      <c r="A2333" s="9" t="s">
        <v>21</v>
      </c>
      <c r="B2333" s="26" t="s">
        <v>3016</v>
      </c>
      <c r="C2333" s="27" t="s">
        <v>2530</v>
      </c>
      <c r="D2333" s="40">
        <v>300.44</v>
      </c>
      <c r="E2333" s="25">
        <f t="shared" si="40"/>
        <v>0.30043999999999998</v>
      </c>
    </row>
    <row r="2334" spans="1:5" ht="12" customHeight="1">
      <c r="A2334" s="9" t="s">
        <v>21</v>
      </c>
      <c r="B2334" s="26" t="s">
        <v>3016</v>
      </c>
      <c r="C2334" s="27" t="s">
        <v>2530</v>
      </c>
      <c r="D2334" s="40">
        <v>246.43</v>
      </c>
      <c r="E2334" s="25">
        <f t="shared" si="40"/>
        <v>0.24643000000000001</v>
      </c>
    </row>
    <row r="2335" spans="1:5" ht="12" customHeight="1">
      <c r="A2335" s="9" t="s">
        <v>21</v>
      </c>
      <c r="B2335" s="26" t="s">
        <v>3016</v>
      </c>
      <c r="C2335" s="27" t="s">
        <v>2530</v>
      </c>
      <c r="D2335" s="40">
        <v>300.44</v>
      </c>
      <c r="E2335" s="25">
        <f t="shared" si="40"/>
        <v>0.30043999999999998</v>
      </c>
    </row>
    <row r="2336" spans="1:5" ht="12" customHeight="1">
      <c r="A2336" s="9" t="s">
        <v>21</v>
      </c>
      <c r="B2336" s="26" t="s">
        <v>3016</v>
      </c>
      <c r="C2336" s="27" t="s">
        <v>2530</v>
      </c>
      <c r="D2336" s="40">
        <v>246.43</v>
      </c>
      <c r="E2336" s="25">
        <f t="shared" si="40"/>
        <v>0.24643000000000001</v>
      </c>
    </row>
    <row r="2337" spans="1:5" ht="12" customHeight="1">
      <c r="A2337" s="9" t="s">
        <v>21</v>
      </c>
      <c r="B2337" s="26" t="s">
        <v>3016</v>
      </c>
      <c r="C2337" s="27" t="s">
        <v>2530</v>
      </c>
      <c r="D2337" s="40">
        <v>300.44</v>
      </c>
      <c r="E2337" s="25">
        <f t="shared" si="40"/>
        <v>0.30043999999999998</v>
      </c>
    </row>
    <row r="2338" spans="1:5" ht="12" customHeight="1">
      <c r="A2338" s="9" t="s">
        <v>21</v>
      </c>
      <c r="B2338" s="26" t="s">
        <v>3016</v>
      </c>
      <c r="C2338" s="27" t="s">
        <v>2530</v>
      </c>
      <c r="D2338" s="40">
        <v>64.05</v>
      </c>
      <c r="E2338" s="25">
        <f t="shared" si="40"/>
        <v>6.4049999999999996E-2</v>
      </c>
    </row>
    <row r="2339" spans="1:5" ht="12" customHeight="1">
      <c r="A2339" s="9" t="s">
        <v>21</v>
      </c>
      <c r="B2339" s="26" t="s">
        <v>3016</v>
      </c>
      <c r="C2339" s="27" t="s">
        <v>2530</v>
      </c>
      <c r="D2339" s="40">
        <v>246.43</v>
      </c>
      <c r="E2339" s="25">
        <f t="shared" si="40"/>
        <v>0.24643000000000001</v>
      </c>
    </row>
    <row r="2340" spans="1:5" ht="12" customHeight="1">
      <c r="A2340" s="9" t="s">
        <v>21</v>
      </c>
      <c r="B2340" s="26" t="s">
        <v>3016</v>
      </c>
      <c r="C2340" s="27" t="s">
        <v>2530</v>
      </c>
      <c r="D2340" s="40">
        <v>300.44</v>
      </c>
      <c r="E2340" s="25">
        <f t="shared" si="40"/>
        <v>0.30043999999999998</v>
      </c>
    </row>
    <row r="2341" spans="1:5" ht="12" customHeight="1">
      <c r="A2341" s="9" t="s">
        <v>21</v>
      </c>
      <c r="B2341" s="26" t="s">
        <v>3016</v>
      </c>
      <c r="C2341" s="27" t="s">
        <v>2530</v>
      </c>
      <c r="D2341" s="40">
        <v>246.43</v>
      </c>
      <c r="E2341" s="25">
        <f t="shared" si="40"/>
        <v>0.24643000000000001</v>
      </c>
    </row>
    <row r="2342" spans="1:5" ht="12" customHeight="1">
      <c r="A2342" s="9" t="s">
        <v>21</v>
      </c>
      <c r="B2342" s="26" t="s">
        <v>3016</v>
      </c>
      <c r="C2342" s="27" t="s">
        <v>2530</v>
      </c>
      <c r="D2342" s="40">
        <v>246.43</v>
      </c>
      <c r="E2342" s="25">
        <f t="shared" si="40"/>
        <v>0.24643000000000001</v>
      </c>
    </row>
    <row r="2343" spans="1:5" ht="12" customHeight="1">
      <c r="A2343" s="9" t="s">
        <v>21</v>
      </c>
      <c r="B2343" s="26" t="s">
        <v>3016</v>
      </c>
      <c r="C2343" s="27" t="s">
        <v>2530</v>
      </c>
      <c r="D2343" s="40">
        <v>246.43</v>
      </c>
      <c r="E2343" s="25">
        <f t="shared" si="40"/>
        <v>0.24643000000000001</v>
      </c>
    </row>
    <row r="2344" spans="1:5" ht="12" customHeight="1">
      <c r="A2344" s="9" t="s">
        <v>21</v>
      </c>
      <c r="B2344" s="26" t="s">
        <v>3016</v>
      </c>
      <c r="C2344" s="27" t="s">
        <v>2530</v>
      </c>
      <c r="D2344" s="40">
        <v>246.43</v>
      </c>
      <c r="E2344" s="25">
        <f t="shared" si="40"/>
        <v>0.24643000000000001</v>
      </c>
    </row>
    <row r="2345" spans="1:5" ht="12" customHeight="1">
      <c r="A2345" s="9" t="s">
        <v>21</v>
      </c>
      <c r="B2345" s="26" t="s">
        <v>3016</v>
      </c>
      <c r="C2345" s="27" t="s">
        <v>2530</v>
      </c>
      <c r="D2345" s="40">
        <v>246.43</v>
      </c>
      <c r="E2345" s="25">
        <f t="shared" si="40"/>
        <v>0.24643000000000001</v>
      </c>
    </row>
    <row r="2346" spans="1:5" ht="12" customHeight="1">
      <c r="A2346" s="9" t="s">
        <v>21</v>
      </c>
      <c r="B2346" s="26" t="s">
        <v>3016</v>
      </c>
      <c r="C2346" s="27" t="s">
        <v>2530</v>
      </c>
      <c r="D2346" s="40">
        <v>300.44</v>
      </c>
      <c r="E2346" s="25">
        <f t="shared" si="40"/>
        <v>0.30043999999999998</v>
      </c>
    </row>
    <row r="2347" spans="1:5" ht="12" customHeight="1">
      <c r="A2347" s="9" t="s">
        <v>21</v>
      </c>
      <c r="B2347" s="26" t="s">
        <v>3016</v>
      </c>
      <c r="C2347" s="27" t="s">
        <v>2530</v>
      </c>
      <c r="D2347" s="40">
        <v>246.43</v>
      </c>
      <c r="E2347" s="25">
        <f t="shared" si="40"/>
        <v>0.24643000000000001</v>
      </c>
    </row>
    <row r="2348" spans="1:5" ht="12" customHeight="1">
      <c r="A2348" s="9" t="s">
        <v>21</v>
      </c>
      <c r="B2348" s="26" t="s">
        <v>3016</v>
      </c>
      <c r="C2348" s="27" t="s">
        <v>2530</v>
      </c>
      <c r="D2348" s="40">
        <v>246.43</v>
      </c>
      <c r="E2348" s="25">
        <f t="shared" si="40"/>
        <v>0.24643000000000001</v>
      </c>
    </row>
    <row r="2349" spans="1:5" ht="12" customHeight="1">
      <c r="A2349" s="9" t="s">
        <v>21</v>
      </c>
      <c r="B2349" s="26" t="s">
        <v>3016</v>
      </c>
      <c r="C2349" s="27" t="s">
        <v>2530</v>
      </c>
      <c r="D2349" s="40">
        <v>246.43</v>
      </c>
      <c r="E2349" s="25">
        <f t="shared" si="40"/>
        <v>0.24643000000000001</v>
      </c>
    </row>
    <row r="2350" spans="1:5" ht="12" customHeight="1">
      <c r="A2350" s="9" t="s">
        <v>21</v>
      </c>
      <c r="B2350" s="26" t="s">
        <v>3016</v>
      </c>
      <c r="C2350" s="27" t="s">
        <v>2530</v>
      </c>
      <c r="D2350" s="40">
        <v>246.43</v>
      </c>
      <c r="E2350" s="25">
        <f t="shared" si="40"/>
        <v>0.24643000000000001</v>
      </c>
    </row>
    <row r="2351" spans="1:5" ht="12" customHeight="1">
      <c r="A2351" s="9" t="s">
        <v>21</v>
      </c>
      <c r="B2351" s="26" t="s">
        <v>3017</v>
      </c>
      <c r="C2351" s="27" t="s">
        <v>2530</v>
      </c>
      <c r="D2351" s="40">
        <v>688.78</v>
      </c>
      <c r="E2351" s="25">
        <f t="shared" si="40"/>
        <v>0.68877999999999995</v>
      </c>
    </row>
    <row r="2352" spans="1:5" ht="12" customHeight="1">
      <c r="A2352" s="9" t="s">
        <v>21</v>
      </c>
      <c r="B2352" s="26" t="s">
        <v>3018</v>
      </c>
      <c r="C2352" s="27" t="s">
        <v>2530</v>
      </c>
      <c r="D2352" s="40">
        <v>4510.21</v>
      </c>
      <c r="E2352" s="25">
        <f t="shared" si="40"/>
        <v>4.5102099999999998</v>
      </c>
    </row>
    <row r="2353" spans="1:5" ht="12" customHeight="1">
      <c r="A2353" s="9" t="s">
        <v>21</v>
      </c>
      <c r="B2353" s="26" t="s">
        <v>3019</v>
      </c>
      <c r="C2353" s="27" t="s">
        <v>2530</v>
      </c>
      <c r="D2353" s="40">
        <v>3795.44</v>
      </c>
      <c r="E2353" s="25">
        <f t="shared" si="40"/>
        <v>3.7954400000000001</v>
      </c>
    </row>
    <row r="2354" spans="1:5" ht="12" customHeight="1">
      <c r="A2354" s="9" t="s">
        <v>21</v>
      </c>
      <c r="B2354" s="26" t="s">
        <v>3020</v>
      </c>
      <c r="C2354" s="27" t="s">
        <v>2530</v>
      </c>
      <c r="D2354" s="40">
        <v>3789.3</v>
      </c>
      <c r="E2354" s="25">
        <f t="shared" si="40"/>
        <v>3.7893000000000003</v>
      </c>
    </row>
    <row r="2355" spans="1:5" ht="12" customHeight="1">
      <c r="A2355" s="9" t="s">
        <v>21</v>
      </c>
      <c r="B2355" s="26" t="s">
        <v>3021</v>
      </c>
      <c r="C2355" s="27" t="s">
        <v>2530</v>
      </c>
      <c r="D2355" s="40">
        <v>1563.15</v>
      </c>
      <c r="E2355" s="25">
        <f t="shared" si="40"/>
        <v>1.56315</v>
      </c>
    </row>
    <row r="2356" spans="1:5" ht="12" customHeight="1">
      <c r="A2356" s="9" t="s">
        <v>21</v>
      </c>
      <c r="B2356" s="26" t="s">
        <v>3022</v>
      </c>
      <c r="C2356" s="27" t="s">
        <v>2530</v>
      </c>
      <c r="D2356" s="40">
        <v>3758.19</v>
      </c>
      <c r="E2356" s="25">
        <f t="shared" si="40"/>
        <v>3.7581899999999999</v>
      </c>
    </row>
    <row r="2357" spans="1:5" ht="12" customHeight="1">
      <c r="A2357" s="9" t="s">
        <v>21</v>
      </c>
      <c r="B2357" s="26" t="s">
        <v>3023</v>
      </c>
      <c r="C2357" s="27" t="s">
        <v>2530</v>
      </c>
      <c r="D2357" s="40">
        <v>2396.46</v>
      </c>
      <c r="E2357" s="25">
        <f t="shared" si="40"/>
        <v>2.3964600000000003</v>
      </c>
    </row>
    <row r="2358" spans="1:5" ht="12" customHeight="1">
      <c r="A2358" s="9" t="s">
        <v>21</v>
      </c>
      <c r="B2358" s="26" t="s">
        <v>3023</v>
      </c>
      <c r="C2358" s="27" t="s">
        <v>2530</v>
      </c>
      <c r="D2358" s="40">
        <v>1654.4</v>
      </c>
      <c r="E2358" s="25">
        <f t="shared" si="40"/>
        <v>1.6544000000000001</v>
      </c>
    </row>
    <row r="2359" spans="1:5" ht="12" customHeight="1">
      <c r="A2359" s="9" t="s">
        <v>21</v>
      </c>
      <c r="B2359" s="26" t="s">
        <v>3023</v>
      </c>
      <c r="C2359" s="27" t="s">
        <v>2530</v>
      </c>
      <c r="D2359" s="40">
        <v>1780.65</v>
      </c>
      <c r="E2359" s="25">
        <f t="shared" si="40"/>
        <v>1.7806500000000001</v>
      </c>
    </row>
    <row r="2360" spans="1:5" ht="12" customHeight="1">
      <c r="A2360" s="9" t="s">
        <v>21</v>
      </c>
      <c r="B2360" s="26" t="s">
        <v>3024</v>
      </c>
      <c r="C2360" s="27" t="s">
        <v>2530</v>
      </c>
      <c r="D2360" s="40">
        <v>718.8</v>
      </c>
      <c r="E2360" s="25">
        <f t="shared" si="40"/>
        <v>0.71879999999999999</v>
      </c>
    </row>
    <row r="2361" spans="1:5" ht="12" customHeight="1">
      <c r="A2361" s="9" t="s">
        <v>21</v>
      </c>
      <c r="B2361" s="26" t="s">
        <v>3025</v>
      </c>
      <c r="C2361" s="27" t="s">
        <v>2530</v>
      </c>
      <c r="D2361" s="40">
        <v>2067.13</v>
      </c>
      <c r="E2361" s="25">
        <f t="shared" si="40"/>
        <v>2.0671300000000001</v>
      </c>
    </row>
    <row r="2362" spans="1:5" ht="12" customHeight="1">
      <c r="A2362" s="9" t="s">
        <v>21</v>
      </c>
      <c r="B2362" s="26" t="s">
        <v>3026</v>
      </c>
      <c r="C2362" s="27" t="s">
        <v>2530</v>
      </c>
      <c r="D2362" s="40">
        <v>34583.72</v>
      </c>
      <c r="E2362" s="25">
        <f t="shared" si="40"/>
        <v>34.58372</v>
      </c>
    </row>
    <row r="2363" spans="1:5" ht="12" customHeight="1">
      <c r="A2363" s="9" t="s">
        <v>21</v>
      </c>
      <c r="B2363" s="26" t="s">
        <v>3026</v>
      </c>
      <c r="C2363" s="27" t="s">
        <v>2530</v>
      </c>
      <c r="D2363" s="40">
        <v>3789.3</v>
      </c>
      <c r="E2363" s="25">
        <f t="shared" si="40"/>
        <v>3.7893000000000003</v>
      </c>
    </row>
    <row r="2364" spans="1:5" ht="12" customHeight="1">
      <c r="A2364" s="9" t="s">
        <v>21</v>
      </c>
      <c r="B2364" s="26" t="s">
        <v>3026</v>
      </c>
      <c r="C2364" s="27" t="s">
        <v>2530</v>
      </c>
      <c r="D2364" s="40">
        <v>15590.7</v>
      </c>
      <c r="E2364" s="25">
        <f t="shared" si="40"/>
        <v>15.5907</v>
      </c>
    </row>
    <row r="2365" spans="1:5" ht="12" customHeight="1">
      <c r="A2365" s="9" t="s">
        <v>21</v>
      </c>
      <c r="B2365" s="26" t="s">
        <v>3026</v>
      </c>
      <c r="C2365" s="27" t="s">
        <v>2530</v>
      </c>
      <c r="D2365" s="40">
        <v>1275</v>
      </c>
      <c r="E2365" s="25">
        <f t="shared" si="40"/>
        <v>1.2749999999999999</v>
      </c>
    </row>
    <row r="2366" spans="1:5" ht="12" customHeight="1">
      <c r="A2366" s="9" t="s">
        <v>21</v>
      </c>
      <c r="B2366" s="26" t="s">
        <v>3027</v>
      </c>
      <c r="C2366" s="27" t="s">
        <v>2530</v>
      </c>
      <c r="D2366" s="40">
        <v>997.22</v>
      </c>
      <c r="E2366" s="25">
        <f t="shared" si="40"/>
        <v>0.99722</v>
      </c>
    </row>
    <row r="2367" spans="1:5" ht="12" customHeight="1">
      <c r="A2367" s="9" t="s">
        <v>21</v>
      </c>
      <c r="B2367" s="26" t="s">
        <v>3028</v>
      </c>
      <c r="C2367" s="27" t="s">
        <v>2530</v>
      </c>
      <c r="D2367" s="40">
        <v>3789.3</v>
      </c>
      <c r="E2367" s="25">
        <f t="shared" si="40"/>
        <v>3.7893000000000003</v>
      </c>
    </row>
    <row r="2368" spans="1:5" ht="12" customHeight="1">
      <c r="A2368" s="9" t="s">
        <v>21</v>
      </c>
      <c r="B2368" s="26" t="s">
        <v>3029</v>
      </c>
      <c r="C2368" s="27" t="s">
        <v>2530</v>
      </c>
      <c r="D2368" s="40">
        <v>947.2</v>
      </c>
      <c r="E2368" s="25">
        <f t="shared" si="40"/>
        <v>0.94720000000000004</v>
      </c>
    </row>
    <row r="2369" spans="1:5" ht="12" customHeight="1">
      <c r="A2369" s="9" t="s">
        <v>21</v>
      </c>
      <c r="B2369" s="26" t="s">
        <v>3030</v>
      </c>
      <c r="C2369" s="27" t="s">
        <v>2530</v>
      </c>
      <c r="D2369" s="40">
        <v>975.66</v>
      </c>
      <c r="E2369" s="25">
        <f t="shared" si="40"/>
        <v>0.97565999999999997</v>
      </c>
    </row>
    <row r="2370" spans="1:5" ht="12" customHeight="1">
      <c r="A2370" s="9" t="s">
        <v>21</v>
      </c>
      <c r="B2370" s="26" t="s">
        <v>3031</v>
      </c>
      <c r="C2370" s="27" t="s">
        <v>2530</v>
      </c>
      <c r="D2370" s="40">
        <v>298.95</v>
      </c>
      <c r="E2370" s="25">
        <f t="shared" si="40"/>
        <v>0.29894999999999999</v>
      </c>
    </row>
    <row r="2371" spans="1:5" ht="12" customHeight="1">
      <c r="A2371" s="9" t="s">
        <v>21</v>
      </c>
      <c r="B2371" s="26" t="s">
        <v>3032</v>
      </c>
      <c r="C2371" s="27" t="s">
        <v>2530</v>
      </c>
      <c r="D2371" s="40">
        <v>1458.94</v>
      </c>
      <c r="E2371" s="25">
        <f t="shared" si="40"/>
        <v>1.4589400000000001</v>
      </c>
    </row>
    <row r="2372" spans="1:5" ht="12" customHeight="1">
      <c r="A2372" s="9" t="s">
        <v>21</v>
      </c>
      <c r="B2372" s="26" t="s">
        <v>3033</v>
      </c>
      <c r="C2372" s="27" t="s">
        <v>2530</v>
      </c>
      <c r="D2372" s="40">
        <v>168.86</v>
      </c>
      <c r="E2372" s="25">
        <f t="shared" si="40"/>
        <v>0.16886000000000001</v>
      </c>
    </row>
    <row r="2373" spans="1:5" ht="12" customHeight="1">
      <c r="A2373" s="9" t="s">
        <v>21</v>
      </c>
      <c r="B2373" s="26" t="s">
        <v>3033</v>
      </c>
      <c r="C2373" s="27" t="s">
        <v>2530</v>
      </c>
      <c r="D2373" s="40">
        <v>890.34</v>
      </c>
      <c r="E2373" s="25">
        <f t="shared" si="40"/>
        <v>0.89034000000000002</v>
      </c>
    </row>
    <row r="2374" spans="1:5" ht="12" customHeight="1">
      <c r="A2374" s="9" t="s">
        <v>21</v>
      </c>
      <c r="B2374" s="26" t="s">
        <v>3034</v>
      </c>
      <c r="C2374" s="27" t="s">
        <v>2530</v>
      </c>
      <c r="D2374" s="40">
        <v>3258.21</v>
      </c>
      <c r="E2374" s="25">
        <f t="shared" si="40"/>
        <v>3.2582100000000001</v>
      </c>
    </row>
    <row r="2375" spans="1:5" ht="12" customHeight="1">
      <c r="A2375" s="9" t="s">
        <v>21</v>
      </c>
      <c r="B2375" s="26" t="s">
        <v>3034</v>
      </c>
      <c r="C2375" s="27" t="s">
        <v>2530</v>
      </c>
      <c r="D2375" s="40">
        <v>1387.16</v>
      </c>
      <c r="E2375" s="25">
        <f t="shared" si="40"/>
        <v>1.3871600000000002</v>
      </c>
    </row>
    <row r="2376" spans="1:5" ht="12" customHeight="1">
      <c r="A2376" s="9" t="s">
        <v>21</v>
      </c>
      <c r="B2376" s="26" t="s">
        <v>2408</v>
      </c>
      <c r="C2376" s="27" t="s">
        <v>2530</v>
      </c>
      <c r="D2376" s="40">
        <v>377066.64</v>
      </c>
      <c r="E2376" s="25">
        <f t="shared" si="40"/>
        <v>377.06664000000001</v>
      </c>
    </row>
    <row r="2377" spans="1:5" ht="12" customHeight="1">
      <c r="A2377" s="9" t="s">
        <v>21</v>
      </c>
      <c r="B2377" s="26" t="s">
        <v>2251</v>
      </c>
      <c r="C2377" s="27" t="s">
        <v>2530</v>
      </c>
      <c r="D2377" s="40">
        <v>267142.3</v>
      </c>
      <c r="E2377" s="25">
        <f t="shared" si="40"/>
        <v>267.14229999999998</v>
      </c>
    </row>
    <row r="2378" spans="1:5" ht="12" customHeight="1">
      <c r="A2378" s="9" t="s">
        <v>21</v>
      </c>
      <c r="B2378" s="26" t="s">
        <v>2251</v>
      </c>
      <c r="C2378" s="27" t="s">
        <v>2530</v>
      </c>
      <c r="D2378" s="40">
        <v>1813826.92</v>
      </c>
      <c r="E2378" s="25">
        <f t="shared" si="40"/>
        <v>1813.82692</v>
      </c>
    </row>
    <row r="2379" spans="1:5" ht="12" customHeight="1">
      <c r="A2379" s="9" t="s">
        <v>21</v>
      </c>
      <c r="B2379" s="26" t="s">
        <v>3035</v>
      </c>
      <c r="C2379" s="27" t="s">
        <v>2530</v>
      </c>
      <c r="D2379" s="40">
        <v>25984.5</v>
      </c>
      <c r="E2379" s="25">
        <f t="shared" si="40"/>
        <v>25.984500000000001</v>
      </c>
    </row>
    <row r="2380" spans="1:5" ht="12" customHeight="1">
      <c r="A2380" s="9" t="s">
        <v>21</v>
      </c>
      <c r="B2380" s="26" t="s">
        <v>1692</v>
      </c>
      <c r="C2380" s="27" t="s">
        <v>2530</v>
      </c>
      <c r="D2380" s="40">
        <v>2310.3000000000002</v>
      </c>
      <c r="E2380" s="25">
        <f t="shared" si="40"/>
        <v>2.3103000000000002</v>
      </c>
    </row>
    <row r="2381" spans="1:5" ht="12" customHeight="1">
      <c r="A2381" s="9" t="s">
        <v>21</v>
      </c>
      <c r="B2381" s="26" t="s">
        <v>3036</v>
      </c>
      <c r="C2381" s="27" t="s">
        <v>2530</v>
      </c>
      <c r="D2381" s="40">
        <v>629.86</v>
      </c>
      <c r="E2381" s="25">
        <f t="shared" si="40"/>
        <v>0.62985999999999998</v>
      </c>
    </row>
    <row r="2382" spans="1:5" ht="12" customHeight="1">
      <c r="A2382" s="9" t="s">
        <v>21</v>
      </c>
      <c r="B2382" s="26" t="s">
        <v>3037</v>
      </c>
      <c r="C2382" s="27" t="s">
        <v>2530</v>
      </c>
      <c r="D2382" s="40">
        <v>1275</v>
      </c>
      <c r="E2382" s="25">
        <f t="shared" si="40"/>
        <v>1.2749999999999999</v>
      </c>
    </row>
    <row r="2383" spans="1:5" ht="12" customHeight="1">
      <c r="A2383" s="9" t="s">
        <v>21</v>
      </c>
      <c r="B2383" s="26" t="s">
        <v>3037</v>
      </c>
      <c r="C2383" s="27" t="s">
        <v>2530</v>
      </c>
      <c r="D2383" s="40">
        <v>1275</v>
      </c>
      <c r="E2383" s="25">
        <f t="shared" si="40"/>
        <v>1.2749999999999999</v>
      </c>
    </row>
    <row r="2384" spans="1:5" ht="12" customHeight="1">
      <c r="A2384" s="9" t="s">
        <v>21</v>
      </c>
      <c r="B2384" s="26" t="s">
        <v>3037</v>
      </c>
      <c r="C2384" s="27" t="s">
        <v>2530</v>
      </c>
      <c r="D2384" s="40">
        <v>1058.52</v>
      </c>
      <c r="E2384" s="25">
        <f t="shared" si="40"/>
        <v>1.0585199999999999</v>
      </c>
    </row>
    <row r="2385" spans="1:5" ht="12" customHeight="1">
      <c r="A2385" s="9" t="s">
        <v>21</v>
      </c>
      <c r="B2385" s="26" t="s">
        <v>3038</v>
      </c>
      <c r="C2385" s="27" t="s">
        <v>2530</v>
      </c>
      <c r="D2385" s="40">
        <v>3789.3</v>
      </c>
      <c r="E2385" s="25">
        <f t="shared" si="40"/>
        <v>3.7893000000000003</v>
      </c>
    </row>
    <row r="2386" spans="1:5" ht="12" customHeight="1">
      <c r="A2386" s="9" t="s">
        <v>21</v>
      </c>
      <c r="B2386" s="26" t="s">
        <v>3039</v>
      </c>
      <c r="C2386" s="27" t="s">
        <v>2530</v>
      </c>
      <c r="D2386" s="40">
        <v>454.62</v>
      </c>
      <c r="E2386" s="25">
        <f t="shared" si="40"/>
        <v>0.45462000000000002</v>
      </c>
    </row>
    <row r="2387" spans="1:5" ht="12" customHeight="1">
      <c r="A2387" s="9" t="s">
        <v>21</v>
      </c>
      <c r="B2387" s="26" t="s">
        <v>3040</v>
      </c>
      <c r="C2387" s="27" t="s">
        <v>2530</v>
      </c>
      <c r="D2387" s="40">
        <v>1976.56</v>
      </c>
      <c r="E2387" s="25">
        <f t="shared" ref="E2387:E2450" si="41">D2387/1000</f>
        <v>1.9765599999999999</v>
      </c>
    </row>
    <row r="2388" spans="1:5" ht="12" customHeight="1">
      <c r="A2388" s="9" t="s">
        <v>21</v>
      </c>
      <c r="B2388" s="26" t="s">
        <v>3041</v>
      </c>
      <c r="C2388" s="27" t="s">
        <v>2530</v>
      </c>
      <c r="D2388" s="40">
        <v>1542.26</v>
      </c>
      <c r="E2388" s="25">
        <f t="shared" si="41"/>
        <v>1.54226</v>
      </c>
    </row>
    <row r="2389" spans="1:5" ht="12" customHeight="1">
      <c r="A2389" s="9" t="s">
        <v>21</v>
      </c>
      <c r="B2389" s="26" t="s">
        <v>3042</v>
      </c>
      <c r="C2389" s="27" t="s">
        <v>2530</v>
      </c>
      <c r="D2389" s="40">
        <v>811.26</v>
      </c>
      <c r="E2389" s="25">
        <f t="shared" si="41"/>
        <v>0.81125999999999998</v>
      </c>
    </row>
    <row r="2390" spans="1:5" ht="12" customHeight="1">
      <c r="A2390" s="9" t="s">
        <v>21</v>
      </c>
      <c r="B2390" s="26" t="s">
        <v>3043</v>
      </c>
      <c r="C2390" s="27" t="s">
        <v>2530</v>
      </c>
      <c r="D2390" s="40">
        <v>555.74</v>
      </c>
      <c r="E2390" s="25">
        <f t="shared" si="41"/>
        <v>0.55574000000000001</v>
      </c>
    </row>
    <row r="2391" spans="1:5" ht="12" customHeight="1">
      <c r="A2391" s="9" t="s">
        <v>21</v>
      </c>
      <c r="B2391" s="26" t="s">
        <v>3044</v>
      </c>
      <c r="C2391" s="27" t="s">
        <v>2530</v>
      </c>
      <c r="D2391" s="40">
        <v>2053.56</v>
      </c>
      <c r="E2391" s="25">
        <f t="shared" si="41"/>
        <v>2.0535600000000001</v>
      </c>
    </row>
    <row r="2392" spans="1:5" ht="12" customHeight="1">
      <c r="A2392" s="9" t="s">
        <v>21</v>
      </c>
      <c r="B2392" s="26" t="s">
        <v>3045</v>
      </c>
      <c r="C2392" s="27" t="s">
        <v>2530</v>
      </c>
      <c r="D2392" s="40">
        <v>2702.03</v>
      </c>
      <c r="E2392" s="25">
        <f t="shared" si="41"/>
        <v>2.7020300000000002</v>
      </c>
    </row>
    <row r="2393" spans="1:5" ht="12" customHeight="1">
      <c r="A2393" s="9" t="s">
        <v>21</v>
      </c>
      <c r="B2393" s="26" t="s">
        <v>3046</v>
      </c>
      <c r="C2393" s="27" t="s">
        <v>2530</v>
      </c>
      <c r="D2393" s="40">
        <v>664.34</v>
      </c>
      <c r="E2393" s="25">
        <f t="shared" si="41"/>
        <v>0.66434000000000004</v>
      </c>
    </row>
    <row r="2394" spans="1:5" ht="12" customHeight="1">
      <c r="A2394" s="9" t="s">
        <v>21</v>
      </c>
      <c r="B2394" s="26" t="s">
        <v>3047</v>
      </c>
      <c r="C2394" s="27" t="s">
        <v>2530</v>
      </c>
      <c r="D2394" s="40">
        <v>33002.589999999997</v>
      </c>
      <c r="E2394" s="25">
        <f t="shared" si="41"/>
        <v>33.002589999999998</v>
      </c>
    </row>
    <row r="2395" spans="1:5" ht="12" customHeight="1">
      <c r="A2395" s="9" t="s">
        <v>21</v>
      </c>
      <c r="B2395" s="26" t="s">
        <v>3048</v>
      </c>
      <c r="C2395" s="27" t="s">
        <v>2530</v>
      </c>
      <c r="D2395" s="40">
        <v>5470.81</v>
      </c>
      <c r="E2395" s="25">
        <f t="shared" si="41"/>
        <v>5.4708100000000002</v>
      </c>
    </row>
    <row r="2396" spans="1:5" ht="12" customHeight="1">
      <c r="A2396" s="9" t="s">
        <v>21</v>
      </c>
      <c r="B2396" s="26" t="s">
        <v>3049</v>
      </c>
      <c r="C2396" s="27" t="s">
        <v>2530</v>
      </c>
      <c r="D2396" s="40">
        <v>1520.58</v>
      </c>
      <c r="E2396" s="25">
        <f t="shared" si="41"/>
        <v>1.5205799999999998</v>
      </c>
    </row>
    <row r="2397" spans="1:5" ht="12" customHeight="1">
      <c r="A2397" s="9" t="s">
        <v>21</v>
      </c>
      <c r="B2397" s="26" t="s">
        <v>3050</v>
      </c>
      <c r="C2397" s="27" t="s">
        <v>2530</v>
      </c>
      <c r="D2397" s="40">
        <v>1263.24</v>
      </c>
      <c r="E2397" s="25">
        <f t="shared" si="41"/>
        <v>1.2632399999999999</v>
      </c>
    </row>
    <row r="2398" spans="1:5" ht="12" customHeight="1">
      <c r="A2398" s="9" t="s">
        <v>21</v>
      </c>
      <c r="B2398" s="26" t="s">
        <v>3051</v>
      </c>
      <c r="C2398" s="27" t="s">
        <v>2530</v>
      </c>
      <c r="D2398" s="40">
        <v>17541.169999999998</v>
      </c>
      <c r="E2398" s="25">
        <f t="shared" si="41"/>
        <v>17.541169999999997</v>
      </c>
    </row>
    <row r="2399" spans="1:5" ht="12" customHeight="1">
      <c r="A2399" s="9" t="s">
        <v>21</v>
      </c>
      <c r="B2399" s="26" t="s">
        <v>3051</v>
      </c>
      <c r="C2399" s="27" t="s">
        <v>2530</v>
      </c>
      <c r="D2399" s="40">
        <v>17699.509999999998</v>
      </c>
      <c r="E2399" s="25">
        <f t="shared" si="41"/>
        <v>17.69951</v>
      </c>
    </row>
    <row r="2400" spans="1:5" ht="12" customHeight="1">
      <c r="A2400" s="9" t="s">
        <v>21</v>
      </c>
      <c r="B2400" s="26" t="s">
        <v>3052</v>
      </c>
      <c r="C2400" s="27" t="s">
        <v>2530</v>
      </c>
      <c r="D2400" s="40">
        <v>923.12</v>
      </c>
      <c r="E2400" s="25">
        <f t="shared" si="41"/>
        <v>0.92312000000000005</v>
      </c>
    </row>
    <row r="2401" spans="1:5" ht="12" customHeight="1">
      <c r="A2401" s="9" t="s">
        <v>21</v>
      </c>
      <c r="B2401" s="26" t="s">
        <v>3053</v>
      </c>
      <c r="C2401" s="27" t="s">
        <v>2530</v>
      </c>
      <c r="D2401" s="40">
        <v>2607.77</v>
      </c>
      <c r="E2401" s="25">
        <f t="shared" si="41"/>
        <v>2.6077699999999999</v>
      </c>
    </row>
    <row r="2402" spans="1:5" ht="12" customHeight="1">
      <c r="A2402" s="9" t="s">
        <v>21</v>
      </c>
      <c r="B2402" s="26" t="s">
        <v>2257</v>
      </c>
      <c r="C2402" s="27" t="s">
        <v>2530</v>
      </c>
      <c r="D2402" s="40">
        <v>2592</v>
      </c>
      <c r="E2402" s="25">
        <f t="shared" si="41"/>
        <v>2.5920000000000001</v>
      </c>
    </row>
    <row r="2403" spans="1:5" ht="12" customHeight="1">
      <c r="A2403" s="9" t="s">
        <v>21</v>
      </c>
      <c r="B2403" s="26" t="s">
        <v>3054</v>
      </c>
      <c r="C2403" s="27" t="s">
        <v>2530</v>
      </c>
      <c r="D2403" s="40">
        <v>809.16</v>
      </c>
      <c r="E2403" s="25">
        <f t="shared" si="41"/>
        <v>0.80915999999999999</v>
      </c>
    </row>
    <row r="2404" spans="1:5" ht="12" customHeight="1">
      <c r="A2404" s="9" t="s">
        <v>21</v>
      </c>
      <c r="B2404" s="26" t="s">
        <v>3055</v>
      </c>
      <c r="C2404" s="27" t="s">
        <v>2530</v>
      </c>
      <c r="D2404" s="40">
        <v>3548.3</v>
      </c>
      <c r="E2404" s="25">
        <f t="shared" si="41"/>
        <v>3.5483000000000002</v>
      </c>
    </row>
    <row r="2405" spans="1:5" ht="12" customHeight="1">
      <c r="A2405" s="9" t="s">
        <v>21</v>
      </c>
      <c r="B2405" s="26" t="s">
        <v>3056</v>
      </c>
      <c r="C2405" s="27" t="s">
        <v>2530</v>
      </c>
      <c r="D2405" s="40">
        <v>1029049.08</v>
      </c>
      <c r="E2405" s="25">
        <f t="shared" si="41"/>
        <v>1029.04908</v>
      </c>
    </row>
    <row r="2406" spans="1:5" ht="12" customHeight="1">
      <c r="A2406" s="9" t="s">
        <v>21</v>
      </c>
      <c r="B2406" s="26" t="s">
        <v>3057</v>
      </c>
      <c r="C2406" s="27" t="s">
        <v>2530</v>
      </c>
      <c r="D2406" s="40">
        <v>1432.76</v>
      </c>
      <c r="E2406" s="25">
        <f t="shared" si="41"/>
        <v>1.43276</v>
      </c>
    </row>
    <row r="2407" spans="1:5" ht="12" customHeight="1">
      <c r="A2407" s="9" t="s">
        <v>21</v>
      </c>
      <c r="B2407" s="26" t="s">
        <v>3058</v>
      </c>
      <c r="C2407" s="27" t="s">
        <v>2530</v>
      </c>
      <c r="D2407" s="40">
        <v>1416.75</v>
      </c>
      <c r="E2407" s="25">
        <f t="shared" si="41"/>
        <v>1.41675</v>
      </c>
    </row>
    <row r="2408" spans="1:5" ht="12" customHeight="1">
      <c r="A2408" s="9" t="s">
        <v>21</v>
      </c>
      <c r="B2408" s="26" t="s">
        <v>3058</v>
      </c>
      <c r="C2408" s="27" t="s">
        <v>2530</v>
      </c>
      <c r="D2408" s="40">
        <v>2363.1</v>
      </c>
      <c r="E2408" s="25">
        <f t="shared" si="41"/>
        <v>2.3630999999999998</v>
      </c>
    </row>
    <row r="2409" spans="1:5" ht="12" customHeight="1">
      <c r="A2409" s="9" t="s">
        <v>21</v>
      </c>
      <c r="B2409" s="26" t="s">
        <v>3059</v>
      </c>
      <c r="C2409" s="27" t="s">
        <v>2530</v>
      </c>
      <c r="D2409" s="40">
        <v>997.22</v>
      </c>
      <c r="E2409" s="25">
        <f t="shared" si="41"/>
        <v>0.99722</v>
      </c>
    </row>
    <row r="2410" spans="1:5" ht="12" customHeight="1">
      <c r="A2410" s="9" t="s">
        <v>21</v>
      </c>
      <c r="B2410" s="26" t="s">
        <v>3060</v>
      </c>
      <c r="C2410" s="27" t="s">
        <v>2530</v>
      </c>
      <c r="D2410" s="40">
        <v>159.30000000000001</v>
      </c>
      <c r="E2410" s="25">
        <f t="shared" si="41"/>
        <v>0.15930000000000002</v>
      </c>
    </row>
    <row r="2411" spans="1:5" ht="12" customHeight="1">
      <c r="A2411" s="9" t="s">
        <v>21</v>
      </c>
      <c r="B2411" s="26" t="s">
        <v>3060</v>
      </c>
      <c r="C2411" s="27" t="s">
        <v>2530</v>
      </c>
      <c r="D2411" s="40">
        <v>129.5</v>
      </c>
      <c r="E2411" s="25">
        <f t="shared" si="41"/>
        <v>0.1295</v>
      </c>
    </row>
    <row r="2412" spans="1:5" ht="12" customHeight="1">
      <c r="A2412" s="9" t="s">
        <v>21</v>
      </c>
      <c r="B2412" s="26" t="s">
        <v>3060</v>
      </c>
      <c r="C2412" s="27" t="s">
        <v>2530</v>
      </c>
      <c r="D2412" s="40">
        <v>203</v>
      </c>
      <c r="E2412" s="25">
        <f t="shared" si="41"/>
        <v>0.20300000000000001</v>
      </c>
    </row>
    <row r="2413" spans="1:5" ht="12" customHeight="1">
      <c r="A2413" s="9" t="s">
        <v>21</v>
      </c>
      <c r="B2413" s="26" t="s">
        <v>3060</v>
      </c>
      <c r="C2413" s="27" t="s">
        <v>2530</v>
      </c>
      <c r="D2413" s="40">
        <v>129.5</v>
      </c>
      <c r="E2413" s="25">
        <f t="shared" si="41"/>
        <v>0.1295</v>
      </c>
    </row>
    <row r="2414" spans="1:5" ht="12" customHeight="1">
      <c r="A2414" s="9" t="s">
        <v>21</v>
      </c>
      <c r="B2414" s="26" t="s">
        <v>3060</v>
      </c>
      <c r="C2414" s="27" t="s">
        <v>2530</v>
      </c>
      <c r="D2414" s="40">
        <v>159.30000000000001</v>
      </c>
      <c r="E2414" s="25">
        <f t="shared" si="41"/>
        <v>0.15930000000000002</v>
      </c>
    </row>
    <row r="2415" spans="1:5" ht="12" customHeight="1">
      <c r="A2415" s="9" t="s">
        <v>21</v>
      </c>
      <c r="B2415" s="26" t="s">
        <v>3060</v>
      </c>
      <c r="C2415" s="27" t="s">
        <v>2530</v>
      </c>
      <c r="D2415" s="40">
        <v>159.30000000000001</v>
      </c>
      <c r="E2415" s="25">
        <f t="shared" si="41"/>
        <v>0.15930000000000002</v>
      </c>
    </row>
    <row r="2416" spans="1:5" ht="12" customHeight="1">
      <c r="A2416" s="9" t="s">
        <v>21</v>
      </c>
      <c r="B2416" s="26" t="s">
        <v>3060</v>
      </c>
      <c r="C2416" s="27" t="s">
        <v>2530</v>
      </c>
      <c r="D2416" s="40">
        <v>129.5</v>
      </c>
      <c r="E2416" s="25">
        <f t="shared" si="41"/>
        <v>0.1295</v>
      </c>
    </row>
    <row r="2417" spans="1:5" ht="12" customHeight="1">
      <c r="A2417" s="9" t="s">
        <v>21</v>
      </c>
      <c r="B2417" s="26" t="s">
        <v>3060</v>
      </c>
      <c r="C2417" s="27" t="s">
        <v>2530</v>
      </c>
      <c r="D2417" s="40">
        <v>129.5</v>
      </c>
      <c r="E2417" s="25">
        <f t="shared" si="41"/>
        <v>0.1295</v>
      </c>
    </row>
    <row r="2418" spans="1:5" ht="12" customHeight="1">
      <c r="A2418" s="9" t="s">
        <v>21</v>
      </c>
      <c r="B2418" s="26" t="s">
        <v>3060</v>
      </c>
      <c r="C2418" s="27" t="s">
        <v>2530</v>
      </c>
      <c r="D2418" s="40">
        <v>129.5</v>
      </c>
      <c r="E2418" s="25">
        <f t="shared" si="41"/>
        <v>0.1295</v>
      </c>
    </row>
    <row r="2419" spans="1:5" ht="12" customHeight="1">
      <c r="A2419" s="9" t="s">
        <v>21</v>
      </c>
      <c r="B2419" s="26" t="s">
        <v>3060</v>
      </c>
      <c r="C2419" s="27" t="s">
        <v>2530</v>
      </c>
      <c r="D2419" s="40">
        <v>197.12</v>
      </c>
      <c r="E2419" s="25">
        <f t="shared" si="41"/>
        <v>0.19712000000000002</v>
      </c>
    </row>
    <row r="2420" spans="1:5" ht="12" customHeight="1">
      <c r="A2420" s="9" t="s">
        <v>21</v>
      </c>
      <c r="B2420" s="26" t="s">
        <v>3060</v>
      </c>
      <c r="C2420" s="27" t="s">
        <v>2530</v>
      </c>
      <c r="D2420" s="40">
        <v>159.30000000000001</v>
      </c>
      <c r="E2420" s="25">
        <f t="shared" si="41"/>
        <v>0.15930000000000002</v>
      </c>
    </row>
    <row r="2421" spans="1:5" ht="12" customHeight="1">
      <c r="A2421" s="9" t="s">
        <v>21</v>
      </c>
      <c r="B2421" s="26" t="s">
        <v>3060</v>
      </c>
      <c r="C2421" s="27" t="s">
        <v>2530</v>
      </c>
      <c r="D2421" s="40">
        <v>129.5</v>
      </c>
      <c r="E2421" s="25">
        <f t="shared" si="41"/>
        <v>0.1295</v>
      </c>
    </row>
    <row r="2422" spans="1:5" ht="12" customHeight="1">
      <c r="A2422" s="9" t="s">
        <v>21</v>
      </c>
      <c r="B2422" s="26" t="s">
        <v>3060</v>
      </c>
      <c r="C2422" s="27" t="s">
        <v>2530</v>
      </c>
      <c r="D2422" s="40">
        <v>200.1</v>
      </c>
      <c r="E2422" s="25">
        <f t="shared" si="41"/>
        <v>0.2001</v>
      </c>
    </row>
    <row r="2423" spans="1:5" ht="12" customHeight="1">
      <c r="A2423" s="9" t="s">
        <v>21</v>
      </c>
      <c r="B2423" s="26" t="s">
        <v>3060</v>
      </c>
      <c r="C2423" s="27" t="s">
        <v>2530</v>
      </c>
      <c r="D2423" s="40">
        <v>159.30000000000001</v>
      </c>
      <c r="E2423" s="25">
        <f t="shared" si="41"/>
        <v>0.15930000000000002</v>
      </c>
    </row>
    <row r="2424" spans="1:5" ht="12" customHeight="1">
      <c r="A2424" s="9" t="s">
        <v>21</v>
      </c>
      <c r="B2424" s="26" t="s">
        <v>3060</v>
      </c>
      <c r="C2424" s="27" t="s">
        <v>2530</v>
      </c>
      <c r="D2424" s="40">
        <v>129.5</v>
      </c>
      <c r="E2424" s="25">
        <f t="shared" si="41"/>
        <v>0.1295</v>
      </c>
    </row>
    <row r="2425" spans="1:5" ht="12" customHeight="1">
      <c r="A2425" s="9" t="s">
        <v>21</v>
      </c>
      <c r="B2425" s="26" t="s">
        <v>3060</v>
      </c>
      <c r="C2425" s="27" t="s">
        <v>2530</v>
      </c>
      <c r="D2425" s="40">
        <v>159.30000000000001</v>
      </c>
      <c r="E2425" s="25">
        <f t="shared" si="41"/>
        <v>0.15930000000000002</v>
      </c>
    </row>
    <row r="2426" spans="1:5" ht="12" customHeight="1">
      <c r="A2426" s="9" t="s">
        <v>21</v>
      </c>
      <c r="B2426" s="26" t="s">
        <v>3060</v>
      </c>
      <c r="C2426" s="27" t="s">
        <v>2530</v>
      </c>
      <c r="D2426" s="40">
        <v>159.30000000000001</v>
      </c>
      <c r="E2426" s="25">
        <f t="shared" si="41"/>
        <v>0.15930000000000002</v>
      </c>
    </row>
    <row r="2427" spans="1:5" ht="12" customHeight="1">
      <c r="A2427" s="9" t="s">
        <v>21</v>
      </c>
      <c r="B2427" s="26" t="s">
        <v>3060</v>
      </c>
      <c r="C2427" s="27" t="s">
        <v>2530</v>
      </c>
      <c r="D2427" s="40">
        <v>129.5</v>
      </c>
      <c r="E2427" s="25">
        <f t="shared" si="41"/>
        <v>0.1295</v>
      </c>
    </row>
    <row r="2428" spans="1:5" ht="12" customHeight="1">
      <c r="A2428" s="9" t="s">
        <v>21</v>
      </c>
      <c r="B2428" s="26" t="s">
        <v>3060</v>
      </c>
      <c r="C2428" s="27" t="s">
        <v>2530</v>
      </c>
      <c r="D2428" s="40">
        <v>159.30000000000001</v>
      </c>
      <c r="E2428" s="25">
        <f t="shared" si="41"/>
        <v>0.15930000000000002</v>
      </c>
    </row>
    <row r="2429" spans="1:5" ht="12" customHeight="1">
      <c r="A2429" s="9" t="s">
        <v>21</v>
      </c>
      <c r="B2429" s="26" t="s">
        <v>3060</v>
      </c>
      <c r="C2429" s="27" t="s">
        <v>2530</v>
      </c>
      <c r="D2429" s="40">
        <v>159.30000000000001</v>
      </c>
      <c r="E2429" s="25">
        <f t="shared" si="41"/>
        <v>0.15930000000000002</v>
      </c>
    </row>
    <row r="2430" spans="1:5" ht="12" customHeight="1">
      <c r="A2430" s="9" t="s">
        <v>21</v>
      </c>
      <c r="B2430" s="26" t="s">
        <v>3060</v>
      </c>
      <c r="C2430" s="27" t="s">
        <v>2530</v>
      </c>
      <c r="D2430" s="40">
        <v>159.30000000000001</v>
      </c>
      <c r="E2430" s="25">
        <f t="shared" si="41"/>
        <v>0.15930000000000002</v>
      </c>
    </row>
    <row r="2431" spans="1:5" ht="12" customHeight="1">
      <c r="A2431" s="9" t="s">
        <v>21</v>
      </c>
      <c r="B2431" s="26" t="s">
        <v>3060</v>
      </c>
      <c r="C2431" s="27" t="s">
        <v>2530</v>
      </c>
      <c r="D2431" s="40">
        <v>159.30000000000001</v>
      </c>
      <c r="E2431" s="25">
        <f t="shared" si="41"/>
        <v>0.15930000000000002</v>
      </c>
    </row>
    <row r="2432" spans="1:5" ht="12" customHeight="1">
      <c r="A2432" s="9" t="s">
        <v>21</v>
      </c>
      <c r="B2432" s="26" t="s">
        <v>3060</v>
      </c>
      <c r="C2432" s="27" t="s">
        <v>2530</v>
      </c>
      <c r="D2432" s="40">
        <v>159.30000000000001</v>
      </c>
      <c r="E2432" s="25">
        <f t="shared" si="41"/>
        <v>0.15930000000000002</v>
      </c>
    </row>
    <row r="2433" spans="1:5" ht="12" customHeight="1">
      <c r="A2433" s="9" t="s">
        <v>21</v>
      </c>
      <c r="B2433" s="26" t="s">
        <v>3060</v>
      </c>
      <c r="C2433" s="27" t="s">
        <v>2530</v>
      </c>
      <c r="D2433" s="40">
        <v>159.30000000000001</v>
      </c>
      <c r="E2433" s="25">
        <f t="shared" si="41"/>
        <v>0.15930000000000002</v>
      </c>
    </row>
    <row r="2434" spans="1:5" ht="12" customHeight="1">
      <c r="A2434" s="9" t="s">
        <v>21</v>
      </c>
      <c r="B2434" s="26" t="s">
        <v>3060</v>
      </c>
      <c r="C2434" s="27" t="s">
        <v>2530</v>
      </c>
      <c r="D2434" s="40">
        <v>159.30000000000001</v>
      </c>
      <c r="E2434" s="25">
        <f t="shared" si="41"/>
        <v>0.15930000000000002</v>
      </c>
    </row>
    <row r="2435" spans="1:5" ht="12" customHeight="1">
      <c r="A2435" s="9" t="s">
        <v>21</v>
      </c>
      <c r="B2435" s="26" t="s">
        <v>3060</v>
      </c>
      <c r="C2435" s="27" t="s">
        <v>2530</v>
      </c>
      <c r="D2435" s="40">
        <v>159.30000000000001</v>
      </c>
      <c r="E2435" s="25">
        <f t="shared" si="41"/>
        <v>0.15930000000000002</v>
      </c>
    </row>
    <row r="2436" spans="1:5" ht="12" customHeight="1">
      <c r="A2436" s="9" t="s">
        <v>21</v>
      </c>
      <c r="B2436" s="26" t="s">
        <v>3060</v>
      </c>
      <c r="C2436" s="27" t="s">
        <v>2530</v>
      </c>
      <c r="D2436" s="40">
        <v>170.3</v>
      </c>
      <c r="E2436" s="25">
        <f t="shared" si="41"/>
        <v>0.17030000000000001</v>
      </c>
    </row>
    <row r="2437" spans="1:5" ht="12" customHeight="1">
      <c r="A2437" s="9" t="s">
        <v>21</v>
      </c>
      <c r="B2437" s="26" t="s">
        <v>3060</v>
      </c>
      <c r="C2437" s="27" t="s">
        <v>2530</v>
      </c>
      <c r="D2437" s="40">
        <v>159.30000000000001</v>
      </c>
      <c r="E2437" s="25">
        <f t="shared" si="41"/>
        <v>0.15930000000000002</v>
      </c>
    </row>
    <row r="2438" spans="1:5" ht="12" customHeight="1">
      <c r="A2438" s="9" t="s">
        <v>21</v>
      </c>
      <c r="B2438" s="26" t="s">
        <v>3060</v>
      </c>
      <c r="C2438" s="27" t="s">
        <v>2530</v>
      </c>
      <c r="D2438" s="40">
        <v>159.30000000000001</v>
      </c>
      <c r="E2438" s="25">
        <f t="shared" si="41"/>
        <v>0.15930000000000002</v>
      </c>
    </row>
    <row r="2439" spans="1:5" ht="12" customHeight="1">
      <c r="A2439" s="9" t="s">
        <v>21</v>
      </c>
      <c r="B2439" s="26" t="s">
        <v>3060</v>
      </c>
      <c r="C2439" s="27" t="s">
        <v>2530</v>
      </c>
      <c r="D2439" s="40">
        <v>159.30000000000001</v>
      </c>
      <c r="E2439" s="25">
        <f t="shared" si="41"/>
        <v>0.15930000000000002</v>
      </c>
    </row>
    <row r="2440" spans="1:5" ht="12" customHeight="1">
      <c r="A2440" s="9" t="s">
        <v>21</v>
      </c>
      <c r="B2440" s="26" t="s">
        <v>3060</v>
      </c>
      <c r="C2440" s="27" t="s">
        <v>2530</v>
      </c>
      <c r="D2440" s="40">
        <v>200.1</v>
      </c>
      <c r="E2440" s="25">
        <f t="shared" si="41"/>
        <v>0.2001</v>
      </c>
    </row>
    <row r="2441" spans="1:5" ht="12" customHeight="1">
      <c r="A2441" s="9" t="s">
        <v>21</v>
      </c>
      <c r="B2441" s="26" t="s">
        <v>3060</v>
      </c>
      <c r="C2441" s="27" t="s">
        <v>2530</v>
      </c>
      <c r="D2441" s="40">
        <v>159.30000000000001</v>
      </c>
      <c r="E2441" s="25">
        <f t="shared" si="41"/>
        <v>0.15930000000000002</v>
      </c>
    </row>
    <row r="2442" spans="1:5" ht="12" customHeight="1">
      <c r="A2442" s="9" t="s">
        <v>21</v>
      </c>
      <c r="B2442" s="26" t="s">
        <v>3060</v>
      </c>
      <c r="C2442" s="27" t="s">
        <v>2530</v>
      </c>
      <c r="D2442" s="40">
        <v>129.5</v>
      </c>
      <c r="E2442" s="25">
        <f t="shared" si="41"/>
        <v>0.1295</v>
      </c>
    </row>
    <row r="2443" spans="1:5" ht="12" customHeight="1">
      <c r="A2443" s="9" t="s">
        <v>21</v>
      </c>
      <c r="B2443" s="26" t="s">
        <v>3060</v>
      </c>
      <c r="C2443" s="27" t="s">
        <v>2530</v>
      </c>
      <c r="D2443" s="40">
        <v>159.30000000000001</v>
      </c>
      <c r="E2443" s="25">
        <f t="shared" si="41"/>
        <v>0.15930000000000002</v>
      </c>
    </row>
    <row r="2444" spans="1:5" ht="12" customHeight="1">
      <c r="A2444" s="9" t="s">
        <v>21</v>
      </c>
      <c r="B2444" s="26" t="s">
        <v>3060</v>
      </c>
      <c r="C2444" s="27" t="s">
        <v>2530</v>
      </c>
      <c r="D2444" s="40">
        <v>129.5</v>
      </c>
      <c r="E2444" s="25">
        <f t="shared" si="41"/>
        <v>0.1295</v>
      </c>
    </row>
    <row r="2445" spans="1:5" ht="12" customHeight="1">
      <c r="A2445" s="9" t="s">
        <v>21</v>
      </c>
      <c r="B2445" s="26" t="s">
        <v>3060</v>
      </c>
      <c r="C2445" s="27" t="s">
        <v>2530</v>
      </c>
      <c r="D2445" s="40">
        <v>159.30000000000001</v>
      </c>
      <c r="E2445" s="25">
        <f t="shared" si="41"/>
        <v>0.15930000000000002</v>
      </c>
    </row>
    <row r="2446" spans="1:5" ht="12" customHeight="1">
      <c r="A2446" s="9" t="s">
        <v>21</v>
      </c>
      <c r="B2446" s="26" t="s">
        <v>3060</v>
      </c>
      <c r="C2446" s="27" t="s">
        <v>2530</v>
      </c>
      <c r="D2446" s="40">
        <v>129.5</v>
      </c>
      <c r="E2446" s="25">
        <f t="shared" si="41"/>
        <v>0.1295</v>
      </c>
    </row>
    <row r="2447" spans="1:5" ht="12" customHeight="1">
      <c r="A2447" s="9" t="s">
        <v>21</v>
      </c>
      <c r="B2447" s="26" t="s">
        <v>3060</v>
      </c>
      <c r="C2447" s="27" t="s">
        <v>2530</v>
      </c>
      <c r="D2447" s="40">
        <v>129.5</v>
      </c>
      <c r="E2447" s="25">
        <f t="shared" si="41"/>
        <v>0.1295</v>
      </c>
    </row>
    <row r="2448" spans="1:5" ht="12" customHeight="1">
      <c r="A2448" s="9" t="s">
        <v>21</v>
      </c>
      <c r="B2448" s="26" t="s">
        <v>3060</v>
      </c>
      <c r="C2448" s="27" t="s">
        <v>2530</v>
      </c>
      <c r="D2448" s="40">
        <v>159.30000000000001</v>
      </c>
      <c r="E2448" s="25">
        <f t="shared" si="41"/>
        <v>0.15930000000000002</v>
      </c>
    </row>
    <row r="2449" spans="1:5" ht="12" customHeight="1">
      <c r="A2449" s="9" t="s">
        <v>21</v>
      </c>
      <c r="B2449" s="26" t="s">
        <v>3060</v>
      </c>
      <c r="C2449" s="27" t="s">
        <v>2530</v>
      </c>
      <c r="D2449" s="40">
        <v>200.1</v>
      </c>
      <c r="E2449" s="25">
        <f t="shared" si="41"/>
        <v>0.2001</v>
      </c>
    </row>
    <row r="2450" spans="1:5" ht="12" customHeight="1">
      <c r="A2450" s="9" t="s">
        <v>21</v>
      </c>
      <c r="B2450" s="26" t="s">
        <v>3060</v>
      </c>
      <c r="C2450" s="27" t="s">
        <v>2530</v>
      </c>
      <c r="D2450" s="40">
        <v>159.30000000000001</v>
      </c>
      <c r="E2450" s="25">
        <f t="shared" si="41"/>
        <v>0.15930000000000002</v>
      </c>
    </row>
    <row r="2451" spans="1:5" ht="12" customHeight="1">
      <c r="A2451" s="9" t="s">
        <v>21</v>
      </c>
      <c r="B2451" s="26" t="s">
        <v>3060</v>
      </c>
      <c r="C2451" s="27" t="s">
        <v>2530</v>
      </c>
      <c r="D2451" s="40">
        <v>129.5</v>
      </c>
      <c r="E2451" s="25">
        <f t="shared" ref="E2451:E2514" si="42">D2451/1000</f>
        <v>0.1295</v>
      </c>
    </row>
    <row r="2452" spans="1:5" ht="12" customHeight="1">
      <c r="A2452" s="9" t="s">
        <v>21</v>
      </c>
      <c r="B2452" s="26" t="s">
        <v>3060</v>
      </c>
      <c r="C2452" s="27" t="s">
        <v>2530</v>
      </c>
      <c r="D2452" s="40">
        <v>159.30000000000001</v>
      </c>
      <c r="E2452" s="25">
        <f t="shared" si="42"/>
        <v>0.15930000000000002</v>
      </c>
    </row>
    <row r="2453" spans="1:5" ht="12" customHeight="1">
      <c r="A2453" s="9" t="s">
        <v>21</v>
      </c>
      <c r="B2453" s="26" t="s">
        <v>3060</v>
      </c>
      <c r="C2453" s="27" t="s">
        <v>2530</v>
      </c>
      <c r="D2453" s="40">
        <v>159.30000000000001</v>
      </c>
      <c r="E2453" s="25">
        <f t="shared" si="42"/>
        <v>0.15930000000000002</v>
      </c>
    </row>
    <row r="2454" spans="1:5" ht="12" customHeight="1">
      <c r="A2454" s="9" t="s">
        <v>21</v>
      </c>
      <c r="B2454" s="26" t="s">
        <v>3060</v>
      </c>
      <c r="C2454" s="27" t="s">
        <v>2530</v>
      </c>
      <c r="D2454" s="40">
        <v>159.30000000000001</v>
      </c>
      <c r="E2454" s="25">
        <f t="shared" si="42"/>
        <v>0.15930000000000002</v>
      </c>
    </row>
    <row r="2455" spans="1:5" ht="12" customHeight="1">
      <c r="A2455" s="9" t="s">
        <v>21</v>
      </c>
      <c r="B2455" s="26" t="s">
        <v>3060</v>
      </c>
      <c r="C2455" s="27" t="s">
        <v>2530</v>
      </c>
      <c r="D2455" s="40">
        <v>159.30000000000001</v>
      </c>
      <c r="E2455" s="25">
        <f t="shared" si="42"/>
        <v>0.15930000000000002</v>
      </c>
    </row>
    <row r="2456" spans="1:5" ht="12" customHeight="1">
      <c r="A2456" s="9" t="s">
        <v>21</v>
      </c>
      <c r="B2456" s="26" t="s">
        <v>3060</v>
      </c>
      <c r="C2456" s="27" t="s">
        <v>2530</v>
      </c>
      <c r="D2456" s="40">
        <v>129.5</v>
      </c>
      <c r="E2456" s="25">
        <f t="shared" si="42"/>
        <v>0.1295</v>
      </c>
    </row>
    <row r="2457" spans="1:5" ht="12" customHeight="1">
      <c r="A2457" s="9" t="s">
        <v>21</v>
      </c>
      <c r="B2457" s="26" t="s">
        <v>3060</v>
      </c>
      <c r="C2457" s="27" t="s">
        <v>2530</v>
      </c>
      <c r="D2457" s="40">
        <v>159.30000000000001</v>
      </c>
      <c r="E2457" s="25">
        <f t="shared" si="42"/>
        <v>0.15930000000000002</v>
      </c>
    </row>
    <row r="2458" spans="1:5" ht="12" customHeight="1">
      <c r="A2458" s="9" t="s">
        <v>21</v>
      </c>
      <c r="B2458" s="26" t="s">
        <v>3060</v>
      </c>
      <c r="C2458" s="27" t="s">
        <v>2530</v>
      </c>
      <c r="D2458" s="40">
        <v>129.5</v>
      </c>
      <c r="E2458" s="25">
        <f t="shared" si="42"/>
        <v>0.1295</v>
      </c>
    </row>
    <row r="2459" spans="1:5" ht="12" customHeight="1">
      <c r="A2459" s="9" t="s">
        <v>21</v>
      </c>
      <c r="B2459" s="26" t="s">
        <v>3060</v>
      </c>
      <c r="C2459" s="27" t="s">
        <v>2530</v>
      </c>
      <c r="D2459" s="40">
        <v>159.30000000000001</v>
      </c>
      <c r="E2459" s="25">
        <f t="shared" si="42"/>
        <v>0.15930000000000002</v>
      </c>
    </row>
    <row r="2460" spans="1:5" ht="12" customHeight="1">
      <c r="A2460" s="9" t="s">
        <v>21</v>
      </c>
      <c r="B2460" s="26" t="s">
        <v>3060</v>
      </c>
      <c r="C2460" s="27" t="s">
        <v>2530</v>
      </c>
      <c r="D2460" s="40">
        <v>156.47999999999999</v>
      </c>
      <c r="E2460" s="25">
        <f t="shared" si="42"/>
        <v>0.15647999999999998</v>
      </c>
    </row>
    <row r="2461" spans="1:5" ht="12" customHeight="1">
      <c r="A2461" s="9" t="s">
        <v>21</v>
      </c>
      <c r="B2461" s="26" t="s">
        <v>3060</v>
      </c>
      <c r="C2461" s="27" t="s">
        <v>2530</v>
      </c>
      <c r="D2461" s="40">
        <v>159.30000000000001</v>
      </c>
      <c r="E2461" s="25">
        <f t="shared" si="42"/>
        <v>0.15930000000000002</v>
      </c>
    </row>
    <row r="2462" spans="1:5" ht="12" customHeight="1">
      <c r="A2462" s="9" t="s">
        <v>21</v>
      </c>
      <c r="B2462" s="26" t="s">
        <v>3060</v>
      </c>
      <c r="C2462" s="27" t="s">
        <v>2530</v>
      </c>
      <c r="D2462" s="40">
        <v>159.30000000000001</v>
      </c>
      <c r="E2462" s="25">
        <f t="shared" si="42"/>
        <v>0.15930000000000002</v>
      </c>
    </row>
    <row r="2463" spans="1:5" ht="12" customHeight="1">
      <c r="A2463" s="9" t="s">
        <v>21</v>
      </c>
      <c r="B2463" s="26" t="s">
        <v>3060</v>
      </c>
      <c r="C2463" s="27" t="s">
        <v>2530</v>
      </c>
      <c r="D2463" s="40">
        <v>129.5</v>
      </c>
      <c r="E2463" s="25">
        <f t="shared" si="42"/>
        <v>0.1295</v>
      </c>
    </row>
    <row r="2464" spans="1:5" ht="12" customHeight="1">
      <c r="A2464" s="9" t="s">
        <v>21</v>
      </c>
      <c r="B2464" s="26" t="s">
        <v>3060</v>
      </c>
      <c r="C2464" s="27" t="s">
        <v>2530</v>
      </c>
      <c r="D2464" s="40">
        <v>129.5</v>
      </c>
      <c r="E2464" s="25">
        <f t="shared" si="42"/>
        <v>0.1295</v>
      </c>
    </row>
    <row r="2465" spans="1:5" ht="12" customHeight="1">
      <c r="A2465" s="9" t="s">
        <v>21</v>
      </c>
      <c r="B2465" s="26" t="s">
        <v>3060</v>
      </c>
      <c r="C2465" s="27" t="s">
        <v>2530</v>
      </c>
      <c r="D2465" s="40">
        <v>159.30000000000001</v>
      </c>
      <c r="E2465" s="25">
        <f t="shared" si="42"/>
        <v>0.15930000000000002</v>
      </c>
    </row>
    <row r="2466" spans="1:5" ht="12" customHeight="1">
      <c r="A2466" s="9" t="s">
        <v>21</v>
      </c>
      <c r="B2466" s="26" t="s">
        <v>3060</v>
      </c>
      <c r="C2466" s="27" t="s">
        <v>2530</v>
      </c>
      <c r="D2466" s="40">
        <v>129.5</v>
      </c>
      <c r="E2466" s="25">
        <f t="shared" si="42"/>
        <v>0.1295</v>
      </c>
    </row>
    <row r="2467" spans="1:5" ht="12" customHeight="1">
      <c r="A2467" s="9" t="s">
        <v>21</v>
      </c>
      <c r="B2467" s="26" t="s">
        <v>3060</v>
      </c>
      <c r="C2467" s="27" t="s">
        <v>2530</v>
      </c>
      <c r="D2467" s="40">
        <v>129.5</v>
      </c>
      <c r="E2467" s="25">
        <f t="shared" si="42"/>
        <v>0.1295</v>
      </c>
    </row>
    <row r="2468" spans="1:5" ht="12" customHeight="1">
      <c r="A2468" s="9" t="s">
        <v>21</v>
      </c>
      <c r="B2468" s="26" t="s">
        <v>3060</v>
      </c>
      <c r="C2468" s="27" t="s">
        <v>2530</v>
      </c>
      <c r="D2468" s="40">
        <v>159.30000000000001</v>
      </c>
      <c r="E2468" s="25">
        <f t="shared" si="42"/>
        <v>0.15930000000000002</v>
      </c>
    </row>
    <row r="2469" spans="1:5" ht="12" customHeight="1">
      <c r="A2469" s="9" t="s">
        <v>21</v>
      </c>
      <c r="B2469" s="26" t="s">
        <v>3060</v>
      </c>
      <c r="C2469" s="27" t="s">
        <v>2530</v>
      </c>
      <c r="D2469" s="40">
        <v>159.30000000000001</v>
      </c>
      <c r="E2469" s="25">
        <f t="shared" si="42"/>
        <v>0.15930000000000002</v>
      </c>
    </row>
    <row r="2470" spans="1:5" ht="12" customHeight="1">
      <c r="A2470" s="9" t="s">
        <v>21</v>
      </c>
      <c r="B2470" s="26" t="s">
        <v>3060</v>
      </c>
      <c r="C2470" s="27" t="s">
        <v>2530</v>
      </c>
      <c r="D2470" s="40">
        <v>159.30000000000001</v>
      </c>
      <c r="E2470" s="25">
        <f t="shared" si="42"/>
        <v>0.15930000000000002</v>
      </c>
    </row>
    <row r="2471" spans="1:5" ht="12" customHeight="1">
      <c r="A2471" s="9" t="s">
        <v>21</v>
      </c>
      <c r="B2471" s="26" t="s">
        <v>3060</v>
      </c>
      <c r="C2471" s="27" t="s">
        <v>2530</v>
      </c>
      <c r="D2471" s="40">
        <v>129.5</v>
      </c>
      <c r="E2471" s="25">
        <f t="shared" si="42"/>
        <v>0.1295</v>
      </c>
    </row>
    <row r="2472" spans="1:5" ht="12" customHeight="1">
      <c r="A2472" s="9" t="s">
        <v>21</v>
      </c>
      <c r="B2472" s="26" t="s">
        <v>3060</v>
      </c>
      <c r="C2472" s="27" t="s">
        <v>2530</v>
      </c>
      <c r="D2472" s="40">
        <v>159.30000000000001</v>
      </c>
      <c r="E2472" s="25">
        <f t="shared" si="42"/>
        <v>0.15930000000000002</v>
      </c>
    </row>
    <row r="2473" spans="1:5" ht="12" customHeight="1">
      <c r="A2473" s="9" t="s">
        <v>21</v>
      </c>
      <c r="B2473" s="26" t="s">
        <v>3060</v>
      </c>
      <c r="C2473" s="27" t="s">
        <v>2530</v>
      </c>
      <c r="D2473" s="40">
        <v>159.30000000000001</v>
      </c>
      <c r="E2473" s="25">
        <f t="shared" si="42"/>
        <v>0.15930000000000002</v>
      </c>
    </row>
    <row r="2474" spans="1:5" ht="12" customHeight="1">
      <c r="A2474" s="9" t="s">
        <v>21</v>
      </c>
      <c r="B2474" s="26" t="s">
        <v>3060</v>
      </c>
      <c r="C2474" s="27" t="s">
        <v>2530</v>
      </c>
      <c r="D2474" s="40">
        <v>159.30000000000001</v>
      </c>
      <c r="E2474" s="25">
        <f t="shared" si="42"/>
        <v>0.15930000000000002</v>
      </c>
    </row>
    <row r="2475" spans="1:5" ht="12" customHeight="1">
      <c r="A2475" s="9" t="s">
        <v>21</v>
      </c>
      <c r="B2475" s="26" t="s">
        <v>3060</v>
      </c>
      <c r="C2475" s="27" t="s">
        <v>2530</v>
      </c>
      <c r="D2475" s="40">
        <v>129.5</v>
      </c>
      <c r="E2475" s="25">
        <f t="shared" si="42"/>
        <v>0.1295</v>
      </c>
    </row>
    <row r="2476" spans="1:5" ht="12" customHeight="1">
      <c r="A2476" s="9" t="s">
        <v>21</v>
      </c>
      <c r="B2476" s="26" t="s">
        <v>3060</v>
      </c>
      <c r="C2476" s="27" t="s">
        <v>2530</v>
      </c>
      <c r="D2476" s="40">
        <v>159.30000000000001</v>
      </c>
      <c r="E2476" s="25">
        <f t="shared" si="42"/>
        <v>0.15930000000000002</v>
      </c>
    </row>
    <row r="2477" spans="1:5" ht="12" customHeight="1">
      <c r="A2477" s="9" t="s">
        <v>21</v>
      </c>
      <c r="B2477" s="26" t="s">
        <v>3060</v>
      </c>
      <c r="C2477" s="27" t="s">
        <v>2530</v>
      </c>
      <c r="D2477" s="40">
        <v>129.5</v>
      </c>
      <c r="E2477" s="25">
        <f t="shared" si="42"/>
        <v>0.1295</v>
      </c>
    </row>
    <row r="2478" spans="1:5" ht="12" customHeight="1">
      <c r="A2478" s="9" t="s">
        <v>21</v>
      </c>
      <c r="B2478" s="26" t="s">
        <v>3060</v>
      </c>
      <c r="C2478" s="27" t="s">
        <v>2530</v>
      </c>
      <c r="D2478" s="40">
        <v>129.5</v>
      </c>
      <c r="E2478" s="25">
        <f t="shared" si="42"/>
        <v>0.1295</v>
      </c>
    </row>
    <row r="2479" spans="1:5" ht="12" customHeight="1">
      <c r="A2479" s="9" t="s">
        <v>21</v>
      </c>
      <c r="B2479" s="26" t="s">
        <v>3060</v>
      </c>
      <c r="C2479" s="27" t="s">
        <v>2530</v>
      </c>
      <c r="D2479" s="40">
        <v>129.5</v>
      </c>
      <c r="E2479" s="25">
        <f t="shared" si="42"/>
        <v>0.1295</v>
      </c>
    </row>
    <row r="2480" spans="1:5" ht="12" customHeight="1">
      <c r="A2480" s="9" t="s">
        <v>21</v>
      </c>
      <c r="B2480" s="26" t="s">
        <v>3060</v>
      </c>
      <c r="C2480" s="27" t="s">
        <v>2530</v>
      </c>
      <c r="D2480" s="40">
        <v>129.5</v>
      </c>
      <c r="E2480" s="25">
        <f t="shared" si="42"/>
        <v>0.1295</v>
      </c>
    </row>
    <row r="2481" spans="1:5" ht="12" customHeight="1">
      <c r="A2481" s="9" t="s">
        <v>21</v>
      </c>
      <c r="B2481" s="26" t="s">
        <v>3060</v>
      </c>
      <c r="C2481" s="27" t="s">
        <v>2530</v>
      </c>
      <c r="D2481" s="40">
        <v>129.5</v>
      </c>
      <c r="E2481" s="25">
        <f t="shared" si="42"/>
        <v>0.1295</v>
      </c>
    </row>
    <row r="2482" spans="1:5" ht="12" customHeight="1">
      <c r="A2482" s="9" t="s">
        <v>21</v>
      </c>
      <c r="B2482" s="26" t="s">
        <v>3060</v>
      </c>
      <c r="C2482" s="27" t="s">
        <v>2530</v>
      </c>
      <c r="D2482" s="40">
        <v>159.30000000000001</v>
      </c>
      <c r="E2482" s="25">
        <f t="shared" si="42"/>
        <v>0.15930000000000002</v>
      </c>
    </row>
    <row r="2483" spans="1:5" ht="12" customHeight="1">
      <c r="A2483" s="9" t="s">
        <v>21</v>
      </c>
      <c r="B2483" s="26" t="s">
        <v>3060</v>
      </c>
      <c r="C2483" s="27" t="s">
        <v>2530</v>
      </c>
      <c r="D2483" s="40">
        <v>159.30000000000001</v>
      </c>
      <c r="E2483" s="25">
        <f t="shared" si="42"/>
        <v>0.15930000000000002</v>
      </c>
    </row>
    <row r="2484" spans="1:5" ht="12" customHeight="1">
      <c r="A2484" s="9" t="s">
        <v>21</v>
      </c>
      <c r="B2484" s="26" t="s">
        <v>3060</v>
      </c>
      <c r="C2484" s="27" t="s">
        <v>2530</v>
      </c>
      <c r="D2484" s="40">
        <v>129.5</v>
      </c>
      <c r="E2484" s="25">
        <f t="shared" si="42"/>
        <v>0.1295</v>
      </c>
    </row>
    <row r="2485" spans="1:5" ht="12" customHeight="1">
      <c r="A2485" s="9" t="s">
        <v>21</v>
      </c>
      <c r="B2485" s="26" t="s">
        <v>3060</v>
      </c>
      <c r="C2485" s="27" t="s">
        <v>2530</v>
      </c>
      <c r="D2485" s="40">
        <v>159.30000000000001</v>
      </c>
      <c r="E2485" s="25">
        <f t="shared" si="42"/>
        <v>0.15930000000000002</v>
      </c>
    </row>
    <row r="2486" spans="1:5" ht="12" customHeight="1">
      <c r="A2486" s="9" t="s">
        <v>21</v>
      </c>
      <c r="B2486" s="26" t="s">
        <v>3060</v>
      </c>
      <c r="C2486" s="27" t="s">
        <v>2530</v>
      </c>
      <c r="D2486" s="40">
        <v>129.5</v>
      </c>
      <c r="E2486" s="25">
        <f t="shared" si="42"/>
        <v>0.1295</v>
      </c>
    </row>
    <row r="2487" spans="1:5" ht="12" customHeight="1">
      <c r="A2487" s="9" t="s">
        <v>21</v>
      </c>
      <c r="B2487" s="26" t="s">
        <v>3060</v>
      </c>
      <c r="C2487" s="27" t="s">
        <v>2530</v>
      </c>
      <c r="D2487" s="40">
        <v>129.5</v>
      </c>
      <c r="E2487" s="25">
        <f t="shared" si="42"/>
        <v>0.1295</v>
      </c>
    </row>
    <row r="2488" spans="1:5" ht="12" customHeight="1">
      <c r="A2488" s="9" t="s">
        <v>21</v>
      </c>
      <c r="B2488" s="26" t="s">
        <v>3060</v>
      </c>
      <c r="C2488" s="27" t="s">
        <v>2530</v>
      </c>
      <c r="D2488" s="40">
        <v>159.30000000000001</v>
      </c>
      <c r="E2488" s="25">
        <f t="shared" si="42"/>
        <v>0.15930000000000002</v>
      </c>
    </row>
    <row r="2489" spans="1:5" ht="12" customHeight="1">
      <c r="A2489" s="9" t="s">
        <v>21</v>
      </c>
      <c r="B2489" s="26" t="s">
        <v>3060</v>
      </c>
      <c r="C2489" s="27" t="s">
        <v>2530</v>
      </c>
      <c r="D2489" s="40">
        <v>159.30000000000001</v>
      </c>
      <c r="E2489" s="25">
        <f t="shared" si="42"/>
        <v>0.15930000000000002</v>
      </c>
    </row>
    <row r="2490" spans="1:5" ht="12" customHeight="1">
      <c r="A2490" s="9" t="s">
        <v>21</v>
      </c>
      <c r="B2490" s="26" t="s">
        <v>3060</v>
      </c>
      <c r="C2490" s="27" t="s">
        <v>2530</v>
      </c>
      <c r="D2490" s="40">
        <v>159.30000000000001</v>
      </c>
      <c r="E2490" s="25">
        <f t="shared" si="42"/>
        <v>0.15930000000000002</v>
      </c>
    </row>
    <row r="2491" spans="1:5" ht="12" customHeight="1">
      <c r="A2491" s="9" t="s">
        <v>21</v>
      </c>
      <c r="B2491" s="26" t="s">
        <v>3060</v>
      </c>
      <c r="C2491" s="27" t="s">
        <v>2530</v>
      </c>
      <c r="D2491" s="40">
        <v>159.30000000000001</v>
      </c>
      <c r="E2491" s="25">
        <f t="shared" si="42"/>
        <v>0.15930000000000002</v>
      </c>
    </row>
    <row r="2492" spans="1:5" ht="12" customHeight="1">
      <c r="A2492" s="9" t="s">
        <v>21</v>
      </c>
      <c r="B2492" s="26" t="s">
        <v>3060</v>
      </c>
      <c r="C2492" s="27" t="s">
        <v>2530</v>
      </c>
      <c r="D2492" s="40">
        <v>159.30000000000001</v>
      </c>
      <c r="E2492" s="25">
        <f t="shared" si="42"/>
        <v>0.15930000000000002</v>
      </c>
    </row>
    <row r="2493" spans="1:5" ht="12" customHeight="1">
      <c r="A2493" s="9" t="s">
        <v>21</v>
      </c>
      <c r="B2493" s="26" t="s">
        <v>3060</v>
      </c>
      <c r="C2493" s="27" t="s">
        <v>2530</v>
      </c>
      <c r="D2493" s="40">
        <v>129.5</v>
      </c>
      <c r="E2493" s="25">
        <f t="shared" si="42"/>
        <v>0.1295</v>
      </c>
    </row>
    <row r="2494" spans="1:5" ht="12" customHeight="1">
      <c r="A2494" s="9" t="s">
        <v>21</v>
      </c>
      <c r="B2494" s="26" t="s">
        <v>3060</v>
      </c>
      <c r="C2494" s="27" t="s">
        <v>2530</v>
      </c>
      <c r="D2494" s="40">
        <v>159.30000000000001</v>
      </c>
      <c r="E2494" s="25">
        <f t="shared" si="42"/>
        <v>0.15930000000000002</v>
      </c>
    </row>
    <row r="2495" spans="1:5" ht="12" customHeight="1">
      <c r="A2495" s="9" t="s">
        <v>21</v>
      </c>
      <c r="B2495" s="26" t="s">
        <v>3060</v>
      </c>
      <c r="C2495" s="27" t="s">
        <v>2530</v>
      </c>
      <c r="D2495" s="40">
        <v>159.30000000000001</v>
      </c>
      <c r="E2495" s="25">
        <f t="shared" si="42"/>
        <v>0.15930000000000002</v>
      </c>
    </row>
    <row r="2496" spans="1:5" ht="12" customHeight="1">
      <c r="A2496" s="9" t="s">
        <v>21</v>
      </c>
      <c r="B2496" s="26" t="s">
        <v>3060</v>
      </c>
      <c r="C2496" s="27" t="s">
        <v>2530</v>
      </c>
      <c r="D2496" s="40">
        <v>129.5</v>
      </c>
      <c r="E2496" s="25">
        <f t="shared" si="42"/>
        <v>0.1295</v>
      </c>
    </row>
    <row r="2497" spans="1:5" ht="12" customHeight="1">
      <c r="A2497" s="9" t="s">
        <v>21</v>
      </c>
      <c r="B2497" s="26" t="s">
        <v>3060</v>
      </c>
      <c r="C2497" s="27" t="s">
        <v>2530</v>
      </c>
      <c r="D2497" s="40">
        <v>55.09</v>
      </c>
      <c r="E2497" s="25">
        <f t="shared" si="42"/>
        <v>5.509E-2</v>
      </c>
    </row>
    <row r="2498" spans="1:5" ht="12" customHeight="1">
      <c r="A2498" s="9" t="s">
        <v>21</v>
      </c>
      <c r="B2498" s="26" t="s">
        <v>3060</v>
      </c>
      <c r="C2498" s="27" t="s">
        <v>2530</v>
      </c>
      <c r="D2498" s="40">
        <v>159.30000000000001</v>
      </c>
      <c r="E2498" s="25">
        <f t="shared" si="42"/>
        <v>0.15930000000000002</v>
      </c>
    </row>
    <row r="2499" spans="1:5" ht="12" customHeight="1">
      <c r="A2499" s="9" t="s">
        <v>21</v>
      </c>
      <c r="B2499" s="26" t="s">
        <v>3060</v>
      </c>
      <c r="C2499" s="27" t="s">
        <v>2530</v>
      </c>
      <c r="D2499" s="40">
        <v>159.30000000000001</v>
      </c>
      <c r="E2499" s="25">
        <f t="shared" si="42"/>
        <v>0.15930000000000002</v>
      </c>
    </row>
    <row r="2500" spans="1:5" ht="12" customHeight="1">
      <c r="A2500" s="9" t="s">
        <v>21</v>
      </c>
      <c r="B2500" s="26" t="s">
        <v>3060</v>
      </c>
      <c r="C2500" s="27" t="s">
        <v>2530</v>
      </c>
      <c r="D2500" s="40">
        <v>129.5</v>
      </c>
      <c r="E2500" s="25">
        <f t="shared" si="42"/>
        <v>0.1295</v>
      </c>
    </row>
    <row r="2501" spans="1:5" ht="12" customHeight="1">
      <c r="A2501" s="9" t="s">
        <v>21</v>
      </c>
      <c r="B2501" s="26" t="s">
        <v>3060</v>
      </c>
      <c r="C2501" s="27" t="s">
        <v>2530</v>
      </c>
      <c r="D2501" s="40">
        <v>159.30000000000001</v>
      </c>
      <c r="E2501" s="25">
        <f t="shared" si="42"/>
        <v>0.15930000000000002</v>
      </c>
    </row>
    <row r="2502" spans="1:5" ht="12" customHeight="1">
      <c r="A2502" s="9" t="s">
        <v>21</v>
      </c>
      <c r="B2502" s="26" t="s">
        <v>3061</v>
      </c>
      <c r="C2502" s="27" t="s">
        <v>2530</v>
      </c>
      <c r="D2502" s="40">
        <v>1028.27</v>
      </c>
      <c r="E2502" s="25">
        <f t="shared" si="42"/>
        <v>1.02827</v>
      </c>
    </row>
    <row r="2503" spans="1:5" ht="12" customHeight="1">
      <c r="A2503" s="9" t="s">
        <v>21</v>
      </c>
      <c r="B2503" s="26" t="s">
        <v>2260</v>
      </c>
      <c r="C2503" s="27" t="s">
        <v>2530</v>
      </c>
      <c r="D2503" s="40">
        <v>21468.27</v>
      </c>
      <c r="E2503" s="25">
        <f t="shared" si="42"/>
        <v>21.46827</v>
      </c>
    </row>
    <row r="2504" spans="1:5" ht="12" customHeight="1">
      <c r="A2504" s="9" t="s">
        <v>21</v>
      </c>
      <c r="B2504" s="26" t="s">
        <v>1195</v>
      </c>
      <c r="C2504" s="27" t="s">
        <v>2530</v>
      </c>
      <c r="D2504" s="40">
        <v>6929.12</v>
      </c>
      <c r="E2504" s="25">
        <f t="shared" si="42"/>
        <v>6.9291200000000002</v>
      </c>
    </row>
    <row r="2505" spans="1:5" ht="12" customHeight="1">
      <c r="A2505" s="9" t="s">
        <v>21</v>
      </c>
      <c r="B2505" s="26" t="s">
        <v>3062</v>
      </c>
      <c r="C2505" s="27" t="s">
        <v>2530</v>
      </c>
      <c r="D2505" s="40">
        <v>1482.28</v>
      </c>
      <c r="E2505" s="25">
        <f t="shared" si="42"/>
        <v>1.48228</v>
      </c>
    </row>
    <row r="2506" spans="1:5" ht="12" customHeight="1">
      <c r="A2506" s="9" t="s">
        <v>21</v>
      </c>
      <c r="B2506" s="26" t="s">
        <v>3062</v>
      </c>
      <c r="C2506" s="27" t="s">
        <v>2530</v>
      </c>
      <c r="D2506" s="40">
        <v>1356.81</v>
      </c>
      <c r="E2506" s="25">
        <f t="shared" si="42"/>
        <v>1.3568099999999998</v>
      </c>
    </row>
    <row r="2507" spans="1:5" ht="12" customHeight="1">
      <c r="A2507" s="9" t="s">
        <v>21</v>
      </c>
      <c r="B2507" s="26" t="s">
        <v>3062</v>
      </c>
      <c r="C2507" s="27" t="s">
        <v>2530</v>
      </c>
      <c r="D2507" s="40">
        <v>514.82000000000005</v>
      </c>
      <c r="E2507" s="25">
        <f t="shared" si="42"/>
        <v>0.51482000000000006</v>
      </c>
    </row>
    <row r="2508" spans="1:5" ht="12" customHeight="1">
      <c r="A2508" s="9" t="s">
        <v>21</v>
      </c>
      <c r="B2508" s="26" t="s">
        <v>3062</v>
      </c>
      <c r="C2508" s="27" t="s">
        <v>2530</v>
      </c>
      <c r="D2508" s="40">
        <v>1397.73</v>
      </c>
      <c r="E2508" s="25">
        <f t="shared" si="42"/>
        <v>1.3977299999999999</v>
      </c>
    </row>
    <row r="2509" spans="1:5" ht="12" customHeight="1">
      <c r="A2509" s="9" t="s">
        <v>21</v>
      </c>
      <c r="B2509" s="26" t="s">
        <v>3062</v>
      </c>
      <c r="C2509" s="27" t="s">
        <v>2530</v>
      </c>
      <c r="D2509" s="40">
        <v>640.87</v>
      </c>
      <c r="E2509" s="25">
        <f t="shared" si="42"/>
        <v>0.64087000000000005</v>
      </c>
    </row>
    <row r="2510" spans="1:5" ht="12" customHeight="1">
      <c r="A2510" s="9" t="s">
        <v>21</v>
      </c>
      <c r="B2510" s="26" t="s">
        <v>3062</v>
      </c>
      <c r="C2510" s="27" t="s">
        <v>2530</v>
      </c>
      <c r="D2510" s="40">
        <v>437.02</v>
      </c>
      <c r="E2510" s="25">
        <f t="shared" si="42"/>
        <v>0.43701999999999996</v>
      </c>
    </row>
    <row r="2511" spans="1:5" ht="12" customHeight="1">
      <c r="A2511" s="9" t="s">
        <v>21</v>
      </c>
      <c r="B2511" s="26" t="s">
        <v>3062</v>
      </c>
      <c r="C2511" s="27" t="s">
        <v>2530</v>
      </c>
      <c r="D2511" s="40">
        <v>1502.75</v>
      </c>
      <c r="E2511" s="25">
        <f t="shared" si="42"/>
        <v>1.50275</v>
      </c>
    </row>
    <row r="2512" spans="1:5" ht="12" customHeight="1">
      <c r="A2512" s="9" t="s">
        <v>21</v>
      </c>
      <c r="B2512" s="26" t="s">
        <v>3062</v>
      </c>
      <c r="C2512" s="27" t="s">
        <v>2530</v>
      </c>
      <c r="D2512" s="40">
        <v>1485.52</v>
      </c>
      <c r="E2512" s="25">
        <f t="shared" si="42"/>
        <v>1.48552</v>
      </c>
    </row>
    <row r="2513" spans="1:5" ht="12" customHeight="1">
      <c r="A2513" s="9" t="s">
        <v>21</v>
      </c>
      <c r="B2513" s="26" t="s">
        <v>3062</v>
      </c>
      <c r="C2513" s="27" t="s">
        <v>2530</v>
      </c>
      <c r="D2513" s="40">
        <v>1422.92</v>
      </c>
      <c r="E2513" s="25">
        <f t="shared" si="42"/>
        <v>1.42292</v>
      </c>
    </row>
    <row r="2514" spans="1:5" ht="12" customHeight="1">
      <c r="A2514" s="9" t="s">
        <v>21</v>
      </c>
      <c r="B2514" s="26" t="s">
        <v>3062</v>
      </c>
      <c r="C2514" s="27" t="s">
        <v>2530</v>
      </c>
      <c r="D2514" s="40">
        <v>1540.11</v>
      </c>
      <c r="E2514" s="25">
        <f t="shared" si="42"/>
        <v>1.5401099999999999</v>
      </c>
    </row>
    <row r="2515" spans="1:5" ht="12" customHeight="1">
      <c r="A2515" s="9" t="s">
        <v>21</v>
      </c>
      <c r="B2515" s="26" t="s">
        <v>3062</v>
      </c>
      <c r="C2515" s="27" t="s">
        <v>2530</v>
      </c>
      <c r="D2515" s="40">
        <v>975.42</v>
      </c>
      <c r="E2515" s="25">
        <f t="shared" ref="E2515:E2578" si="43">D2515/1000</f>
        <v>0.97541999999999995</v>
      </c>
    </row>
    <row r="2516" spans="1:5" ht="12" customHeight="1">
      <c r="A2516" s="9" t="s">
        <v>21</v>
      </c>
      <c r="B2516" s="26" t="s">
        <v>3062</v>
      </c>
      <c r="C2516" s="27" t="s">
        <v>2530</v>
      </c>
      <c r="D2516" s="40">
        <v>1022.89</v>
      </c>
      <c r="E2516" s="25">
        <f t="shared" si="43"/>
        <v>1.0228900000000001</v>
      </c>
    </row>
    <row r="2517" spans="1:5" ht="12" customHeight="1">
      <c r="A2517" s="9" t="s">
        <v>21</v>
      </c>
      <c r="B2517" s="26" t="s">
        <v>3062</v>
      </c>
      <c r="C2517" s="27" t="s">
        <v>2530</v>
      </c>
      <c r="D2517" s="40">
        <v>1659.1</v>
      </c>
      <c r="E2517" s="25">
        <f t="shared" si="43"/>
        <v>1.6591</v>
      </c>
    </row>
    <row r="2518" spans="1:5" ht="12" customHeight="1">
      <c r="A2518" s="9" t="s">
        <v>21</v>
      </c>
      <c r="B2518" s="26" t="s">
        <v>3063</v>
      </c>
      <c r="C2518" s="27" t="s">
        <v>2530</v>
      </c>
      <c r="D2518" s="40">
        <v>2546.38</v>
      </c>
      <c r="E2518" s="25">
        <f t="shared" si="43"/>
        <v>2.5463800000000001</v>
      </c>
    </row>
    <row r="2519" spans="1:5" ht="12" customHeight="1">
      <c r="A2519" s="9" t="s">
        <v>21</v>
      </c>
      <c r="B2519" s="26" t="s">
        <v>3063</v>
      </c>
      <c r="C2519" s="27" t="s">
        <v>2530</v>
      </c>
      <c r="D2519" s="40">
        <v>1756.71</v>
      </c>
      <c r="E2519" s="25">
        <f t="shared" si="43"/>
        <v>1.75671</v>
      </c>
    </row>
    <row r="2520" spans="1:5" ht="12" customHeight="1">
      <c r="A2520" s="9" t="s">
        <v>21</v>
      </c>
      <c r="B2520" s="26" t="s">
        <v>3063</v>
      </c>
      <c r="C2520" s="27" t="s">
        <v>2530</v>
      </c>
      <c r="D2520" s="40">
        <v>1061.0999999999999</v>
      </c>
      <c r="E2520" s="25">
        <f t="shared" si="43"/>
        <v>1.0610999999999999</v>
      </c>
    </row>
    <row r="2521" spans="1:5" ht="12" customHeight="1">
      <c r="A2521" s="9" t="s">
        <v>21</v>
      </c>
      <c r="B2521" s="26" t="s">
        <v>3064</v>
      </c>
      <c r="C2521" s="27" t="s">
        <v>2530</v>
      </c>
      <c r="D2521" s="40">
        <v>550</v>
      </c>
      <c r="E2521" s="25">
        <f t="shared" si="43"/>
        <v>0.55000000000000004</v>
      </c>
    </row>
    <row r="2522" spans="1:5" ht="12" customHeight="1">
      <c r="A2522" s="9" t="s">
        <v>21</v>
      </c>
      <c r="B2522" s="26" t="s">
        <v>3065</v>
      </c>
      <c r="C2522" s="27" t="s">
        <v>2530</v>
      </c>
      <c r="D2522" s="40">
        <v>2663.44</v>
      </c>
      <c r="E2522" s="25">
        <f t="shared" si="43"/>
        <v>2.66344</v>
      </c>
    </row>
    <row r="2523" spans="1:5" ht="12" customHeight="1">
      <c r="A2523" s="9" t="s">
        <v>21</v>
      </c>
      <c r="B2523" s="26" t="s">
        <v>3066</v>
      </c>
      <c r="C2523" s="27" t="s">
        <v>2530</v>
      </c>
      <c r="D2523" s="40">
        <v>280</v>
      </c>
      <c r="E2523" s="25">
        <f t="shared" si="43"/>
        <v>0.28000000000000003</v>
      </c>
    </row>
    <row r="2524" spans="1:5" ht="12" customHeight="1">
      <c r="A2524" s="9" t="s">
        <v>21</v>
      </c>
      <c r="B2524" s="26" t="s">
        <v>3067</v>
      </c>
      <c r="C2524" s="27" t="s">
        <v>2530</v>
      </c>
      <c r="D2524" s="40">
        <v>102984.94</v>
      </c>
      <c r="E2524" s="25">
        <f t="shared" si="43"/>
        <v>102.98494000000001</v>
      </c>
    </row>
    <row r="2525" spans="1:5" ht="12" customHeight="1">
      <c r="A2525" s="9" t="s">
        <v>21</v>
      </c>
      <c r="B2525" s="26" t="s">
        <v>3068</v>
      </c>
      <c r="C2525" s="27" t="s">
        <v>2530</v>
      </c>
      <c r="D2525" s="40">
        <v>1815.52</v>
      </c>
      <c r="E2525" s="25">
        <f t="shared" si="43"/>
        <v>1.81552</v>
      </c>
    </row>
    <row r="2526" spans="1:5" ht="12" customHeight="1">
      <c r="A2526" s="9" t="s">
        <v>21</v>
      </c>
      <c r="B2526" s="26" t="s">
        <v>3069</v>
      </c>
      <c r="C2526" s="27" t="s">
        <v>2530</v>
      </c>
      <c r="D2526" s="40">
        <v>972.8</v>
      </c>
      <c r="E2526" s="25">
        <f t="shared" si="43"/>
        <v>0.9728</v>
      </c>
    </row>
    <row r="2527" spans="1:5" ht="12" customHeight="1">
      <c r="A2527" s="9" t="s">
        <v>21</v>
      </c>
      <c r="B2527" s="26" t="s">
        <v>3070</v>
      </c>
      <c r="C2527" s="27" t="s">
        <v>2530</v>
      </c>
      <c r="D2527" s="40">
        <v>786.12</v>
      </c>
      <c r="E2527" s="25">
        <f t="shared" si="43"/>
        <v>0.78612000000000004</v>
      </c>
    </row>
    <row r="2528" spans="1:5" ht="12" customHeight="1">
      <c r="A2528" s="9" t="s">
        <v>21</v>
      </c>
      <c r="B2528" s="26" t="s">
        <v>3071</v>
      </c>
      <c r="C2528" s="27" t="s">
        <v>2530</v>
      </c>
      <c r="D2528" s="40">
        <v>1563.15</v>
      </c>
      <c r="E2528" s="25">
        <f t="shared" si="43"/>
        <v>1.56315</v>
      </c>
    </row>
    <row r="2529" spans="1:5" ht="12" customHeight="1">
      <c r="A2529" s="9" t="s">
        <v>21</v>
      </c>
      <c r="B2529" s="26" t="s">
        <v>3071</v>
      </c>
      <c r="C2529" s="27" t="s">
        <v>2530</v>
      </c>
      <c r="D2529" s="40">
        <v>1563.15</v>
      </c>
      <c r="E2529" s="25">
        <f t="shared" si="43"/>
        <v>1.56315</v>
      </c>
    </row>
    <row r="2530" spans="1:5" ht="12" customHeight="1">
      <c r="A2530" s="9" t="s">
        <v>21</v>
      </c>
      <c r="B2530" s="26" t="s">
        <v>3072</v>
      </c>
      <c r="C2530" s="27" t="s">
        <v>2530</v>
      </c>
      <c r="D2530" s="40">
        <v>3080.4</v>
      </c>
      <c r="E2530" s="25">
        <f t="shared" si="43"/>
        <v>3.0804</v>
      </c>
    </row>
    <row r="2531" spans="1:5" ht="12" customHeight="1">
      <c r="A2531" s="9" t="s">
        <v>21</v>
      </c>
      <c r="B2531" s="26" t="s">
        <v>3073</v>
      </c>
      <c r="C2531" s="27" t="s">
        <v>2530</v>
      </c>
      <c r="D2531" s="40">
        <v>85887.96</v>
      </c>
      <c r="E2531" s="25">
        <f t="shared" si="43"/>
        <v>85.887960000000007</v>
      </c>
    </row>
    <row r="2532" spans="1:5" ht="12" customHeight="1">
      <c r="A2532" s="9" t="s">
        <v>21</v>
      </c>
      <c r="B2532" s="26" t="s">
        <v>3074</v>
      </c>
      <c r="C2532" s="27" t="s">
        <v>2530</v>
      </c>
      <c r="D2532" s="40">
        <v>97621.42</v>
      </c>
      <c r="E2532" s="25">
        <f t="shared" si="43"/>
        <v>97.621420000000001</v>
      </c>
    </row>
    <row r="2533" spans="1:5" ht="12" customHeight="1">
      <c r="A2533" s="9" t="s">
        <v>21</v>
      </c>
      <c r="B2533" s="26" t="s">
        <v>2075</v>
      </c>
      <c r="C2533" s="27" t="s">
        <v>2530</v>
      </c>
      <c r="D2533" s="40">
        <v>69577.8</v>
      </c>
      <c r="E2533" s="25">
        <f t="shared" si="43"/>
        <v>69.577799999999996</v>
      </c>
    </row>
    <row r="2534" spans="1:5" ht="12" customHeight="1">
      <c r="A2534" s="9" t="s">
        <v>21</v>
      </c>
      <c r="B2534" s="26" t="s">
        <v>3075</v>
      </c>
      <c r="C2534" s="27" t="s">
        <v>2530</v>
      </c>
      <c r="D2534" s="40">
        <v>1410.8</v>
      </c>
      <c r="E2534" s="25">
        <f t="shared" si="43"/>
        <v>1.4108000000000001</v>
      </c>
    </row>
    <row r="2535" spans="1:5" ht="12" customHeight="1">
      <c r="A2535" s="9" t="s">
        <v>21</v>
      </c>
      <c r="B2535" s="26" t="s">
        <v>3075</v>
      </c>
      <c r="C2535" s="27" t="s">
        <v>2530</v>
      </c>
      <c r="D2535" s="40">
        <v>1889.64</v>
      </c>
      <c r="E2535" s="25">
        <f t="shared" si="43"/>
        <v>1.8896400000000002</v>
      </c>
    </row>
    <row r="2536" spans="1:5" ht="12" customHeight="1">
      <c r="A2536" s="9" t="s">
        <v>21</v>
      </c>
      <c r="B2536" s="26" t="s">
        <v>3075</v>
      </c>
      <c r="C2536" s="27" t="s">
        <v>2530</v>
      </c>
      <c r="D2536" s="40">
        <v>1484.14</v>
      </c>
      <c r="E2536" s="25">
        <f t="shared" si="43"/>
        <v>1.48414</v>
      </c>
    </row>
    <row r="2537" spans="1:5" ht="12" customHeight="1">
      <c r="A2537" s="9" t="s">
        <v>21</v>
      </c>
      <c r="B2537" s="26" t="s">
        <v>3076</v>
      </c>
      <c r="C2537" s="27" t="s">
        <v>2530</v>
      </c>
      <c r="D2537" s="40">
        <v>34646.080000000002</v>
      </c>
      <c r="E2537" s="25">
        <f t="shared" si="43"/>
        <v>34.646080000000005</v>
      </c>
    </row>
    <row r="2538" spans="1:5" ht="12" customHeight="1">
      <c r="A2538" s="9" t="s">
        <v>21</v>
      </c>
      <c r="B2538" s="26" t="s">
        <v>3077</v>
      </c>
      <c r="C2538" s="27" t="s">
        <v>2530</v>
      </c>
      <c r="D2538" s="40">
        <v>87999.96</v>
      </c>
      <c r="E2538" s="25">
        <f t="shared" si="43"/>
        <v>87.999960000000002</v>
      </c>
    </row>
    <row r="2539" spans="1:5" ht="12" customHeight="1">
      <c r="A2539" s="9" t="s">
        <v>21</v>
      </c>
      <c r="B2539" s="26" t="s">
        <v>3078</v>
      </c>
      <c r="C2539" s="27" t="s">
        <v>2530</v>
      </c>
      <c r="D2539" s="40">
        <v>3789.3</v>
      </c>
      <c r="E2539" s="25">
        <f t="shared" si="43"/>
        <v>3.7893000000000003</v>
      </c>
    </row>
    <row r="2540" spans="1:5" ht="12" customHeight="1">
      <c r="A2540" s="9" t="s">
        <v>21</v>
      </c>
      <c r="B2540" s="26" t="s">
        <v>3079</v>
      </c>
      <c r="C2540" s="27" t="s">
        <v>2530</v>
      </c>
      <c r="D2540" s="40">
        <v>400</v>
      </c>
      <c r="E2540" s="25">
        <f t="shared" si="43"/>
        <v>0.4</v>
      </c>
    </row>
    <row r="2541" spans="1:5" ht="12" customHeight="1">
      <c r="A2541" s="9" t="s">
        <v>21</v>
      </c>
      <c r="B2541" s="26" t="s">
        <v>3080</v>
      </c>
      <c r="C2541" s="27" t="s">
        <v>2530</v>
      </c>
      <c r="D2541" s="40">
        <v>1563.15</v>
      </c>
      <c r="E2541" s="25">
        <f t="shared" si="43"/>
        <v>1.56315</v>
      </c>
    </row>
    <row r="2542" spans="1:5" ht="12" customHeight="1">
      <c r="A2542" s="9" t="s">
        <v>21</v>
      </c>
      <c r="B2542" s="26" t="s">
        <v>3080</v>
      </c>
      <c r="C2542" s="27" t="s">
        <v>2530</v>
      </c>
      <c r="D2542" s="40">
        <v>1563.15</v>
      </c>
      <c r="E2542" s="25">
        <f t="shared" si="43"/>
        <v>1.56315</v>
      </c>
    </row>
    <row r="2543" spans="1:5" ht="12" customHeight="1">
      <c r="A2543" s="9" t="s">
        <v>21</v>
      </c>
      <c r="B2543" s="26" t="s">
        <v>3081</v>
      </c>
      <c r="C2543" s="27" t="s">
        <v>2530</v>
      </c>
      <c r="D2543" s="40">
        <v>1563.15</v>
      </c>
      <c r="E2543" s="25">
        <f t="shared" si="43"/>
        <v>1.56315</v>
      </c>
    </row>
    <row r="2544" spans="1:5" ht="12" customHeight="1">
      <c r="A2544" s="9" t="s">
        <v>21</v>
      </c>
      <c r="B2544" s="26" t="s">
        <v>3082</v>
      </c>
      <c r="C2544" s="27" t="s">
        <v>2530</v>
      </c>
      <c r="D2544" s="40">
        <v>951.58</v>
      </c>
      <c r="E2544" s="25">
        <f t="shared" si="43"/>
        <v>0.95158000000000009</v>
      </c>
    </row>
    <row r="2545" spans="1:5" ht="12" customHeight="1">
      <c r="A2545" s="9" t="s">
        <v>21</v>
      </c>
      <c r="B2545" s="26" t="s">
        <v>3083</v>
      </c>
      <c r="C2545" s="27" t="s">
        <v>2530</v>
      </c>
      <c r="D2545" s="40">
        <v>94336</v>
      </c>
      <c r="E2545" s="25">
        <f t="shared" si="43"/>
        <v>94.335999999999999</v>
      </c>
    </row>
    <row r="2546" spans="1:5" ht="12" customHeight="1">
      <c r="A2546" s="9" t="s">
        <v>21</v>
      </c>
      <c r="B2546" s="26" t="s">
        <v>3084</v>
      </c>
      <c r="C2546" s="27" t="s">
        <v>2530</v>
      </c>
      <c r="D2546" s="40">
        <v>1910304</v>
      </c>
      <c r="E2546" s="25">
        <f t="shared" si="43"/>
        <v>1910.3040000000001</v>
      </c>
    </row>
    <row r="2547" spans="1:5" ht="12" customHeight="1">
      <c r="A2547" s="9" t="s">
        <v>21</v>
      </c>
      <c r="B2547" s="26" t="s">
        <v>3085</v>
      </c>
      <c r="C2547" s="27" t="s">
        <v>2530</v>
      </c>
      <c r="D2547" s="40">
        <v>268400.03999999998</v>
      </c>
      <c r="E2547" s="25">
        <f t="shared" si="43"/>
        <v>268.40003999999999</v>
      </c>
    </row>
    <row r="2548" spans="1:5" ht="12" customHeight="1">
      <c r="A2548" s="9" t="s">
        <v>21</v>
      </c>
      <c r="B2548" s="26" t="s">
        <v>3086</v>
      </c>
      <c r="C2548" s="27" t="s">
        <v>2530</v>
      </c>
      <c r="D2548" s="40">
        <v>1382939.86</v>
      </c>
      <c r="E2548" s="25">
        <f t="shared" si="43"/>
        <v>1382.9398600000002</v>
      </c>
    </row>
    <row r="2549" spans="1:5" ht="12" customHeight="1">
      <c r="A2549" s="9" t="s">
        <v>21</v>
      </c>
      <c r="B2549" s="26" t="s">
        <v>3087</v>
      </c>
      <c r="C2549" s="27" t="s">
        <v>2530</v>
      </c>
      <c r="D2549" s="40">
        <v>196533.3</v>
      </c>
      <c r="E2549" s="25">
        <f t="shared" si="43"/>
        <v>196.5333</v>
      </c>
    </row>
    <row r="2550" spans="1:5" ht="12" customHeight="1">
      <c r="A2550" s="9" t="s">
        <v>21</v>
      </c>
      <c r="B2550" s="26" t="s">
        <v>3087</v>
      </c>
      <c r="C2550" s="27" t="s">
        <v>2530</v>
      </c>
      <c r="D2550" s="40">
        <v>985600</v>
      </c>
      <c r="E2550" s="25">
        <f t="shared" si="43"/>
        <v>985.6</v>
      </c>
    </row>
    <row r="2551" spans="1:5" ht="12" customHeight="1">
      <c r="A2551" s="9" t="s">
        <v>21</v>
      </c>
      <c r="B2551" s="26" t="s">
        <v>3088</v>
      </c>
      <c r="C2551" s="27" t="s">
        <v>2530</v>
      </c>
      <c r="D2551" s="40">
        <v>536799.96</v>
      </c>
      <c r="E2551" s="25">
        <f t="shared" si="43"/>
        <v>536.79995999999994</v>
      </c>
    </row>
    <row r="2552" spans="1:5" ht="12" customHeight="1">
      <c r="A2552" s="9" t="s">
        <v>21</v>
      </c>
      <c r="B2552" s="26" t="s">
        <v>3089</v>
      </c>
      <c r="C2552" s="27" t="s">
        <v>2530</v>
      </c>
      <c r="D2552" s="40">
        <v>805200</v>
      </c>
      <c r="E2552" s="25">
        <f t="shared" si="43"/>
        <v>805.2</v>
      </c>
    </row>
    <row r="2553" spans="1:5" ht="12" customHeight="1">
      <c r="A2553" s="9" t="s">
        <v>21</v>
      </c>
      <c r="B2553" s="26" t="s">
        <v>3090</v>
      </c>
      <c r="C2553" s="27" t="s">
        <v>2530</v>
      </c>
      <c r="D2553" s="40">
        <v>1249599.92</v>
      </c>
      <c r="E2553" s="25">
        <f t="shared" si="43"/>
        <v>1249.5999199999999</v>
      </c>
    </row>
    <row r="2554" spans="1:5" ht="12" customHeight="1">
      <c r="A2554" s="9" t="s">
        <v>21</v>
      </c>
      <c r="B2554" s="26" t="s">
        <v>2295</v>
      </c>
      <c r="C2554" s="27" t="s">
        <v>2530</v>
      </c>
      <c r="D2554" s="40">
        <v>288200</v>
      </c>
      <c r="E2554" s="25">
        <f t="shared" si="43"/>
        <v>288.2</v>
      </c>
    </row>
    <row r="2555" spans="1:5" ht="12" customHeight="1">
      <c r="A2555" s="9" t="s">
        <v>21</v>
      </c>
      <c r="B2555" s="26" t="s">
        <v>3091</v>
      </c>
      <c r="C2555" s="27" t="s">
        <v>2530</v>
      </c>
      <c r="D2555" s="40">
        <v>1117247.96</v>
      </c>
      <c r="E2555" s="25">
        <f t="shared" si="43"/>
        <v>1117.2479599999999</v>
      </c>
    </row>
    <row r="2556" spans="1:5" ht="12" customHeight="1">
      <c r="A2556" s="9" t="s">
        <v>21</v>
      </c>
      <c r="B2556" s="26" t="s">
        <v>3092</v>
      </c>
      <c r="C2556" s="27" t="s">
        <v>2530</v>
      </c>
      <c r="D2556" s="40">
        <v>1249599.92</v>
      </c>
      <c r="E2556" s="25">
        <f t="shared" si="43"/>
        <v>1249.5999199999999</v>
      </c>
    </row>
    <row r="2557" spans="1:5" ht="12" customHeight="1">
      <c r="A2557" s="9" t="s">
        <v>21</v>
      </c>
      <c r="B2557" s="26" t="s">
        <v>3093</v>
      </c>
      <c r="C2557" s="27" t="s">
        <v>2530</v>
      </c>
      <c r="D2557" s="40">
        <v>985283.23</v>
      </c>
      <c r="E2557" s="25">
        <f t="shared" si="43"/>
        <v>985.28323</v>
      </c>
    </row>
    <row r="2558" spans="1:5" ht="12" customHeight="1">
      <c r="A2558" s="9" t="s">
        <v>21</v>
      </c>
      <c r="B2558" s="26" t="s">
        <v>3094</v>
      </c>
      <c r="C2558" s="27" t="s">
        <v>2530</v>
      </c>
      <c r="D2558" s="40">
        <v>528000</v>
      </c>
      <c r="E2558" s="25">
        <f t="shared" si="43"/>
        <v>528</v>
      </c>
    </row>
    <row r="2559" spans="1:5" ht="12" customHeight="1">
      <c r="A2559" s="9" t="s">
        <v>21</v>
      </c>
      <c r="B2559" s="26" t="s">
        <v>3094</v>
      </c>
      <c r="C2559" s="27" t="s">
        <v>2530</v>
      </c>
      <c r="D2559" s="40">
        <v>88000</v>
      </c>
      <c r="E2559" s="25">
        <f t="shared" si="43"/>
        <v>88</v>
      </c>
    </row>
    <row r="2560" spans="1:5" ht="12" customHeight="1">
      <c r="A2560" s="9" t="s">
        <v>21</v>
      </c>
      <c r="B2560" s="26" t="s">
        <v>3095</v>
      </c>
      <c r="C2560" s="27" t="s">
        <v>2530</v>
      </c>
      <c r="D2560" s="40">
        <v>576400</v>
      </c>
      <c r="E2560" s="25">
        <f t="shared" si="43"/>
        <v>576.4</v>
      </c>
    </row>
    <row r="2561" spans="1:5" ht="12" customHeight="1">
      <c r="A2561" s="9" t="s">
        <v>21</v>
      </c>
      <c r="B2561" s="26" t="s">
        <v>3096</v>
      </c>
      <c r="C2561" s="27" t="s">
        <v>2530</v>
      </c>
      <c r="D2561" s="40">
        <v>740784</v>
      </c>
      <c r="E2561" s="25">
        <f t="shared" si="43"/>
        <v>740.78399999999999</v>
      </c>
    </row>
    <row r="2562" spans="1:5" ht="12" customHeight="1">
      <c r="A2562" s="9" t="s">
        <v>21</v>
      </c>
      <c r="B2562" s="26" t="s">
        <v>3097</v>
      </c>
      <c r="C2562" s="27" t="s">
        <v>2530</v>
      </c>
      <c r="D2562" s="40">
        <v>707519.97</v>
      </c>
      <c r="E2562" s="25">
        <f t="shared" si="43"/>
        <v>707.51996999999994</v>
      </c>
    </row>
    <row r="2563" spans="1:5" ht="12" customHeight="1">
      <c r="A2563" s="9" t="s">
        <v>21</v>
      </c>
      <c r="B2563" s="26" t="s">
        <v>3098</v>
      </c>
      <c r="C2563" s="27" t="s">
        <v>2530</v>
      </c>
      <c r="D2563" s="40">
        <v>1116.5899999999999</v>
      </c>
      <c r="E2563" s="25">
        <f t="shared" si="43"/>
        <v>1.11659</v>
      </c>
    </row>
    <row r="2564" spans="1:5" ht="12" customHeight="1">
      <c r="A2564" s="9" t="s">
        <v>21</v>
      </c>
      <c r="B2564" s="26" t="s">
        <v>3099</v>
      </c>
      <c r="C2564" s="27" t="s">
        <v>2530</v>
      </c>
      <c r="D2564" s="40">
        <v>1396560.04</v>
      </c>
      <c r="E2564" s="25">
        <f t="shared" si="43"/>
        <v>1396.5600400000001</v>
      </c>
    </row>
    <row r="2565" spans="1:5" ht="12" customHeight="1">
      <c r="A2565" s="9" t="s">
        <v>21</v>
      </c>
      <c r="B2565" s="26" t="s">
        <v>3100</v>
      </c>
      <c r="C2565" s="27" t="s">
        <v>2530</v>
      </c>
      <c r="D2565" s="40">
        <v>757.86</v>
      </c>
      <c r="E2565" s="25">
        <f t="shared" si="43"/>
        <v>0.75785999999999998</v>
      </c>
    </row>
    <row r="2566" spans="1:5" ht="12" customHeight="1">
      <c r="A2566" s="9" t="s">
        <v>21</v>
      </c>
      <c r="B2566" s="26" t="s">
        <v>2309</v>
      </c>
      <c r="C2566" s="27" t="s">
        <v>2530</v>
      </c>
      <c r="D2566" s="40">
        <v>121228.8</v>
      </c>
      <c r="E2566" s="25">
        <f t="shared" si="43"/>
        <v>121.22880000000001</v>
      </c>
    </row>
    <row r="2567" spans="1:5" ht="12" customHeight="1">
      <c r="A2567" s="9" t="s">
        <v>21</v>
      </c>
      <c r="B2567" s="26" t="s">
        <v>3101</v>
      </c>
      <c r="C2567" s="27" t="s">
        <v>2530</v>
      </c>
      <c r="D2567" s="40">
        <v>20046.39</v>
      </c>
      <c r="E2567" s="25">
        <f t="shared" si="43"/>
        <v>20.046389999999999</v>
      </c>
    </row>
    <row r="2568" spans="1:5" ht="12" customHeight="1">
      <c r="A2568" s="9" t="s">
        <v>21</v>
      </c>
      <c r="B2568" s="26" t="s">
        <v>3102</v>
      </c>
      <c r="C2568" s="27" t="s">
        <v>2530</v>
      </c>
      <c r="D2568" s="40">
        <v>1500.6</v>
      </c>
      <c r="E2568" s="25">
        <f t="shared" si="43"/>
        <v>1.5005999999999999</v>
      </c>
    </row>
    <row r="2569" spans="1:5" ht="12" customHeight="1">
      <c r="A2569" s="9" t="s">
        <v>21</v>
      </c>
      <c r="B2569" s="26" t="s">
        <v>3103</v>
      </c>
      <c r="C2569" s="27" t="s">
        <v>2530</v>
      </c>
      <c r="D2569" s="40">
        <v>1043.8399999999999</v>
      </c>
      <c r="E2569" s="25">
        <f t="shared" si="43"/>
        <v>1.0438399999999999</v>
      </c>
    </row>
    <row r="2570" spans="1:5" ht="12" customHeight="1">
      <c r="A2570" s="9" t="s">
        <v>21</v>
      </c>
      <c r="B2570" s="26" t="s">
        <v>3103</v>
      </c>
      <c r="C2570" s="27" t="s">
        <v>2530</v>
      </c>
      <c r="D2570" s="40">
        <v>1229.03</v>
      </c>
      <c r="E2570" s="25">
        <f t="shared" si="43"/>
        <v>1.2290300000000001</v>
      </c>
    </row>
    <row r="2571" spans="1:5" ht="12" customHeight="1">
      <c r="A2571" s="9" t="s">
        <v>21</v>
      </c>
      <c r="B2571" s="26" t="s">
        <v>3104</v>
      </c>
      <c r="C2571" s="27" t="s">
        <v>2530</v>
      </c>
      <c r="D2571" s="40">
        <v>3080.4</v>
      </c>
      <c r="E2571" s="25">
        <f t="shared" si="43"/>
        <v>3.0804</v>
      </c>
    </row>
    <row r="2572" spans="1:5" ht="12" customHeight="1">
      <c r="A2572" s="9" t="s">
        <v>21</v>
      </c>
      <c r="B2572" s="26" t="s">
        <v>3104</v>
      </c>
      <c r="C2572" s="27" t="s">
        <v>2530</v>
      </c>
      <c r="D2572" s="40">
        <v>3080.4</v>
      </c>
      <c r="E2572" s="25">
        <f t="shared" si="43"/>
        <v>3.0804</v>
      </c>
    </row>
    <row r="2573" spans="1:5" ht="12" customHeight="1">
      <c r="A2573" s="9" t="s">
        <v>21</v>
      </c>
      <c r="B2573" s="26" t="s">
        <v>3104</v>
      </c>
      <c r="C2573" s="27" t="s">
        <v>2530</v>
      </c>
      <c r="D2573" s="40">
        <v>2314.56</v>
      </c>
      <c r="E2573" s="25">
        <f t="shared" si="43"/>
        <v>2.3145599999999997</v>
      </c>
    </row>
    <row r="2574" spans="1:5" ht="12" customHeight="1">
      <c r="A2574" s="9" t="s">
        <v>21</v>
      </c>
      <c r="B2574" s="26" t="s">
        <v>3104</v>
      </c>
      <c r="C2574" s="27" t="s">
        <v>2530</v>
      </c>
      <c r="D2574" s="40">
        <v>3391.87</v>
      </c>
      <c r="E2574" s="25">
        <f t="shared" si="43"/>
        <v>3.3918699999999999</v>
      </c>
    </row>
    <row r="2575" spans="1:5" ht="12" customHeight="1">
      <c r="A2575" s="9" t="s">
        <v>21</v>
      </c>
      <c r="B2575" s="26" t="s">
        <v>3104</v>
      </c>
      <c r="C2575" s="27" t="s">
        <v>2530</v>
      </c>
      <c r="D2575" s="40">
        <v>3789.3</v>
      </c>
      <c r="E2575" s="25">
        <f t="shared" si="43"/>
        <v>3.7893000000000003</v>
      </c>
    </row>
    <row r="2576" spans="1:5" ht="12" customHeight="1">
      <c r="A2576" s="9" t="s">
        <v>21</v>
      </c>
      <c r="B2576" s="26" t="s">
        <v>3104</v>
      </c>
      <c r="C2576" s="27" t="s">
        <v>2530</v>
      </c>
      <c r="D2576" s="40">
        <v>3031.44</v>
      </c>
      <c r="E2576" s="25">
        <f t="shared" si="43"/>
        <v>3.0314399999999999</v>
      </c>
    </row>
    <row r="2577" spans="1:5" ht="12" customHeight="1">
      <c r="A2577" s="9" t="s">
        <v>21</v>
      </c>
      <c r="B2577" s="26" t="s">
        <v>3105</v>
      </c>
      <c r="C2577" s="27" t="s">
        <v>2530</v>
      </c>
      <c r="D2577" s="40">
        <v>4658.16</v>
      </c>
      <c r="E2577" s="25">
        <f t="shared" si="43"/>
        <v>4.6581599999999996</v>
      </c>
    </row>
    <row r="2578" spans="1:5" ht="12" customHeight="1">
      <c r="A2578" s="9" t="s">
        <v>21</v>
      </c>
      <c r="B2578" s="26" t="s">
        <v>3105</v>
      </c>
      <c r="C2578" s="27" t="s">
        <v>2530</v>
      </c>
      <c r="D2578" s="40">
        <v>4273.87</v>
      </c>
      <c r="E2578" s="25">
        <f t="shared" si="43"/>
        <v>4.2738699999999996</v>
      </c>
    </row>
    <row r="2579" spans="1:5" ht="12" customHeight="1">
      <c r="A2579" s="9" t="s">
        <v>21</v>
      </c>
      <c r="B2579" s="26" t="s">
        <v>3105</v>
      </c>
      <c r="C2579" s="27" t="s">
        <v>2530</v>
      </c>
      <c r="D2579" s="40">
        <v>1380.4</v>
      </c>
      <c r="E2579" s="25">
        <f t="shared" ref="E2579:E2642" si="44">D2579/1000</f>
        <v>1.3804000000000001</v>
      </c>
    </row>
    <row r="2580" spans="1:5" ht="12" customHeight="1">
      <c r="A2580" s="9" t="s">
        <v>21</v>
      </c>
      <c r="B2580" s="26" t="s">
        <v>3105</v>
      </c>
      <c r="C2580" s="27" t="s">
        <v>2530</v>
      </c>
      <c r="D2580" s="40">
        <v>1275</v>
      </c>
      <c r="E2580" s="25">
        <f t="shared" si="44"/>
        <v>1.2749999999999999</v>
      </c>
    </row>
    <row r="2581" spans="1:5" ht="12" customHeight="1">
      <c r="A2581" s="9" t="s">
        <v>21</v>
      </c>
      <c r="B2581" s="26" t="s">
        <v>3105</v>
      </c>
      <c r="C2581" s="27" t="s">
        <v>2530</v>
      </c>
      <c r="D2581" s="40">
        <v>1563.15</v>
      </c>
      <c r="E2581" s="25">
        <f t="shared" si="44"/>
        <v>1.56315</v>
      </c>
    </row>
    <row r="2582" spans="1:5" ht="12" customHeight="1">
      <c r="A2582" s="9" t="s">
        <v>21</v>
      </c>
      <c r="B2582" s="26" t="s">
        <v>3105</v>
      </c>
      <c r="C2582" s="27" t="s">
        <v>2530</v>
      </c>
      <c r="D2582" s="40">
        <v>1372.4</v>
      </c>
      <c r="E2582" s="25">
        <f t="shared" si="44"/>
        <v>1.3724000000000001</v>
      </c>
    </row>
    <row r="2583" spans="1:5" ht="12" customHeight="1">
      <c r="A2583" s="9" t="s">
        <v>21</v>
      </c>
      <c r="B2583" s="26" t="s">
        <v>3105</v>
      </c>
      <c r="C2583" s="27" t="s">
        <v>2530</v>
      </c>
      <c r="D2583" s="40">
        <v>1491.55</v>
      </c>
      <c r="E2583" s="25">
        <f t="shared" si="44"/>
        <v>1.4915499999999999</v>
      </c>
    </row>
    <row r="2584" spans="1:5" ht="12" customHeight="1">
      <c r="A2584" s="9" t="s">
        <v>21</v>
      </c>
      <c r="B2584" s="26" t="s">
        <v>3105</v>
      </c>
      <c r="C2584" s="27" t="s">
        <v>2530</v>
      </c>
      <c r="D2584" s="40">
        <v>1275</v>
      </c>
      <c r="E2584" s="25">
        <f t="shared" si="44"/>
        <v>1.2749999999999999</v>
      </c>
    </row>
    <row r="2585" spans="1:5" ht="12" customHeight="1">
      <c r="A2585" s="9" t="s">
        <v>21</v>
      </c>
      <c r="B2585" s="26" t="s">
        <v>3105</v>
      </c>
      <c r="C2585" s="27" t="s">
        <v>2530</v>
      </c>
      <c r="D2585" s="40">
        <v>1275</v>
      </c>
      <c r="E2585" s="25">
        <f t="shared" si="44"/>
        <v>1.2749999999999999</v>
      </c>
    </row>
    <row r="2586" spans="1:5" ht="12" customHeight="1">
      <c r="A2586" s="9" t="s">
        <v>21</v>
      </c>
      <c r="B2586" s="26" t="s">
        <v>3105</v>
      </c>
      <c r="C2586" s="27" t="s">
        <v>2530</v>
      </c>
      <c r="D2586" s="40">
        <v>1275</v>
      </c>
      <c r="E2586" s="25">
        <f t="shared" si="44"/>
        <v>1.2749999999999999</v>
      </c>
    </row>
    <row r="2587" spans="1:5" ht="12" customHeight="1">
      <c r="A2587" s="9" t="s">
        <v>21</v>
      </c>
      <c r="B2587" s="26" t="s">
        <v>3105</v>
      </c>
      <c r="C2587" s="27" t="s">
        <v>2530</v>
      </c>
      <c r="D2587" s="40">
        <v>1328.9</v>
      </c>
      <c r="E2587" s="25">
        <f t="shared" si="44"/>
        <v>1.3289000000000002</v>
      </c>
    </row>
    <row r="2588" spans="1:5" ht="12" customHeight="1">
      <c r="A2588" s="9" t="s">
        <v>21</v>
      </c>
      <c r="B2588" s="26" t="s">
        <v>3105</v>
      </c>
      <c r="C2588" s="27" t="s">
        <v>2530</v>
      </c>
      <c r="D2588" s="40">
        <v>1275</v>
      </c>
      <c r="E2588" s="25">
        <f t="shared" si="44"/>
        <v>1.2749999999999999</v>
      </c>
    </row>
    <row r="2589" spans="1:5" ht="12" customHeight="1">
      <c r="A2589" s="9" t="s">
        <v>21</v>
      </c>
      <c r="B2589" s="26" t="s">
        <v>3106</v>
      </c>
      <c r="C2589" s="27" t="s">
        <v>2530</v>
      </c>
      <c r="D2589" s="40">
        <v>13454.2</v>
      </c>
      <c r="E2589" s="25">
        <f t="shared" si="44"/>
        <v>13.4542</v>
      </c>
    </row>
    <row r="2590" spans="1:5" ht="12" customHeight="1">
      <c r="A2590" s="9" t="s">
        <v>21</v>
      </c>
      <c r="B2590" s="26" t="s">
        <v>3107</v>
      </c>
      <c r="C2590" s="27" t="s">
        <v>2530</v>
      </c>
      <c r="D2590" s="40">
        <v>1106.0999999999999</v>
      </c>
      <c r="E2590" s="25">
        <f t="shared" si="44"/>
        <v>1.1060999999999999</v>
      </c>
    </row>
    <row r="2591" spans="1:5" ht="12" customHeight="1">
      <c r="A2591" s="9" t="s">
        <v>21</v>
      </c>
      <c r="B2591" s="26" t="s">
        <v>3107</v>
      </c>
      <c r="C2591" s="27" t="s">
        <v>2530</v>
      </c>
      <c r="D2591" s="40">
        <v>1484.86</v>
      </c>
      <c r="E2591" s="25">
        <f t="shared" si="44"/>
        <v>1.4848599999999998</v>
      </c>
    </row>
    <row r="2592" spans="1:5" ht="12" customHeight="1">
      <c r="A2592" s="9" t="s">
        <v>21</v>
      </c>
      <c r="B2592" s="26" t="s">
        <v>3107</v>
      </c>
      <c r="C2592" s="27" t="s">
        <v>2530</v>
      </c>
      <c r="D2592" s="40">
        <v>1659.1</v>
      </c>
      <c r="E2592" s="25">
        <f t="shared" si="44"/>
        <v>1.6591</v>
      </c>
    </row>
    <row r="2593" spans="1:5" ht="12" customHeight="1">
      <c r="A2593" s="9" t="s">
        <v>21</v>
      </c>
      <c r="B2593" s="26" t="s">
        <v>3107</v>
      </c>
      <c r="C2593" s="27" t="s">
        <v>2530</v>
      </c>
      <c r="D2593" s="40">
        <v>1370.95</v>
      </c>
      <c r="E2593" s="25">
        <f t="shared" si="44"/>
        <v>1.3709500000000001</v>
      </c>
    </row>
    <row r="2594" spans="1:5" ht="12" customHeight="1">
      <c r="A2594" s="9" t="s">
        <v>21</v>
      </c>
      <c r="B2594" s="26" t="s">
        <v>3107</v>
      </c>
      <c r="C2594" s="27" t="s">
        <v>2530</v>
      </c>
      <c r="D2594" s="40">
        <v>1458.94</v>
      </c>
      <c r="E2594" s="25">
        <f t="shared" si="44"/>
        <v>1.4589400000000001</v>
      </c>
    </row>
    <row r="2595" spans="1:5" ht="12" customHeight="1">
      <c r="A2595" s="9" t="s">
        <v>21</v>
      </c>
      <c r="B2595" s="26" t="s">
        <v>3107</v>
      </c>
      <c r="C2595" s="27" t="s">
        <v>2530</v>
      </c>
      <c r="D2595" s="40">
        <v>1636.65</v>
      </c>
      <c r="E2595" s="25">
        <f t="shared" si="44"/>
        <v>1.6366500000000002</v>
      </c>
    </row>
    <row r="2596" spans="1:5" ht="12" customHeight="1">
      <c r="A2596" s="9" t="s">
        <v>21</v>
      </c>
      <c r="B2596" s="26" t="s">
        <v>3107</v>
      </c>
      <c r="C2596" s="27" t="s">
        <v>2530</v>
      </c>
      <c r="D2596" s="40">
        <v>1514.16</v>
      </c>
      <c r="E2596" s="25">
        <f t="shared" si="44"/>
        <v>1.5141600000000002</v>
      </c>
    </row>
    <row r="2597" spans="1:5" ht="12" customHeight="1">
      <c r="A2597" s="9" t="s">
        <v>21</v>
      </c>
      <c r="B2597" s="26" t="s">
        <v>3107</v>
      </c>
      <c r="C2597" s="27" t="s">
        <v>2530</v>
      </c>
      <c r="D2597" s="40">
        <v>1563.15</v>
      </c>
      <c r="E2597" s="25">
        <f t="shared" si="44"/>
        <v>1.56315</v>
      </c>
    </row>
    <row r="2598" spans="1:5" ht="12" customHeight="1">
      <c r="A2598" s="9" t="s">
        <v>21</v>
      </c>
      <c r="B2598" s="26" t="s">
        <v>3107</v>
      </c>
      <c r="C2598" s="27" t="s">
        <v>2530</v>
      </c>
      <c r="D2598" s="40">
        <v>1458.94</v>
      </c>
      <c r="E2598" s="25">
        <f t="shared" si="44"/>
        <v>1.4589400000000001</v>
      </c>
    </row>
    <row r="2599" spans="1:5" ht="12" customHeight="1">
      <c r="A2599" s="9" t="s">
        <v>21</v>
      </c>
      <c r="B2599" s="26" t="s">
        <v>3107</v>
      </c>
      <c r="C2599" s="27" t="s">
        <v>2530</v>
      </c>
      <c r="D2599" s="40">
        <v>1306.97</v>
      </c>
      <c r="E2599" s="25">
        <f t="shared" si="44"/>
        <v>1.30697</v>
      </c>
    </row>
    <row r="2600" spans="1:5" ht="12" customHeight="1">
      <c r="A2600" s="9" t="s">
        <v>21</v>
      </c>
      <c r="B2600" s="26" t="s">
        <v>3107</v>
      </c>
      <c r="C2600" s="27" t="s">
        <v>2530</v>
      </c>
      <c r="D2600" s="40">
        <v>1370.95</v>
      </c>
      <c r="E2600" s="25">
        <f t="shared" si="44"/>
        <v>1.3709500000000001</v>
      </c>
    </row>
    <row r="2601" spans="1:5" ht="12" customHeight="1">
      <c r="A2601" s="9" t="s">
        <v>21</v>
      </c>
      <c r="B2601" s="26" t="s">
        <v>3108</v>
      </c>
      <c r="C2601" s="27" t="s">
        <v>2530</v>
      </c>
      <c r="D2601" s="40">
        <v>3116.24</v>
      </c>
      <c r="E2601" s="25">
        <f t="shared" si="44"/>
        <v>3.1162399999999999</v>
      </c>
    </row>
    <row r="2602" spans="1:5" ht="12" customHeight="1">
      <c r="A2602" s="9" t="s">
        <v>21</v>
      </c>
      <c r="B2602" s="26" t="s">
        <v>3108</v>
      </c>
      <c r="C2602" s="27" t="s">
        <v>2530</v>
      </c>
      <c r="D2602" s="40">
        <v>3116.24</v>
      </c>
      <c r="E2602" s="25">
        <f t="shared" si="44"/>
        <v>3.1162399999999999</v>
      </c>
    </row>
    <row r="2603" spans="1:5" ht="12" customHeight="1">
      <c r="A2603" s="9" t="s">
        <v>21</v>
      </c>
      <c r="B2603" s="26" t="s">
        <v>3108</v>
      </c>
      <c r="C2603" s="27" t="s">
        <v>2530</v>
      </c>
      <c r="D2603" s="40">
        <v>4913.1400000000003</v>
      </c>
      <c r="E2603" s="25">
        <f t="shared" si="44"/>
        <v>4.9131400000000003</v>
      </c>
    </row>
    <row r="2604" spans="1:5" ht="12" customHeight="1">
      <c r="A2604" s="9" t="s">
        <v>21</v>
      </c>
      <c r="B2604" s="26" t="s">
        <v>3108</v>
      </c>
      <c r="C2604" s="27" t="s">
        <v>2530</v>
      </c>
      <c r="D2604" s="40">
        <v>3116.24</v>
      </c>
      <c r="E2604" s="25">
        <f t="shared" si="44"/>
        <v>3.1162399999999999</v>
      </c>
    </row>
    <row r="2605" spans="1:5" ht="12" customHeight="1">
      <c r="A2605" s="9" t="s">
        <v>21</v>
      </c>
      <c r="B2605" s="26" t="s">
        <v>3109</v>
      </c>
      <c r="C2605" s="27" t="s">
        <v>2530</v>
      </c>
      <c r="D2605" s="40">
        <v>1559.02</v>
      </c>
      <c r="E2605" s="25">
        <f t="shared" si="44"/>
        <v>1.5590200000000001</v>
      </c>
    </row>
    <row r="2606" spans="1:5" ht="12" customHeight="1">
      <c r="A2606" s="9" t="s">
        <v>21</v>
      </c>
      <c r="B2606" s="26" t="s">
        <v>3109</v>
      </c>
      <c r="C2606" s="27" t="s">
        <v>2530</v>
      </c>
      <c r="D2606" s="40">
        <v>1559.02</v>
      </c>
      <c r="E2606" s="25">
        <f t="shared" si="44"/>
        <v>1.5590200000000001</v>
      </c>
    </row>
    <row r="2607" spans="1:5" ht="12" customHeight="1">
      <c r="A2607" s="9" t="s">
        <v>21</v>
      </c>
      <c r="B2607" s="26" t="s">
        <v>3110</v>
      </c>
      <c r="C2607" s="27" t="s">
        <v>2530</v>
      </c>
      <c r="D2607" s="40">
        <v>612.86</v>
      </c>
      <c r="E2607" s="25">
        <f t="shared" si="44"/>
        <v>0.61285999999999996</v>
      </c>
    </row>
    <row r="2608" spans="1:5" ht="12" customHeight="1">
      <c r="A2608" s="9" t="s">
        <v>21</v>
      </c>
      <c r="B2608" s="26" t="s">
        <v>3110</v>
      </c>
      <c r="C2608" s="27" t="s">
        <v>2530</v>
      </c>
      <c r="D2608" s="40">
        <v>612.86</v>
      </c>
      <c r="E2608" s="25">
        <f t="shared" si="44"/>
        <v>0.61285999999999996</v>
      </c>
    </row>
    <row r="2609" spans="1:5" ht="12" customHeight="1">
      <c r="A2609" s="9" t="s">
        <v>21</v>
      </c>
      <c r="B2609" s="26" t="s">
        <v>3110</v>
      </c>
      <c r="C2609" s="27" t="s">
        <v>2530</v>
      </c>
      <c r="D2609" s="40">
        <v>612.86</v>
      </c>
      <c r="E2609" s="25">
        <f t="shared" si="44"/>
        <v>0.61285999999999996</v>
      </c>
    </row>
    <row r="2610" spans="1:5" ht="12" customHeight="1">
      <c r="A2610" s="9" t="s">
        <v>21</v>
      </c>
      <c r="B2610" s="26" t="s">
        <v>3110</v>
      </c>
      <c r="C2610" s="27" t="s">
        <v>2530</v>
      </c>
      <c r="D2610" s="40">
        <v>612.86</v>
      </c>
      <c r="E2610" s="25">
        <f t="shared" si="44"/>
        <v>0.61285999999999996</v>
      </c>
    </row>
    <row r="2611" spans="1:5" ht="12" customHeight="1">
      <c r="A2611" s="9" t="s">
        <v>21</v>
      </c>
      <c r="B2611" s="26" t="s">
        <v>3110</v>
      </c>
      <c r="C2611" s="27" t="s">
        <v>2530</v>
      </c>
      <c r="D2611" s="40">
        <v>612.86</v>
      </c>
      <c r="E2611" s="25">
        <f t="shared" si="44"/>
        <v>0.61285999999999996</v>
      </c>
    </row>
    <row r="2612" spans="1:5" ht="12" customHeight="1">
      <c r="A2612" s="9" t="s">
        <v>21</v>
      </c>
      <c r="B2612" s="26" t="s">
        <v>3110</v>
      </c>
      <c r="C2612" s="27" t="s">
        <v>2530</v>
      </c>
      <c r="D2612" s="40">
        <v>477.64</v>
      </c>
      <c r="E2612" s="25">
        <f t="shared" si="44"/>
        <v>0.47764000000000001</v>
      </c>
    </row>
    <row r="2613" spans="1:5" ht="12" customHeight="1">
      <c r="A2613" s="9" t="s">
        <v>21</v>
      </c>
      <c r="B2613" s="26" t="s">
        <v>3110</v>
      </c>
      <c r="C2613" s="27" t="s">
        <v>2530</v>
      </c>
      <c r="D2613" s="40">
        <v>477.64</v>
      </c>
      <c r="E2613" s="25">
        <f t="shared" si="44"/>
        <v>0.47764000000000001</v>
      </c>
    </row>
    <row r="2614" spans="1:5" ht="12" customHeight="1">
      <c r="A2614" s="9" t="s">
        <v>21</v>
      </c>
      <c r="B2614" s="26" t="s">
        <v>3110</v>
      </c>
      <c r="C2614" s="27" t="s">
        <v>2530</v>
      </c>
      <c r="D2614" s="40">
        <v>477.64</v>
      </c>
      <c r="E2614" s="25">
        <f t="shared" si="44"/>
        <v>0.47764000000000001</v>
      </c>
    </row>
    <row r="2615" spans="1:5" ht="12" customHeight="1">
      <c r="A2615" s="9" t="s">
        <v>21</v>
      </c>
      <c r="B2615" s="26" t="s">
        <v>3110</v>
      </c>
      <c r="C2615" s="27" t="s">
        <v>2530</v>
      </c>
      <c r="D2615" s="40">
        <v>612.86</v>
      </c>
      <c r="E2615" s="25">
        <f t="shared" si="44"/>
        <v>0.61285999999999996</v>
      </c>
    </row>
    <row r="2616" spans="1:5" ht="12" customHeight="1">
      <c r="A2616" s="9" t="s">
        <v>21</v>
      </c>
      <c r="B2616" s="26" t="s">
        <v>3110</v>
      </c>
      <c r="C2616" s="27" t="s">
        <v>2530</v>
      </c>
      <c r="D2616" s="40">
        <v>612.86</v>
      </c>
      <c r="E2616" s="25">
        <f t="shared" si="44"/>
        <v>0.61285999999999996</v>
      </c>
    </row>
    <row r="2617" spans="1:5" ht="12" customHeight="1">
      <c r="A2617" s="9" t="s">
        <v>21</v>
      </c>
      <c r="B2617" s="26" t="s">
        <v>3110</v>
      </c>
      <c r="C2617" s="27" t="s">
        <v>2530</v>
      </c>
      <c r="D2617" s="40">
        <v>612.86</v>
      </c>
      <c r="E2617" s="25">
        <f t="shared" si="44"/>
        <v>0.61285999999999996</v>
      </c>
    </row>
    <row r="2618" spans="1:5" ht="12" customHeight="1">
      <c r="A2618" s="9" t="s">
        <v>21</v>
      </c>
      <c r="B2618" s="26" t="s">
        <v>3110</v>
      </c>
      <c r="C2618" s="27" t="s">
        <v>2530</v>
      </c>
      <c r="D2618" s="40">
        <v>612.86</v>
      </c>
      <c r="E2618" s="25">
        <f t="shared" si="44"/>
        <v>0.61285999999999996</v>
      </c>
    </row>
    <row r="2619" spans="1:5" ht="12" customHeight="1">
      <c r="A2619" s="9" t="s">
        <v>21</v>
      </c>
      <c r="B2619" s="26" t="s">
        <v>3110</v>
      </c>
      <c r="C2619" s="27" t="s">
        <v>2530</v>
      </c>
      <c r="D2619" s="40">
        <v>612.86</v>
      </c>
      <c r="E2619" s="25">
        <f t="shared" si="44"/>
        <v>0.61285999999999996</v>
      </c>
    </row>
    <row r="2620" spans="1:5" ht="12" customHeight="1">
      <c r="A2620" s="9" t="s">
        <v>21</v>
      </c>
      <c r="B2620" s="26" t="s">
        <v>3110</v>
      </c>
      <c r="C2620" s="27" t="s">
        <v>2530</v>
      </c>
      <c r="D2620" s="40">
        <v>612.86</v>
      </c>
      <c r="E2620" s="25">
        <f t="shared" si="44"/>
        <v>0.61285999999999996</v>
      </c>
    </row>
    <row r="2621" spans="1:5" ht="12" customHeight="1">
      <c r="A2621" s="9" t="s">
        <v>21</v>
      </c>
      <c r="B2621" s="26" t="s">
        <v>3110</v>
      </c>
      <c r="C2621" s="27" t="s">
        <v>2530</v>
      </c>
      <c r="D2621" s="40">
        <v>612.86</v>
      </c>
      <c r="E2621" s="25">
        <f t="shared" si="44"/>
        <v>0.61285999999999996</v>
      </c>
    </row>
    <row r="2622" spans="1:5" ht="12" customHeight="1">
      <c r="A2622" s="9" t="s">
        <v>21</v>
      </c>
      <c r="B2622" s="26" t="s">
        <v>3110</v>
      </c>
      <c r="C2622" s="27" t="s">
        <v>2530</v>
      </c>
      <c r="D2622" s="40">
        <v>612.86</v>
      </c>
      <c r="E2622" s="25">
        <f t="shared" si="44"/>
        <v>0.61285999999999996</v>
      </c>
    </row>
    <row r="2623" spans="1:5" ht="12" customHeight="1">
      <c r="A2623" s="9" t="s">
        <v>21</v>
      </c>
      <c r="B2623" s="26" t="s">
        <v>3110</v>
      </c>
      <c r="C2623" s="27" t="s">
        <v>2530</v>
      </c>
      <c r="D2623" s="40">
        <v>612.86</v>
      </c>
      <c r="E2623" s="25">
        <f t="shared" si="44"/>
        <v>0.61285999999999996</v>
      </c>
    </row>
    <row r="2624" spans="1:5" ht="12" customHeight="1">
      <c r="A2624" s="9" t="s">
        <v>21</v>
      </c>
      <c r="B2624" s="26" t="s">
        <v>3110</v>
      </c>
      <c r="C2624" s="27" t="s">
        <v>2530</v>
      </c>
      <c r="D2624" s="40">
        <v>612.86</v>
      </c>
      <c r="E2624" s="25">
        <f t="shared" si="44"/>
        <v>0.61285999999999996</v>
      </c>
    </row>
    <row r="2625" spans="1:5" ht="12" customHeight="1">
      <c r="A2625" s="9" t="s">
        <v>21</v>
      </c>
      <c r="B2625" s="26" t="s">
        <v>3110</v>
      </c>
      <c r="C2625" s="27" t="s">
        <v>2530</v>
      </c>
      <c r="D2625" s="40">
        <v>612.86</v>
      </c>
      <c r="E2625" s="25">
        <f t="shared" si="44"/>
        <v>0.61285999999999996</v>
      </c>
    </row>
    <row r="2626" spans="1:5" ht="12" customHeight="1">
      <c r="A2626" s="9" t="s">
        <v>21</v>
      </c>
      <c r="B2626" s="26" t="s">
        <v>3110</v>
      </c>
      <c r="C2626" s="27" t="s">
        <v>2530</v>
      </c>
      <c r="D2626" s="40">
        <v>612.86</v>
      </c>
      <c r="E2626" s="25">
        <f t="shared" si="44"/>
        <v>0.61285999999999996</v>
      </c>
    </row>
    <row r="2627" spans="1:5" ht="12" customHeight="1">
      <c r="A2627" s="9" t="s">
        <v>21</v>
      </c>
      <c r="B2627" s="26" t="s">
        <v>3110</v>
      </c>
      <c r="C2627" s="27" t="s">
        <v>2530</v>
      </c>
      <c r="D2627" s="40">
        <v>612.86</v>
      </c>
      <c r="E2627" s="25">
        <f t="shared" si="44"/>
        <v>0.61285999999999996</v>
      </c>
    </row>
    <row r="2628" spans="1:5" ht="12" customHeight="1">
      <c r="A2628" s="9" t="s">
        <v>21</v>
      </c>
      <c r="B2628" s="26" t="s">
        <v>3110</v>
      </c>
      <c r="C2628" s="27" t="s">
        <v>2530</v>
      </c>
      <c r="D2628" s="40">
        <v>612.86</v>
      </c>
      <c r="E2628" s="25">
        <f t="shared" si="44"/>
        <v>0.61285999999999996</v>
      </c>
    </row>
    <row r="2629" spans="1:5" ht="12" customHeight="1">
      <c r="A2629" s="9" t="s">
        <v>21</v>
      </c>
      <c r="B2629" s="26" t="s">
        <v>3110</v>
      </c>
      <c r="C2629" s="27" t="s">
        <v>2530</v>
      </c>
      <c r="D2629" s="40">
        <v>574.05999999999995</v>
      </c>
      <c r="E2629" s="25">
        <f t="shared" si="44"/>
        <v>0.5740599999999999</v>
      </c>
    </row>
    <row r="2630" spans="1:5" ht="12" customHeight="1">
      <c r="A2630" s="9" t="s">
        <v>21</v>
      </c>
      <c r="B2630" s="26" t="s">
        <v>3110</v>
      </c>
      <c r="C2630" s="27" t="s">
        <v>2530</v>
      </c>
      <c r="D2630" s="40">
        <v>574.55999999999995</v>
      </c>
      <c r="E2630" s="25">
        <f t="shared" si="44"/>
        <v>0.57455999999999996</v>
      </c>
    </row>
    <row r="2631" spans="1:5" ht="12" customHeight="1">
      <c r="A2631" s="9" t="s">
        <v>21</v>
      </c>
      <c r="B2631" s="26" t="s">
        <v>3110</v>
      </c>
      <c r="C2631" s="27" t="s">
        <v>2530</v>
      </c>
      <c r="D2631" s="40">
        <v>576.05999999999995</v>
      </c>
      <c r="E2631" s="25">
        <f t="shared" si="44"/>
        <v>0.57605999999999991</v>
      </c>
    </row>
    <row r="2632" spans="1:5" ht="12" customHeight="1">
      <c r="A2632" s="9" t="s">
        <v>21</v>
      </c>
      <c r="B2632" s="26" t="s">
        <v>3110</v>
      </c>
      <c r="C2632" s="27" t="s">
        <v>2530</v>
      </c>
      <c r="D2632" s="40">
        <v>575.05999999999995</v>
      </c>
      <c r="E2632" s="25">
        <f t="shared" si="44"/>
        <v>0.5750599999999999</v>
      </c>
    </row>
    <row r="2633" spans="1:5" ht="12" customHeight="1">
      <c r="A2633" s="9" t="s">
        <v>21</v>
      </c>
      <c r="B2633" s="26" t="s">
        <v>3110</v>
      </c>
      <c r="C2633" s="27" t="s">
        <v>2530</v>
      </c>
      <c r="D2633" s="40">
        <v>575.05999999999995</v>
      </c>
      <c r="E2633" s="25">
        <f t="shared" si="44"/>
        <v>0.5750599999999999</v>
      </c>
    </row>
    <row r="2634" spans="1:5" ht="12" customHeight="1">
      <c r="A2634" s="9" t="s">
        <v>21</v>
      </c>
      <c r="B2634" s="26" t="s">
        <v>3110</v>
      </c>
      <c r="C2634" s="27" t="s">
        <v>2530</v>
      </c>
      <c r="D2634" s="40">
        <v>573.55999999999995</v>
      </c>
      <c r="E2634" s="25">
        <f t="shared" si="44"/>
        <v>0.57355999999999996</v>
      </c>
    </row>
    <row r="2635" spans="1:5" ht="12" customHeight="1">
      <c r="A2635" s="9" t="s">
        <v>21</v>
      </c>
      <c r="B2635" s="26" t="s">
        <v>3110</v>
      </c>
      <c r="C2635" s="27" t="s">
        <v>2530</v>
      </c>
      <c r="D2635" s="40">
        <v>574.05999999999995</v>
      </c>
      <c r="E2635" s="25">
        <f t="shared" si="44"/>
        <v>0.5740599999999999</v>
      </c>
    </row>
    <row r="2636" spans="1:5" ht="12" customHeight="1">
      <c r="A2636" s="9" t="s">
        <v>21</v>
      </c>
      <c r="B2636" s="26" t="s">
        <v>3110</v>
      </c>
      <c r="C2636" s="27" t="s">
        <v>2530</v>
      </c>
      <c r="D2636" s="40">
        <v>574.05999999999995</v>
      </c>
      <c r="E2636" s="25">
        <f t="shared" si="44"/>
        <v>0.5740599999999999</v>
      </c>
    </row>
    <row r="2637" spans="1:5" ht="12" customHeight="1">
      <c r="A2637" s="9" t="s">
        <v>21</v>
      </c>
      <c r="B2637" s="26" t="s">
        <v>3110</v>
      </c>
      <c r="C2637" s="27" t="s">
        <v>2530</v>
      </c>
      <c r="D2637" s="40">
        <v>572.55999999999995</v>
      </c>
      <c r="E2637" s="25">
        <f t="shared" si="44"/>
        <v>0.57255999999999996</v>
      </c>
    </row>
    <row r="2638" spans="1:5" ht="12" customHeight="1">
      <c r="A2638" s="9" t="s">
        <v>21</v>
      </c>
      <c r="B2638" s="26" t="s">
        <v>3110</v>
      </c>
      <c r="C2638" s="27" t="s">
        <v>2530</v>
      </c>
      <c r="D2638" s="40">
        <v>573.05999999999995</v>
      </c>
      <c r="E2638" s="25">
        <f t="shared" si="44"/>
        <v>0.5730599999999999</v>
      </c>
    </row>
    <row r="2639" spans="1:5" ht="12" customHeight="1">
      <c r="A2639" s="9" t="s">
        <v>21</v>
      </c>
      <c r="B2639" s="26" t="s">
        <v>3110</v>
      </c>
      <c r="C2639" s="27" t="s">
        <v>2530</v>
      </c>
      <c r="D2639" s="40">
        <v>575.05999999999995</v>
      </c>
      <c r="E2639" s="25">
        <f t="shared" si="44"/>
        <v>0.5750599999999999</v>
      </c>
    </row>
    <row r="2640" spans="1:5" ht="12" customHeight="1">
      <c r="A2640" s="9" t="s">
        <v>21</v>
      </c>
      <c r="B2640" s="26" t="s">
        <v>3110</v>
      </c>
      <c r="C2640" s="27" t="s">
        <v>2530</v>
      </c>
      <c r="D2640" s="40">
        <v>571.55999999999995</v>
      </c>
      <c r="E2640" s="25">
        <f t="shared" si="44"/>
        <v>0.57155999999999996</v>
      </c>
    </row>
    <row r="2641" spans="1:5" ht="12" customHeight="1">
      <c r="A2641" s="9" t="s">
        <v>21</v>
      </c>
      <c r="B2641" s="26" t="s">
        <v>3110</v>
      </c>
      <c r="C2641" s="27" t="s">
        <v>2530</v>
      </c>
      <c r="D2641" s="40">
        <v>613.55999999999995</v>
      </c>
      <c r="E2641" s="25">
        <f t="shared" si="44"/>
        <v>0.61355999999999999</v>
      </c>
    </row>
    <row r="2642" spans="1:5" ht="12" customHeight="1">
      <c r="A2642" s="9" t="s">
        <v>21</v>
      </c>
      <c r="B2642" s="26" t="s">
        <v>3110</v>
      </c>
      <c r="C2642" s="27" t="s">
        <v>2530</v>
      </c>
      <c r="D2642" s="40">
        <v>637.55999999999995</v>
      </c>
      <c r="E2642" s="25">
        <f t="shared" si="44"/>
        <v>0.6375599999999999</v>
      </c>
    </row>
    <row r="2643" spans="1:5" ht="12" customHeight="1">
      <c r="A2643" s="9" t="s">
        <v>21</v>
      </c>
      <c r="B2643" s="26" t="s">
        <v>3110</v>
      </c>
      <c r="C2643" s="27" t="s">
        <v>2530</v>
      </c>
      <c r="D2643" s="40">
        <v>630.55999999999995</v>
      </c>
      <c r="E2643" s="25">
        <f t="shared" ref="E2643:E2706" si="45">D2643/1000</f>
        <v>0.6305599999999999</v>
      </c>
    </row>
    <row r="2644" spans="1:5" ht="12" customHeight="1">
      <c r="A2644" s="9" t="s">
        <v>21</v>
      </c>
      <c r="B2644" s="26" t="s">
        <v>3110</v>
      </c>
      <c r="C2644" s="27" t="s">
        <v>2530</v>
      </c>
      <c r="D2644" s="40">
        <v>624.55999999999995</v>
      </c>
      <c r="E2644" s="25">
        <f t="shared" si="45"/>
        <v>0.62455999999999989</v>
      </c>
    </row>
    <row r="2645" spans="1:5" ht="12" customHeight="1">
      <c r="A2645" s="9" t="s">
        <v>21</v>
      </c>
      <c r="B2645" s="26" t="s">
        <v>3110</v>
      </c>
      <c r="C2645" s="27" t="s">
        <v>2530</v>
      </c>
      <c r="D2645" s="40">
        <v>637.55999999999995</v>
      </c>
      <c r="E2645" s="25">
        <f t="shared" si="45"/>
        <v>0.6375599999999999</v>
      </c>
    </row>
    <row r="2646" spans="1:5" ht="12" customHeight="1">
      <c r="A2646" s="9" t="s">
        <v>21</v>
      </c>
      <c r="B2646" s="26" t="s">
        <v>3110</v>
      </c>
      <c r="C2646" s="27" t="s">
        <v>2530</v>
      </c>
      <c r="D2646" s="40">
        <v>632.55999999999995</v>
      </c>
      <c r="E2646" s="25">
        <f t="shared" si="45"/>
        <v>0.6325599999999999</v>
      </c>
    </row>
    <row r="2647" spans="1:5" ht="12" customHeight="1">
      <c r="A2647" s="9" t="s">
        <v>21</v>
      </c>
      <c r="B2647" s="26" t="s">
        <v>3110</v>
      </c>
      <c r="C2647" s="27" t="s">
        <v>2530</v>
      </c>
      <c r="D2647" s="40">
        <v>612.86</v>
      </c>
      <c r="E2647" s="25">
        <f t="shared" si="45"/>
        <v>0.61285999999999996</v>
      </c>
    </row>
    <row r="2648" spans="1:5" ht="12" customHeight="1">
      <c r="A2648" s="9" t="s">
        <v>21</v>
      </c>
      <c r="B2648" s="26" t="s">
        <v>3110</v>
      </c>
      <c r="C2648" s="27" t="s">
        <v>2530</v>
      </c>
      <c r="D2648" s="40">
        <v>545.55999999999995</v>
      </c>
      <c r="E2648" s="25">
        <f t="shared" si="45"/>
        <v>0.54555999999999993</v>
      </c>
    </row>
    <row r="2649" spans="1:5" ht="12" customHeight="1">
      <c r="A2649" s="9" t="s">
        <v>21</v>
      </c>
      <c r="B2649" s="26" t="s">
        <v>3110</v>
      </c>
      <c r="C2649" s="27" t="s">
        <v>2530</v>
      </c>
      <c r="D2649" s="40">
        <v>544.05999999999995</v>
      </c>
      <c r="E2649" s="25">
        <f t="shared" si="45"/>
        <v>0.54405999999999999</v>
      </c>
    </row>
    <row r="2650" spans="1:5" ht="12" customHeight="1">
      <c r="A2650" s="9" t="s">
        <v>21</v>
      </c>
      <c r="B2650" s="26" t="s">
        <v>3110</v>
      </c>
      <c r="C2650" s="27" t="s">
        <v>2530</v>
      </c>
      <c r="D2650" s="40">
        <v>544.55999999999995</v>
      </c>
      <c r="E2650" s="25">
        <f t="shared" si="45"/>
        <v>0.54455999999999993</v>
      </c>
    </row>
    <row r="2651" spans="1:5" ht="12" customHeight="1">
      <c r="A2651" s="9" t="s">
        <v>21</v>
      </c>
      <c r="B2651" s="26" t="s">
        <v>3110</v>
      </c>
      <c r="C2651" s="27" t="s">
        <v>2530</v>
      </c>
      <c r="D2651" s="40">
        <v>544.05999999999995</v>
      </c>
      <c r="E2651" s="25">
        <f t="shared" si="45"/>
        <v>0.54405999999999999</v>
      </c>
    </row>
    <row r="2652" spans="1:5" ht="12" customHeight="1">
      <c r="A2652" s="9" t="s">
        <v>21</v>
      </c>
      <c r="B2652" s="26" t="s">
        <v>3110</v>
      </c>
      <c r="C2652" s="27" t="s">
        <v>2530</v>
      </c>
      <c r="D2652" s="40">
        <v>544.05999999999995</v>
      </c>
      <c r="E2652" s="25">
        <f t="shared" si="45"/>
        <v>0.54405999999999999</v>
      </c>
    </row>
    <row r="2653" spans="1:5" ht="12" customHeight="1">
      <c r="A2653" s="9" t="s">
        <v>21</v>
      </c>
      <c r="B2653" s="26" t="s">
        <v>3110</v>
      </c>
      <c r="C2653" s="27" t="s">
        <v>2530</v>
      </c>
      <c r="D2653" s="40">
        <v>545.55999999999995</v>
      </c>
      <c r="E2653" s="25">
        <f t="shared" si="45"/>
        <v>0.54555999999999993</v>
      </c>
    </row>
    <row r="2654" spans="1:5" ht="12" customHeight="1">
      <c r="A2654" s="9" t="s">
        <v>21</v>
      </c>
      <c r="B2654" s="26" t="s">
        <v>3111</v>
      </c>
      <c r="C2654" s="27" t="s">
        <v>2530</v>
      </c>
      <c r="D2654" s="40">
        <v>2145.4</v>
      </c>
      <c r="E2654" s="25">
        <f t="shared" si="45"/>
        <v>2.1454</v>
      </c>
    </row>
    <row r="2655" spans="1:5" ht="12" customHeight="1">
      <c r="A2655" s="9" t="s">
        <v>21</v>
      </c>
      <c r="B2655" s="26" t="s">
        <v>3111</v>
      </c>
      <c r="C2655" s="27" t="s">
        <v>2530</v>
      </c>
      <c r="D2655" s="40">
        <v>2145.4</v>
      </c>
      <c r="E2655" s="25">
        <f t="shared" si="45"/>
        <v>2.1454</v>
      </c>
    </row>
    <row r="2656" spans="1:5" ht="12" customHeight="1">
      <c r="A2656" s="9" t="s">
        <v>21</v>
      </c>
      <c r="B2656" s="26" t="s">
        <v>3111</v>
      </c>
      <c r="C2656" s="27" t="s">
        <v>2530</v>
      </c>
      <c r="D2656" s="40">
        <v>2145.4</v>
      </c>
      <c r="E2656" s="25">
        <f t="shared" si="45"/>
        <v>2.1454</v>
      </c>
    </row>
    <row r="2657" spans="1:5" ht="12" customHeight="1">
      <c r="A2657" s="9" t="s">
        <v>21</v>
      </c>
      <c r="B2657" s="26" t="s">
        <v>3111</v>
      </c>
      <c r="C2657" s="27" t="s">
        <v>2530</v>
      </c>
      <c r="D2657" s="40">
        <v>2145.4</v>
      </c>
      <c r="E2657" s="25">
        <f t="shared" si="45"/>
        <v>2.1454</v>
      </c>
    </row>
    <row r="2658" spans="1:5" ht="12" customHeight="1">
      <c r="A2658" s="9" t="s">
        <v>21</v>
      </c>
      <c r="B2658" s="26" t="s">
        <v>3111</v>
      </c>
      <c r="C2658" s="27" t="s">
        <v>2530</v>
      </c>
      <c r="D2658" s="40">
        <v>2479.5</v>
      </c>
      <c r="E2658" s="25">
        <f t="shared" si="45"/>
        <v>2.4794999999999998</v>
      </c>
    </row>
    <row r="2659" spans="1:5" ht="12" customHeight="1">
      <c r="A2659" s="9" t="s">
        <v>21</v>
      </c>
      <c r="B2659" s="26" t="s">
        <v>3111</v>
      </c>
      <c r="C2659" s="27" t="s">
        <v>2530</v>
      </c>
      <c r="D2659" s="40">
        <v>2145.4</v>
      </c>
      <c r="E2659" s="25">
        <f t="shared" si="45"/>
        <v>2.1454</v>
      </c>
    </row>
    <row r="2660" spans="1:5" ht="12" customHeight="1">
      <c r="A2660" s="9" t="s">
        <v>21</v>
      </c>
      <c r="B2660" s="26" t="s">
        <v>3111</v>
      </c>
      <c r="C2660" s="27" t="s">
        <v>2530</v>
      </c>
      <c r="D2660" s="40">
        <v>2145.4</v>
      </c>
      <c r="E2660" s="25">
        <f t="shared" si="45"/>
        <v>2.1454</v>
      </c>
    </row>
    <row r="2661" spans="1:5" ht="12" customHeight="1">
      <c r="A2661" s="9" t="s">
        <v>21</v>
      </c>
      <c r="B2661" s="26" t="s">
        <v>3111</v>
      </c>
      <c r="C2661" s="27" t="s">
        <v>2530</v>
      </c>
      <c r="D2661" s="40">
        <v>2145.4</v>
      </c>
      <c r="E2661" s="25">
        <f t="shared" si="45"/>
        <v>2.1454</v>
      </c>
    </row>
    <row r="2662" spans="1:5" ht="12" customHeight="1">
      <c r="A2662" s="9" t="s">
        <v>21</v>
      </c>
      <c r="B2662" s="26" t="s">
        <v>3111</v>
      </c>
      <c r="C2662" s="27" t="s">
        <v>2530</v>
      </c>
      <c r="D2662" s="40">
        <v>2145.4</v>
      </c>
      <c r="E2662" s="25">
        <f t="shared" si="45"/>
        <v>2.1454</v>
      </c>
    </row>
    <row r="2663" spans="1:5" ht="12" customHeight="1">
      <c r="A2663" s="9" t="s">
        <v>21</v>
      </c>
      <c r="B2663" s="26" t="s">
        <v>3111</v>
      </c>
      <c r="C2663" s="27" t="s">
        <v>2530</v>
      </c>
      <c r="D2663" s="40">
        <v>2439</v>
      </c>
      <c r="E2663" s="25">
        <f t="shared" si="45"/>
        <v>2.4390000000000001</v>
      </c>
    </row>
    <row r="2664" spans="1:5" ht="12" customHeight="1">
      <c r="A2664" s="9" t="s">
        <v>21</v>
      </c>
      <c r="B2664" s="26" t="s">
        <v>3111</v>
      </c>
      <c r="C2664" s="27" t="s">
        <v>2530</v>
      </c>
      <c r="D2664" s="40">
        <v>2439</v>
      </c>
      <c r="E2664" s="25">
        <f t="shared" si="45"/>
        <v>2.4390000000000001</v>
      </c>
    </row>
    <row r="2665" spans="1:5" ht="12" customHeight="1">
      <c r="A2665" s="9" t="s">
        <v>21</v>
      </c>
      <c r="B2665" s="26" t="s">
        <v>3111</v>
      </c>
      <c r="C2665" s="27" t="s">
        <v>2530</v>
      </c>
      <c r="D2665" s="40">
        <v>2145.4</v>
      </c>
      <c r="E2665" s="25">
        <f t="shared" si="45"/>
        <v>2.1454</v>
      </c>
    </row>
    <row r="2666" spans="1:5" ht="12" customHeight="1">
      <c r="A2666" s="9" t="s">
        <v>21</v>
      </c>
      <c r="B2666" s="26" t="s">
        <v>3111</v>
      </c>
      <c r="C2666" s="27" t="s">
        <v>2530</v>
      </c>
      <c r="D2666" s="40">
        <v>2145.4</v>
      </c>
      <c r="E2666" s="25">
        <f t="shared" si="45"/>
        <v>2.1454</v>
      </c>
    </row>
    <row r="2667" spans="1:5" ht="12" customHeight="1">
      <c r="A2667" s="9" t="s">
        <v>21</v>
      </c>
      <c r="B2667" s="26" t="s">
        <v>3111</v>
      </c>
      <c r="C2667" s="27" t="s">
        <v>2530</v>
      </c>
      <c r="D2667" s="40">
        <v>2145.4</v>
      </c>
      <c r="E2667" s="25">
        <f t="shared" si="45"/>
        <v>2.1454</v>
      </c>
    </row>
    <row r="2668" spans="1:5" ht="12" customHeight="1">
      <c r="A2668" s="9" t="s">
        <v>21</v>
      </c>
      <c r="B2668" s="26" t="s">
        <v>3111</v>
      </c>
      <c r="C2668" s="27" t="s">
        <v>2530</v>
      </c>
      <c r="D2668" s="40">
        <v>2145.4</v>
      </c>
      <c r="E2668" s="25">
        <f t="shared" si="45"/>
        <v>2.1454</v>
      </c>
    </row>
    <row r="2669" spans="1:5" ht="12" customHeight="1">
      <c r="A2669" s="9" t="s">
        <v>21</v>
      </c>
      <c r="B2669" s="26" t="s">
        <v>3111</v>
      </c>
      <c r="C2669" s="27" t="s">
        <v>2530</v>
      </c>
      <c r="D2669" s="40">
        <v>2145.4</v>
      </c>
      <c r="E2669" s="25">
        <f t="shared" si="45"/>
        <v>2.1454</v>
      </c>
    </row>
    <row r="2670" spans="1:5" ht="12" customHeight="1">
      <c r="A2670" s="9" t="s">
        <v>21</v>
      </c>
      <c r="B2670" s="26" t="s">
        <v>3111</v>
      </c>
      <c r="C2670" s="27" t="s">
        <v>2530</v>
      </c>
      <c r="D2670" s="40">
        <v>2145.4</v>
      </c>
      <c r="E2670" s="25">
        <f t="shared" si="45"/>
        <v>2.1454</v>
      </c>
    </row>
    <row r="2671" spans="1:5" ht="12" customHeight="1">
      <c r="A2671" s="9" t="s">
        <v>21</v>
      </c>
      <c r="B2671" s="26" t="s">
        <v>3111</v>
      </c>
      <c r="C2671" s="27" t="s">
        <v>2530</v>
      </c>
      <c r="D2671" s="40">
        <v>2145.4</v>
      </c>
      <c r="E2671" s="25">
        <f t="shared" si="45"/>
        <v>2.1454</v>
      </c>
    </row>
    <row r="2672" spans="1:5" ht="12" customHeight="1">
      <c r="A2672" s="9" t="s">
        <v>21</v>
      </c>
      <c r="B2672" s="26" t="s">
        <v>3111</v>
      </c>
      <c r="C2672" s="27" t="s">
        <v>2530</v>
      </c>
      <c r="D2672" s="40">
        <v>2145.4</v>
      </c>
      <c r="E2672" s="25">
        <f t="shared" si="45"/>
        <v>2.1454</v>
      </c>
    </row>
    <row r="2673" spans="1:5" ht="12" customHeight="1">
      <c r="A2673" s="9" t="s">
        <v>21</v>
      </c>
      <c r="B2673" s="26" t="s">
        <v>3111</v>
      </c>
      <c r="C2673" s="27" t="s">
        <v>2530</v>
      </c>
      <c r="D2673" s="40">
        <v>2145.4</v>
      </c>
      <c r="E2673" s="25">
        <f t="shared" si="45"/>
        <v>2.1454</v>
      </c>
    </row>
    <row r="2674" spans="1:5" ht="12" customHeight="1">
      <c r="A2674" s="9" t="s">
        <v>21</v>
      </c>
      <c r="B2674" s="26" t="s">
        <v>3111</v>
      </c>
      <c r="C2674" s="27" t="s">
        <v>2530</v>
      </c>
      <c r="D2674" s="40">
        <v>2145.4</v>
      </c>
      <c r="E2674" s="25">
        <f t="shared" si="45"/>
        <v>2.1454</v>
      </c>
    </row>
    <row r="2675" spans="1:5" ht="12" customHeight="1">
      <c r="A2675" s="9" t="s">
        <v>21</v>
      </c>
      <c r="B2675" s="26" t="s">
        <v>3111</v>
      </c>
      <c r="C2675" s="27" t="s">
        <v>2530</v>
      </c>
      <c r="D2675" s="40">
        <v>2145.4</v>
      </c>
      <c r="E2675" s="25">
        <f t="shared" si="45"/>
        <v>2.1454</v>
      </c>
    </row>
    <row r="2676" spans="1:5" ht="12" customHeight="1">
      <c r="A2676" s="9" t="s">
        <v>21</v>
      </c>
      <c r="B2676" s="26" t="s">
        <v>3111</v>
      </c>
      <c r="C2676" s="27" t="s">
        <v>2530</v>
      </c>
      <c r="D2676" s="40">
        <v>2145.4</v>
      </c>
      <c r="E2676" s="25">
        <f t="shared" si="45"/>
        <v>2.1454</v>
      </c>
    </row>
    <row r="2677" spans="1:5" ht="12" customHeight="1">
      <c r="A2677" s="9" t="s">
        <v>21</v>
      </c>
      <c r="B2677" s="26" t="s">
        <v>3111</v>
      </c>
      <c r="C2677" s="27" t="s">
        <v>2530</v>
      </c>
      <c r="D2677" s="40">
        <v>2145.4</v>
      </c>
      <c r="E2677" s="25">
        <f t="shared" si="45"/>
        <v>2.1454</v>
      </c>
    </row>
    <row r="2678" spans="1:5" ht="12" customHeight="1">
      <c r="A2678" s="9" t="s">
        <v>21</v>
      </c>
      <c r="B2678" s="26" t="s">
        <v>3111</v>
      </c>
      <c r="C2678" s="27" t="s">
        <v>2530</v>
      </c>
      <c r="D2678" s="40">
        <v>2868.75</v>
      </c>
      <c r="E2678" s="25">
        <f t="shared" si="45"/>
        <v>2.8687499999999999</v>
      </c>
    </row>
    <row r="2679" spans="1:5" ht="12" customHeight="1">
      <c r="A2679" s="9" t="s">
        <v>21</v>
      </c>
      <c r="B2679" s="26" t="s">
        <v>3112</v>
      </c>
      <c r="C2679" s="27" t="s">
        <v>2530</v>
      </c>
      <c r="D2679" s="40">
        <v>1182.5899999999999</v>
      </c>
      <c r="E2679" s="25">
        <f t="shared" si="45"/>
        <v>1.1825899999999998</v>
      </c>
    </row>
    <row r="2680" spans="1:5" ht="12" customHeight="1">
      <c r="A2680" s="9" t="s">
        <v>21</v>
      </c>
      <c r="B2680" s="26" t="s">
        <v>3112</v>
      </c>
      <c r="C2680" s="27" t="s">
        <v>2530</v>
      </c>
      <c r="D2680" s="40">
        <v>1201.6300000000001</v>
      </c>
      <c r="E2680" s="25">
        <f t="shared" si="45"/>
        <v>1.2016300000000002</v>
      </c>
    </row>
    <row r="2681" spans="1:5" ht="12" customHeight="1">
      <c r="A2681" s="9" t="s">
        <v>21</v>
      </c>
      <c r="B2681" s="26" t="s">
        <v>3112</v>
      </c>
      <c r="C2681" s="27" t="s">
        <v>2530</v>
      </c>
      <c r="D2681" s="40">
        <v>1201.6300000000001</v>
      </c>
      <c r="E2681" s="25">
        <f t="shared" si="45"/>
        <v>1.2016300000000002</v>
      </c>
    </row>
    <row r="2682" spans="1:5" ht="12" customHeight="1">
      <c r="A2682" s="9" t="s">
        <v>21</v>
      </c>
      <c r="B2682" s="26" t="s">
        <v>3112</v>
      </c>
      <c r="C2682" s="27" t="s">
        <v>2530</v>
      </c>
      <c r="D2682" s="40">
        <v>1201.6300000000001</v>
      </c>
      <c r="E2682" s="25">
        <f t="shared" si="45"/>
        <v>1.2016300000000002</v>
      </c>
    </row>
    <row r="2683" spans="1:5" ht="12" customHeight="1">
      <c r="A2683" s="9" t="s">
        <v>21</v>
      </c>
      <c r="B2683" s="26" t="s">
        <v>3112</v>
      </c>
      <c r="C2683" s="27" t="s">
        <v>2530</v>
      </c>
      <c r="D2683" s="40">
        <v>1201.6300000000001</v>
      </c>
      <c r="E2683" s="25">
        <f t="shared" si="45"/>
        <v>1.2016300000000002</v>
      </c>
    </row>
    <row r="2684" spans="1:5" ht="12" customHeight="1">
      <c r="A2684" s="9" t="s">
        <v>21</v>
      </c>
      <c r="B2684" s="26" t="s">
        <v>3112</v>
      </c>
      <c r="C2684" s="27" t="s">
        <v>2530</v>
      </c>
      <c r="D2684" s="40">
        <v>1201.6300000000001</v>
      </c>
      <c r="E2684" s="25">
        <f t="shared" si="45"/>
        <v>1.2016300000000002</v>
      </c>
    </row>
    <row r="2685" spans="1:5" ht="12" customHeight="1">
      <c r="A2685" s="9" t="s">
        <v>21</v>
      </c>
      <c r="B2685" s="26" t="s">
        <v>3113</v>
      </c>
      <c r="C2685" s="27" t="s">
        <v>2530</v>
      </c>
      <c r="D2685" s="40">
        <v>854.8</v>
      </c>
      <c r="E2685" s="25">
        <f t="shared" si="45"/>
        <v>0.8548</v>
      </c>
    </row>
    <row r="2686" spans="1:5" ht="12" customHeight="1">
      <c r="A2686" s="9" t="s">
        <v>21</v>
      </c>
      <c r="B2686" s="26" t="s">
        <v>3113</v>
      </c>
      <c r="C2686" s="27" t="s">
        <v>2530</v>
      </c>
      <c r="D2686" s="40">
        <v>1275</v>
      </c>
      <c r="E2686" s="25">
        <f t="shared" si="45"/>
        <v>1.2749999999999999</v>
      </c>
    </row>
    <row r="2687" spans="1:5" ht="12" customHeight="1">
      <c r="A2687" s="9" t="s">
        <v>21</v>
      </c>
      <c r="B2687" s="26" t="s">
        <v>3113</v>
      </c>
      <c r="C2687" s="27" t="s">
        <v>2530</v>
      </c>
      <c r="D2687" s="40">
        <v>822.3</v>
      </c>
      <c r="E2687" s="25">
        <f t="shared" si="45"/>
        <v>0.82229999999999992</v>
      </c>
    </row>
    <row r="2688" spans="1:5" ht="12" customHeight="1">
      <c r="A2688" s="9" t="s">
        <v>21</v>
      </c>
      <c r="B2688" s="26" t="s">
        <v>3113</v>
      </c>
      <c r="C2688" s="27" t="s">
        <v>2530</v>
      </c>
      <c r="D2688" s="40">
        <v>612</v>
      </c>
      <c r="E2688" s="25">
        <f t="shared" si="45"/>
        <v>0.61199999999999999</v>
      </c>
    </row>
    <row r="2689" spans="1:5" ht="12" customHeight="1">
      <c r="A2689" s="9" t="s">
        <v>21</v>
      </c>
      <c r="B2689" s="26" t="s">
        <v>3113</v>
      </c>
      <c r="C2689" s="27" t="s">
        <v>2530</v>
      </c>
      <c r="D2689" s="40">
        <v>612</v>
      </c>
      <c r="E2689" s="25">
        <f t="shared" si="45"/>
        <v>0.61199999999999999</v>
      </c>
    </row>
    <row r="2690" spans="1:5" ht="12" customHeight="1">
      <c r="A2690" s="9" t="s">
        <v>21</v>
      </c>
      <c r="B2690" s="26" t="s">
        <v>3113</v>
      </c>
      <c r="C2690" s="27" t="s">
        <v>2530</v>
      </c>
      <c r="D2690" s="40">
        <v>744.3</v>
      </c>
      <c r="E2690" s="25">
        <f t="shared" si="45"/>
        <v>0.74429999999999996</v>
      </c>
    </row>
    <row r="2691" spans="1:5" ht="12" customHeight="1">
      <c r="A2691" s="9" t="s">
        <v>21</v>
      </c>
      <c r="B2691" s="26" t="s">
        <v>3113</v>
      </c>
      <c r="C2691" s="27" t="s">
        <v>2530</v>
      </c>
      <c r="D2691" s="40">
        <v>716.8</v>
      </c>
      <c r="E2691" s="25">
        <f t="shared" si="45"/>
        <v>0.71679999999999999</v>
      </c>
    </row>
    <row r="2692" spans="1:5" ht="12" customHeight="1">
      <c r="A2692" s="9" t="s">
        <v>21</v>
      </c>
      <c r="B2692" s="26" t="s">
        <v>3113</v>
      </c>
      <c r="C2692" s="27" t="s">
        <v>2530</v>
      </c>
      <c r="D2692" s="40">
        <v>1275</v>
      </c>
      <c r="E2692" s="25">
        <f t="shared" si="45"/>
        <v>1.2749999999999999</v>
      </c>
    </row>
    <row r="2693" spans="1:5" ht="12" customHeight="1">
      <c r="A2693" s="9" t="s">
        <v>21</v>
      </c>
      <c r="B2693" s="26" t="s">
        <v>3113</v>
      </c>
      <c r="C2693" s="27" t="s">
        <v>2530</v>
      </c>
      <c r="D2693" s="40">
        <v>854.8</v>
      </c>
      <c r="E2693" s="25">
        <f t="shared" si="45"/>
        <v>0.8548</v>
      </c>
    </row>
    <row r="2694" spans="1:5" ht="12" customHeight="1">
      <c r="A2694" s="9" t="s">
        <v>21</v>
      </c>
      <c r="B2694" s="26" t="s">
        <v>3113</v>
      </c>
      <c r="C2694" s="27" t="s">
        <v>2530</v>
      </c>
      <c r="D2694" s="40">
        <v>837.26</v>
      </c>
      <c r="E2694" s="25">
        <f t="shared" si="45"/>
        <v>0.83726</v>
      </c>
    </row>
    <row r="2695" spans="1:5" ht="12" customHeight="1">
      <c r="A2695" s="9" t="s">
        <v>21</v>
      </c>
      <c r="B2695" s="26" t="s">
        <v>3113</v>
      </c>
      <c r="C2695" s="27" t="s">
        <v>2530</v>
      </c>
      <c r="D2695" s="40">
        <v>1275</v>
      </c>
      <c r="E2695" s="25">
        <f t="shared" si="45"/>
        <v>1.2749999999999999</v>
      </c>
    </row>
    <row r="2696" spans="1:5" ht="12" customHeight="1">
      <c r="A2696" s="9" t="s">
        <v>21</v>
      </c>
      <c r="B2696" s="26" t="s">
        <v>3113</v>
      </c>
      <c r="C2696" s="27" t="s">
        <v>2530</v>
      </c>
      <c r="D2696" s="40">
        <v>854.8</v>
      </c>
      <c r="E2696" s="25">
        <f t="shared" si="45"/>
        <v>0.8548</v>
      </c>
    </row>
    <row r="2697" spans="1:5" ht="12" customHeight="1">
      <c r="A2697" s="9" t="s">
        <v>21</v>
      </c>
      <c r="B2697" s="26" t="s">
        <v>3113</v>
      </c>
      <c r="C2697" s="27" t="s">
        <v>2530</v>
      </c>
      <c r="D2697" s="40">
        <v>1275</v>
      </c>
      <c r="E2697" s="25">
        <f t="shared" si="45"/>
        <v>1.2749999999999999</v>
      </c>
    </row>
    <row r="2698" spans="1:5" ht="12" customHeight="1">
      <c r="A2698" s="9" t="s">
        <v>21</v>
      </c>
      <c r="B2698" s="26" t="s">
        <v>3113</v>
      </c>
      <c r="C2698" s="27" t="s">
        <v>2530</v>
      </c>
      <c r="D2698" s="40">
        <v>854.8</v>
      </c>
      <c r="E2698" s="25">
        <f t="shared" si="45"/>
        <v>0.8548</v>
      </c>
    </row>
    <row r="2699" spans="1:5" ht="12" customHeight="1">
      <c r="A2699" s="9" t="s">
        <v>21</v>
      </c>
      <c r="B2699" s="26" t="s">
        <v>3113</v>
      </c>
      <c r="C2699" s="27" t="s">
        <v>2530</v>
      </c>
      <c r="D2699" s="40">
        <v>772.19</v>
      </c>
      <c r="E2699" s="25">
        <f t="shared" si="45"/>
        <v>0.77219000000000004</v>
      </c>
    </row>
    <row r="2700" spans="1:5" ht="12" customHeight="1">
      <c r="A2700" s="9" t="s">
        <v>21</v>
      </c>
      <c r="B2700" s="26" t="s">
        <v>3114</v>
      </c>
      <c r="C2700" s="27" t="s">
        <v>2530</v>
      </c>
      <c r="D2700" s="40">
        <v>1275</v>
      </c>
      <c r="E2700" s="25">
        <f t="shared" si="45"/>
        <v>1.2749999999999999</v>
      </c>
    </row>
    <row r="2701" spans="1:5" ht="12" customHeight="1">
      <c r="A2701" s="9" t="s">
        <v>21</v>
      </c>
      <c r="B2701" s="26" t="s">
        <v>3114</v>
      </c>
      <c r="C2701" s="27" t="s">
        <v>2530</v>
      </c>
      <c r="D2701" s="40">
        <v>1850.89</v>
      </c>
      <c r="E2701" s="25">
        <f t="shared" si="45"/>
        <v>1.8508900000000001</v>
      </c>
    </row>
    <row r="2702" spans="1:5" ht="12" customHeight="1">
      <c r="A2702" s="9" t="s">
        <v>21</v>
      </c>
      <c r="B2702" s="26" t="s">
        <v>3114</v>
      </c>
      <c r="C2702" s="27" t="s">
        <v>2530</v>
      </c>
      <c r="D2702" s="40">
        <v>1275</v>
      </c>
      <c r="E2702" s="25">
        <f t="shared" si="45"/>
        <v>1.2749999999999999</v>
      </c>
    </row>
    <row r="2703" spans="1:5" ht="12" customHeight="1">
      <c r="A2703" s="9" t="s">
        <v>21</v>
      </c>
      <c r="B2703" s="26" t="s">
        <v>3115</v>
      </c>
      <c r="C2703" s="27" t="s">
        <v>2530</v>
      </c>
      <c r="D2703" s="40">
        <v>512.88</v>
      </c>
      <c r="E2703" s="25">
        <f t="shared" si="45"/>
        <v>0.51288</v>
      </c>
    </row>
    <row r="2704" spans="1:5" ht="12" customHeight="1">
      <c r="A2704" s="9" t="s">
        <v>21</v>
      </c>
      <c r="B2704" s="26" t="s">
        <v>3115</v>
      </c>
      <c r="C2704" s="27" t="s">
        <v>2530</v>
      </c>
      <c r="D2704" s="40">
        <v>512.88</v>
      </c>
      <c r="E2704" s="25">
        <f t="shared" si="45"/>
        <v>0.51288</v>
      </c>
    </row>
    <row r="2705" spans="1:5" ht="12" customHeight="1">
      <c r="A2705" s="9" t="s">
        <v>21</v>
      </c>
      <c r="B2705" s="26" t="s">
        <v>3115</v>
      </c>
      <c r="C2705" s="27" t="s">
        <v>2530</v>
      </c>
      <c r="D2705" s="40">
        <v>512.88</v>
      </c>
      <c r="E2705" s="25">
        <f t="shared" si="45"/>
        <v>0.51288</v>
      </c>
    </row>
    <row r="2706" spans="1:5" ht="12" customHeight="1">
      <c r="A2706" s="9" t="s">
        <v>21</v>
      </c>
      <c r="B2706" s="26" t="s">
        <v>3115</v>
      </c>
      <c r="C2706" s="27" t="s">
        <v>2530</v>
      </c>
      <c r="D2706" s="40">
        <v>632.54999999999995</v>
      </c>
      <c r="E2706" s="25">
        <f t="shared" si="45"/>
        <v>0.63254999999999995</v>
      </c>
    </row>
    <row r="2707" spans="1:5" ht="12" customHeight="1">
      <c r="A2707" s="9" t="s">
        <v>21</v>
      </c>
      <c r="B2707" s="26" t="s">
        <v>3116</v>
      </c>
      <c r="C2707" s="27" t="s">
        <v>2530</v>
      </c>
      <c r="D2707" s="40">
        <v>777.28</v>
      </c>
      <c r="E2707" s="25">
        <f t="shared" ref="E2707:E2770" si="46">D2707/1000</f>
        <v>0.77727999999999997</v>
      </c>
    </row>
    <row r="2708" spans="1:5" ht="12" customHeight="1">
      <c r="A2708" s="9" t="s">
        <v>21</v>
      </c>
      <c r="B2708" s="26" t="s">
        <v>3116</v>
      </c>
      <c r="C2708" s="27" t="s">
        <v>2530</v>
      </c>
      <c r="D2708" s="40">
        <v>725.06</v>
      </c>
      <c r="E2708" s="25">
        <f t="shared" si="46"/>
        <v>0.72505999999999993</v>
      </c>
    </row>
    <row r="2709" spans="1:5" ht="12" customHeight="1">
      <c r="A2709" s="9" t="s">
        <v>21</v>
      </c>
      <c r="B2709" s="26" t="s">
        <v>3116</v>
      </c>
      <c r="C2709" s="27" t="s">
        <v>2530</v>
      </c>
      <c r="D2709" s="40">
        <v>675.72</v>
      </c>
      <c r="E2709" s="25">
        <f t="shared" si="46"/>
        <v>0.67571999999999999</v>
      </c>
    </row>
    <row r="2710" spans="1:5" ht="12" customHeight="1">
      <c r="A2710" s="9" t="s">
        <v>21</v>
      </c>
      <c r="B2710" s="26" t="s">
        <v>3116</v>
      </c>
      <c r="C2710" s="27" t="s">
        <v>2530</v>
      </c>
      <c r="D2710" s="40">
        <v>725.06</v>
      </c>
      <c r="E2710" s="25">
        <f t="shared" si="46"/>
        <v>0.72505999999999993</v>
      </c>
    </row>
    <row r="2711" spans="1:5" ht="12" customHeight="1">
      <c r="A2711" s="9" t="s">
        <v>21</v>
      </c>
      <c r="B2711" s="26" t="s">
        <v>3116</v>
      </c>
      <c r="C2711" s="27" t="s">
        <v>2530</v>
      </c>
      <c r="D2711" s="40">
        <v>725.06</v>
      </c>
      <c r="E2711" s="25">
        <f t="shared" si="46"/>
        <v>0.72505999999999993</v>
      </c>
    </row>
    <row r="2712" spans="1:5" ht="12" customHeight="1">
      <c r="A2712" s="9" t="s">
        <v>21</v>
      </c>
      <c r="B2712" s="26" t="s">
        <v>3116</v>
      </c>
      <c r="C2712" s="27" t="s">
        <v>2530</v>
      </c>
      <c r="D2712" s="40">
        <v>1275</v>
      </c>
      <c r="E2712" s="25">
        <f t="shared" si="46"/>
        <v>1.2749999999999999</v>
      </c>
    </row>
    <row r="2713" spans="1:5" ht="12" customHeight="1">
      <c r="A2713" s="9" t="s">
        <v>21</v>
      </c>
      <c r="B2713" s="26" t="s">
        <v>3117</v>
      </c>
      <c r="C2713" s="27" t="s">
        <v>2530</v>
      </c>
      <c r="D2713" s="40">
        <v>1563.15</v>
      </c>
      <c r="E2713" s="25">
        <f t="shared" si="46"/>
        <v>1.56315</v>
      </c>
    </row>
    <row r="2714" spans="1:5" ht="12" customHeight="1">
      <c r="A2714" s="9" t="s">
        <v>21</v>
      </c>
      <c r="B2714" s="26" t="s">
        <v>3118</v>
      </c>
      <c r="C2714" s="27" t="s">
        <v>2530</v>
      </c>
      <c r="D2714" s="40">
        <v>7603.2</v>
      </c>
      <c r="E2714" s="25">
        <f t="shared" si="46"/>
        <v>7.6032000000000002</v>
      </c>
    </row>
    <row r="2715" spans="1:5" ht="12" customHeight="1">
      <c r="A2715" s="9" t="s">
        <v>21</v>
      </c>
      <c r="B2715" s="26" t="s">
        <v>3119</v>
      </c>
      <c r="C2715" s="27" t="s">
        <v>2530</v>
      </c>
      <c r="D2715" s="40">
        <v>4389.3999999999996</v>
      </c>
      <c r="E2715" s="25">
        <f t="shared" si="46"/>
        <v>4.3893999999999993</v>
      </c>
    </row>
    <row r="2716" spans="1:5" ht="12" customHeight="1">
      <c r="A2716" s="9" t="s">
        <v>21</v>
      </c>
      <c r="B2716" s="26" t="s">
        <v>3120</v>
      </c>
      <c r="C2716" s="27" t="s">
        <v>2530</v>
      </c>
      <c r="D2716" s="40">
        <v>3511.52</v>
      </c>
      <c r="E2716" s="25">
        <f t="shared" si="46"/>
        <v>3.51152</v>
      </c>
    </row>
    <row r="2717" spans="1:5" ht="12" customHeight="1">
      <c r="A2717" s="9" t="s">
        <v>21</v>
      </c>
      <c r="B2717" s="26" t="s">
        <v>3120</v>
      </c>
      <c r="C2717" s="27" t="s">
        <v>2530</v>
      </c>
      <c r="D2717" s="40">
        <v>2464.3200000000002</v>
      </c>
      <c r="E2717" s="25">
        <f t="shared" si="46"/>
        <v>2.4643200000000003</v>
      </c>
    </row>
    <row r="2718" spans="1:5" ht="12" customHeight="1">
      <c r="A2718" s="9" t="s">
        <v>21</v>
      </c>
      <c r="B2718" s="26" t="s">
        <v>3120</v>
      </c>
      <c r="C2718" s="27" t="s">
        <v>2530</v>
      </c>
      <c r="D2718" s="40">
        <v>3789.3</v>
      </c>
      <c r="E2718" s="25">
        <f t="shared" si="46"/>
        <v>3.7893000000000003</v>
      </c>
    </row>
    <row r="2719" spans="1:5" ht="12" customHeight="1">
      <c r="A2719" s="9" t="s">
        <v>21</v>
      </c>
      <c r="B2719" s="26" t="s">
        <v>3120</v>
      </c>
      <c r="C2719" s="27" t="s">
        <v>2530</v>
      </c>
      <c r="D2719" s="40">
        <v>2923.93</v>
      </c>
      <c r="E2719" s="25">
        <f t="shared" si="46"/>
        <v>2.9239299999999999</v>
      </c>
    </row>
    <row r="2720" spans="1:5" ht="12" customHeight="1">
      <c r="A2720" s="9" t="s">
        <v>21</v>
      </c>
      <c r="B2720" s="26" t="s">
        <v>3120</v>
      </c>
      <c r="C2720" s="27" t="s">
        <v>2530</v>
      </c>
      <c r="D2720" s="40">
        <v>1796.9</v>
      </c>
      <c r="E2720" s="25">
        <f t="shared" si="46"/>
        <v>1.7969000000000002</v>
      </c>
    </row>
    <row r="2721" spans="1:5" ht="12" customHeight="1">
      <c r="A2721" s="9" t="s">
        <v>21</v>
      </c>
      <c r="B2721" s="26" t="s">
        <v>3120</v>
      </c>
      <c r="C2721" s="27" t="s">
        <v>2530</v>
      </c>
      <c r="D2721" s="40">
        <v>2464.3200000000002</v>
      </c>
      <c r="E2721" s="25">
        <f t="shared" si="46"/>
        <v>2.4643200000000003</v>
      </c>
    </row>
    <row r="2722" spans="1:5" ht="12" customHeight="1">
      <c r="A2722" s="9" t="s">
        <v>21</v>
      </c>
      <c r="B2722" s="26" t="s">
        <v>3120</v>
      </c>
      <c r="C2722" s="27" t="s">
        <v>2530</v>
      </c>
      <c r="D2722" s="40">
        <v>2883.76</v>
      </c>
      <c r="E2722" s="25">
        <f t="shared" si="46"/>
        <v>2.8837600000000001</v>
      </c>
    </row>
    <row r="2723" spans="1:5" ht="12" customHeight="1">
      <c r="A2723" s="9" t="s">
        <v>21</v>
      </c>
      <c r="B2723" s="26" t="s">
        <v>3120</v>
      </c>
      <c r="C2723" s="27" t="s">
        <v>2530</v>
      </c>
      <c r="D2723" s="40">
        <v>3789.3</v>
      </c>
      <c r="E2723" s="25">
        <f t="shared" si="46"/>
        <v>3.7893000000000003</v>
      </c>
    </row>
    <row r="2724" spans="1:5" ht="12" customHeight="1">
      <c r="A2724" s="9" t="s">
        <v>21</v>
      </c>
      <c r="B2724" s="26" t="s">
        <v>3120</v>
      </c>
      <c r="C2724" s="27" t="s">
        <v>2530</v>
      </c>
      <c r="D2724" s="40">
        <v>3080.4</v>
      </c>
      <c r="E2724" s="25">
        <f t="shared" si="46"/>
        <v>3.0804</v>
      </c>
    </row>
    <row r="2725" spans="1:5" ht="12" customHeight="1">
      <c r="A2725" s="9" t="s">
        <v>21</v>
      </c>
      <c r="B2725" s="26" t="s">
        <v>3120</v>
      </c>
      <c r="C2725" s="27" t="s">
        <v>2530</v>
      </c>
      <c r="D2725" s="40">
        <v>3789.3</v>
      </c>
      <c r="E2725" s="25">
        <f t="shared" si="46"/>
        <v>3.7893000000000003</v>
      </c>
    </row>
    <row r="2726" spans="1:5" ht="12" customHeight="1">
      <c r="A2726" s="9" t="s">
        <v>21</v>
      </c>
      <c r="B2726" s="26" t="s">
        <v>3120</v>
      </c>
      <c r="C2726" s="27" t="s">
        <v>2530</v>
      </c>
      <c r="D2726" s="40">
        <v>3393.08</v>
      </c>
      <c r="E2726" s="25">
        <f t="shared" si="46"/>
        <v>3.3930799999999999</v>
      </c>
    </row>
    <row r="2727" spans="1:5" ht="12" customHeight="1">
      <c r="A2727" s="9" t="s">
        <v>21</v>
      </c>
      <c r="B2727" s="26" t="s">
        <v>3120</v>
      </c>
      <c r="C2727" s="27" t="s">
        <v>2530</v>
      </c>
      <c r="D2727" s="40">
        <v>3031.44</v>
      </c>
      <c r="E2727" s="25">
        <f t="shared" si="46"/>
        <v>3.0314399999999999</v>
      </c>
    </row>
    <row r="2728" spans="1:5" ht="12" customHeight="1">
      <c r="A2728" s="9" t="s">
        <v>21</v>
      </c>
      <c r="B2728" s="26" t="s">
        <v>3120</v>
      </c>
      <c r="C2728" s="27" t="s">
        <v>2530</v>
      </c>
      <c r="D2728" s="40">
        <v>3080.4</v>
      </c>
      <c r="E2728" s="25">
        <f t="shared" si="46"/>
        <v>3.0804</v>
      </c>
    </row>
    <row r="2729" spans="1:5" ht="12" customHeight="1">
      <c r="A2729" s="9" t="s">
        <v>21</v>
      </c>
      <c r="B2729" s="26" t="s">
        <v>3120</v>
      </c>
      <c r="C2729" s="27" t="s">
        <v>2530</v>
      </c>
      <c r="D2729" s="40">
        <v>3080.4</v>
      </c>
      <c r="E2729" s="25">
        <f t="shared" si="46"/>
        <v>3.0804</v>
      </c>
    </row>
    <row r="2730" spans="1:5" ht="12" customHeight="1">
      <c r="A2730" s="9" t="s">
        <v>21</v>
      </c>
      <c r="B2730" s="26" t="s">
        <v>3120</v>
      </c>
      <c r="C2730" s="27" t="s">
        <v>2530</v>
      </c>
      <c r="D2730" s="40">
        <v>3080.4</v>
      </c>
      <c r="E2730" s="25">
        <f t="shared" si="46"/>
        <v>3.0804</v>
      </c>
    </row>
    <row r="2731" spans="1:5" ht="12" customHeight="1">
      <c r="A2731" s="9" t="s">
        <v>21</v>
      </c>
      <c r="B2731" s="26" t="s">
        <v>3120</v>
      </c>
      <c r="C2731" s="27" t="s">
        <v>2530</v>
      </c>
      <c r="D2731" s="40">
        <v>2464.3200000000002</v>
      </c>
      <c r="E2731" s="25">
        <f t="shared" si="46"/>
        <v>2.4643200000000003</v>
      </c>
    </row>
    <row r="2732" spans="1:5" ht="12" customHeight="1">
      <c r="A2732" s="9" t="s">
        <v>21</v>
      </c>
      <c r="B2732" s="26" t="s">
        <v>3120</v>
      </c>
      <c r="C2732" s="27" t="s">
        <v>2530</v>
      </c>
      <c r="D2732" s="40">
        <v>3080.4</v>
      </c>
      <c r="E2732" s="25">
        <f t="shared" si="46"/>
        <v>3.0804</v>
      </c>
    </row>
    <row r="2733" spans="1:5" ht="12" customHeight="1">
      <c r="A2733" s="9" t="s">
        <v>21</v>
      </c>
      <c r="B2733" s="26" t="s">
        <v>3120</v>
      </c>
      <c r="C2733" s="27" t="s">
        <v>2530</v>
      </c>
      <c r="D2733" s="40">
        <v>3080.4</v>
      </c>
      <c r="E2733" s="25">
        <f t="shared" si="46"/>
        <v>3.0804</v>
      </c>
    </row>
    <row r="2734" spans="1:5" ht="12" customHeight="1">
      <c r="A2734" s="9" t="s">
        <v>21</v>
      </c>
      <c r="B2734" s="26" t="s">
        <v>3120</v>
      </c>
      <c r="C2734" s="27" t="s">
        <v>2530</v>
      </c>
      <c r="D2734" s="40">
        <v>2464.3200000000002</v>
      </c>
      <c r="E2734" s="25">
        <f t="shared" si="46"/>
        <v>2.4643200000000003</v>
      </c>
    </row>
    <row r="2735" spans="1:5" ht="12" customHeight="1">
      <c r="A2735" s="9" t="s">
        <v>21</v>
      </c>
      <c r="B2735" s="26" t="s">
        <v>3120</v>
      </c>
      <c r="C2735" s="27" t="s">
        <v>2530</v>
      </c>
      <c r="D2735" s="40">
        <v>3080.4</v>
      </c>
      <c r="E2735" s="25">
        <f t="shared" si="46"/>
        <v>3.0804</v>
      </c>
    </row>
    <row r="2736" spans="1:5" ht="12" customHeight="1">
      <c r="A2736" s="9" t="s">
        <v>21</v>
      </c>
      <c r="B2736" s="26" t="s">
        <v>3120</v>
      </c>
      <c r="C2736" s="27" t="s">
        <v>2530</v>
      </c>
      <c r="D2736" s="40">
        <v>3080.4</v>
      </c>
      <c r="E2736" s="25">
        <f t="shared" si="46"/>
        <v>3.0804</v>
      </c>
    </row>
    <row r="2737" spans="1:5" ht="12" customHeight="1">
      <c r="A2737" s="9" t="s">
        <v>21</v>
      </c>
      <c r="B2737" s="26" t="s">
        <v>3120</v>
      </c>
      <c r="C2737" s="27" t="s">
        <v>2530</v>
      </c>
      <c r="D2737" s="40">
        <v>2464.3200000000002</v>
      </c>
      <c r="E2737" s="25">
        <f t="shared" si="46"/>
        <v>2.4643200000000003</v>
      </c>
    </row>
    <row r="2738" spans="1:5" ht="12" customHeight="1">
      <c r="A2738" s="9" t="s">
        <v>21</v>
      </c>
      <c r="B2738" s="26" t="s">
        <v>3120</v>
      </c>
      <c r="C2738" s="27" t="s">
        <v>2530</v>
      </c>
      <c r="D2738" s="40">
        <v>2464.3200000000002</v>
      </c>
      <c r="E2738" s="25">
        <f t="shared" si="46"/>
        <v>2.4643200000000003</v>
      </c>
    </row>
    <row r="2739" spans="1:5" ht="12" customHeight="1">
      <c r="A2739" s="9" t="s">
        <v>21</v>
      </c>
      <c r="B2739" s="26" t="s">
        <v>3121</v>
      </c>
      <c r="C2739" s="27" t="s">
        <v>2530</v>
      </c>
      <c r="D2739" s="40">
        <v>320.02</v>
      </c>
      <c r="E2739" s="25">
        <f t="shared" si="46"/>
        <v>0.32001999999999997</v>
      </c>
    </row>
    <row r="2740" spans="1:5" ht="12" customHeight="1">
      <c r="A2740" s="9" t="s">
        <v>21</v>
      </c>
      <c r="B2740" s="26" t="s">
        <v>3121</v>
      </c>
      <c r="C2740" s="27" t="s">
        <v>2530</v>
      </c>
      <c r="D2740" s="40">
        <v>318.01</v>
      </c>
      <c r="E2740" s="25">
        <f t="shared" si="46"/>
        <v>0.31801000000000001</v>
      </c>
    </row>
    <row r="2741" spans="1:5" ht="12" customHeight="1">
      <c r="A2741" s="9" t="s">
        <v>21</v>
      </c>
      <c r="B2741" s="26" t="s">
        <v>3121</v>
      </c>
      <c r="C2741" s="27" t="s">
        <v>2530</v>
      </c>
      <c r="D2741" s="40">
        <v>315.67</v>
      </c>
      <c r="E2741" s="25">
        <f t="shared" si="46"/>
        <v>0.31567000000000001</v>
      </c>
    </row>
    <row r="2742" spans="1:5" ht="12" customHeight="1">
      <c r="A2742" s="9" t="s">
        <v>21</v>
      </c>
      <c r="B2742" s="26" t="s">
        <v>3121</v>
      </c>
      <c r="C2742" s="27" t="s">
        <v>2530</v>
      </c>
      <c r="D2742" s="40">
        <v>320.02</v>
      </c>
      <c r="E2742" s="25">
        <f t="shared" si="46"/>
        <v>0.32001999999999997</v>
      </c>
    </row>
    <row r="2743" spans="1:5" ht="12" customHeight="1">
      <c r="A2743" s="9" t="s">
        <v>21</v>
      </c>
      <c r="B2743" s="26" t="s">
        <v>3121</v>
      </c>
      <c r="C2743" s="27" t="s">
        <v>2530</v>
      </c>
      <c r="D2743" s="40">
        <v>317.01</v>
      </c>
      <c r="E2743" s="25">
        <f t="shared" si="46"/>
        <v>0.31701000000000001</v>
      </c>
    </row>
    <row r="2744" spans="1:5" ht="12" customHeight="1">
      <c r="A2744" s="9" t="s">
        <v>21</v>
      </c>
      <c r="B2744" s="26" t="s">
        <v>3121</v>
      </c>
      <c r="C2744" s="27" t="s">
        <v>2530</v>
      </c>
      <c r="D2744" s="40">
        <v>317.01</v>
      </c>
      <c r="E2744" s="25">
        <f t="shared" si="46"/>
        <v>0.31701000000000001</v>
      </c>
    </row>
    <row r="2745" spans="1:5" ht="12" customHeight="1">
      <c r="A2745" s="9" t="s">
        <v>21</v>
      </c>
      <c r="B2745" s="26" t="s">
        <v>3121</v>
      </c>
      <c r="C2745" s="27" t="s">
        <v>2530</v>
      </c>
      <c r="D2745" s="40">
        <v>317.33999999999997</v>
      </c>
      <c r="E2745" s="25">
        <f t="shared" si="46"/>
        <v>0.31733999999999996</v>
      </c>
    </row>
    <row r="2746" spans="1:5" ht="12" customHeight="1">
      <c r="A2746" s="9" t="s">
        <v>21</v>
      </c>
      <c r="B2746" s="26" t="s">
        <v>3121</v>
      </c>
      <c r="C2746" s="27" t="s">
        <v>2530</v>
      </c>
      <c r="D2746" s="40">
        <v>323.11</v>
      </c>
      <c r="E2746" s="25">
        <f t="shared" si="46"/>
        <v>0.32311000000000001</v>
      </c>
    </row>
    <row r="2747" spans="1:5" ht="12" customHeight="1">
      <c r="A2747" s="9" t="s">
        <v>21</v>
      </c>
      <c r="B2747" s="26" t="s">
        <v>3121</v>
      </c>
      <c r="C2747" s="27" t="s">
        <v>2530</v>
      </c>
      <c r="D2747" s="40">
        <v>324.81</v>
      </c>
      <c r="E2747" s="25">
        <f t="shared" si="46"/>
        <v>0.32480999999999999</v>
      </c>
    </row>
    <row r="2748" spans="1:5" ht="12" customHeight="1">
      <c r="A2748" s="9" t="s">
        <v>21</v>
      </c>
      <c r="B2748" s="26" t="s">
        <v>3121</v>
      </c>
      <c r="C2748" s="27" t="s">
        <v>2530</v>
      </c>
      <c r="D2748" s="40">
        <v>316.67</v>
      </c>
      <c r="E2748" s="25">
        <f t="shared" si="46"/>
        <v>0.31667000000000001</v>
      </c>
    </row>
    <row r="2749" spans="1:5" ht="12" customHeight="1">
      <c r="A2749" s="9" t="s">
        <v>21</v>
      </c>
      <c r="B2749" s="26" t="s">
        <v>3121</v>
      </c>
      <c r="C2749" s="27" t="s">
        <v>2530</v>
      </c>
      <c r="D2749" s="40">
        <v>324.81</v>
      </c>
      <c r="E2749" s="25">
        <f t="shared" si="46"/>
        <v>0.32480999999999999</v>
      </c>
    </row>
    <row r="2750" spans="1:5" ht="12" customHeight="1">
      <c r="A2750" s="9" t="s">
        <v>21</v>
      </c>
      <c r="B2750" s="26" t="s">
        <v>3121</v>
      </c>
      <c r="C2750" s="27" t="s">
        <v>2530</v>
      </c>
      <c r="D2750" s="40">
        <v>153.97999999999999</v>
      </c>
      <c r="E2750" s="25">
        <f t="shared" si="46"/>
        <v>0.15397999999999998</v>
      </c>
    </row>
    <row r="2751" spans="1:5" ht="12" customHeight="1">
      <c r="A2751" s="9" t="s">
        <v>21</v>
      </c>
      <c r="B2751" s="26" t="s">
        <v>3121</v>
      </c>
      <c r="C2751" s="27" t="s">
        <v>2530</v>
      </c>
      <c r="D2751" s="40">
        <v>324.81</v>
      </c>
      <c r="E2751" s="25">
        <f t="shared" si="46"/>
        <v>0.32480999999999999</v>
      </c>
    </row>
    <row r="2752" spans="1:5" ht="12" customHeight="1">
      <c r="A2752" s="9" t="s">
        <v>21</v>
      </c>
      <c r="B2752" s="26" t="s">
        <v>3121</v>
      </c>
      <c r="C2752" s="27" t="s">
        <v>2530</v>
      </c>
      <c r="D2752" s="40">
        <v>318.01</v>
      </c>
      <c r="E2752" s="25">
        <f t="shared" si="46"/>
        <v>0.31801000000000001</v>
      </c>
    </row>
    <row r="2753" spans="1:5" ht="12" customHeight="1">
      <c r="A2753" s="9" t="s">
        <v>21</v>
      </c>
      <c r="B2753" s="26" t="s">
        <v>3121</v>
      </c>
      <c r="C2753" s="27" t="s">
        <v>2530</v>
      </c>
      <c r="D2753" s="40">
        <v>301.35000000000002</v>
      </c>
      <c r="E2753" s="25">
        <f t="shared" si="46"/>
        <v>0.30135000000000001</v>
      </c>
    </row>
    <row r="2754" spans="1:5" ht="12" customHeight="1">
      <c r="A2754" s="9" t="s">
        <v>21</v>
      </c>
      <c r="B2754" s="26" t="s">
        <v>3121</v>
      </c>
      <c r="C2754" s="27" t="s">
        <v>2530</v>
      </c>
      <c r="D2754" s="40">
        <v>218.19</v>
      </c>
      <c r="E2754" s="25">
        <f t="shared" si="46"/>
        <v>0.21819</v>
      </c>
    </row>
    <row r="2755" spans="1:5" ht="12" customHeight="1">
      <c r="A2755" s="9" t="s">
        <v>21</v>
      </c>
      <c r="B2755" s="26" t="s">
        <v>3121</v>
      </c>
      <c r="C2755" s="27" t="s">
        <v>2530</v>
      </c>
      <c r="D2755" s="40">
        <v>321.75</v>
      </c>
      <c r="E2755" s="25">
        <f t="shared" si="46"/>
        <v>0.32174999999999998</v>
      </c>
    </row>
    <row r="2756" spans="1:5" ht="12" customHeight="1">
      <c r="A2756" s="9" t="s">
        <v>21</v>
      </c>
      <c r="B2756" s="26" t="s">
        <v>3121</v>
      </c>
      <c r="C2756" s="27" t="s">
        <v>2530</v>
      </c>
      <c r="D2756" s="40">
        <v>324.81</v>
      </c>
      <c r="E2756" s="25">
        <f t="shared" si="46"/>
        <v>0.32480999999999999</v>
      </c>
    </row>
    <row r="2757" spans="1:5" ht="12" customHeight="1">
      <c r="A2757" s="9" t="s">
        <v>21</v>
      </c>
      <c r="B2757" s="26" t="s">
        <v>3121</v>
      </c>
      <c r="C2757" s="27" t="s">
        <v>2530</v>
      </c>
      <c r="D2757" s="40">
        <v>324.81</v>
      </c>
      <c r="E2757" s="25">
        <f t="shared" si="46"/>
        <v>0.32480999999999999</v>
      </c>
    </row>
    <row r="2758" spans="1:5" ht="12" customHeight="1">
      <c r="A2758" s="9" t="s">
        <v>21</v>
      </c>
      <c r="B2758" s="26" t="s">
        <v>3121</v>
      </c>
      <c r="C2758" s="27" t="s">
        <v>2530</v>
      </c>
      <c r="D2758" s="40">
        <v>320.39</v>
      </c>
      <c r="E2758" s="25">
        <f t="shared" si="46"/>
        <v>0.32039000000000001</v>
      </c>
    </row>
    <row r="2759" spans="1:5" ht="12" customHeight="1">
      <c r="A2759" s="9" t="s">
        <v>21</v>
      </c>
      <c r="B2759" s="26" t="s">
        <v>3121</v>
      </c>
      <c r="C2759" s="27" t="s">
        <v>2530</v>
      </c>
      <c r="D2759" s="40">
        <v>324.81</v>
      </c>
      <c r="E2759" s="25">
        <f t="shared" si="46"/>
        <v>0.32480999999999999</v>
      </c>
    </row>
    <row r="2760" spans="1:5" ht="12" customHeight="1">
      <c r="A2760" s="9" t="s">
        <v>21</v>
      </c>
      <c r="B2760" s="26" t="s">
        <v>3121</v>
      </c>
      <c r="C2760" s="27" t="s">
        <v>2530</v>
      </c>
      <c r="D2760" s="40">
        <v>315.97000000000003</v>
      </c>
      <c r="E2760" s="25">
        <f t="shared" si="46"/>
        <v>0.31597000000000003</v>
      </c>
    </row>
    <row r="2761" spans="1:5" ht="12" customHeight="1">
      <c r="A2761" s="9" t="s">
        <v>21</v>
      </c>
      <c r="B2761" s="26" t="s">
        <v>3121</v>
      </c>
      <c r="C2761" s="27" t="s">
        <v>2530</v>
      </c>
      <c r="D2761" s="40">
        <v>324.81</v>
      </c>
      <c r="E2761" s="25">
        <f t="shared" si="46"/>
        <v>0.32480999999999999</v>
      </c>
    </row>
    <row r="2762" spans="1:5" ht="12" customHeight="1">
      <c r="A2762" s="9" t="s">
        <v>21</v>
      </c>
      <c r="B2762" s="26" t="s">
        <v>3121</v>
      </c>
      <c r="C2762" s="27" t="s">
        <v>2530</v>
      </c>
      <c r="D2762" s="40">
        <v>293.87</v>
      </c>
      <c r="E2762" s="25">
        <f t="shared" si="46"/>
        <v>0.29387000000000002</v>
      </c>
    </row>
    <row r="2763" spans="1:5" ht="12" customHeight="1">
      <c r="A2763" s="9" t="s">
        <v>21</v>
      </c>
      <c r="B2763" s="26" t="s">
        <v>3121</v>
      </c>
      <c r="C2763" s="27" t="s">
        <v>2530</v>
      </c>
      <c r="D2763" s="40">
        <v>320.36</v>
      </c>
      <c r="E2763" s="25">
        <f t="shared" si="46"/>
        <v>0.32036000000000003</v>
      </c>
    </row>
    <row r="2764" spans="1:5" ht="12" customHeight="1">
      <c r="A2764" s="9" t="s">
        <v>21</v>
      </c>
      <c r="B2764" s="26" t="s">
        <v>3121</v>
      </c>
      <c r="C2764" s="27" t="s">
        <v>2530</v>
      </c>
      <c r="D2764" s="40">
        <v>317.01</v>
      </c>
      <c r="E2764" s="25">
        <f t="shared" si="46"/>
        <v>0.31701000000000001</v>
      </c>
    </row>
    <row r="2765" spans="1:5" ht="12" customHeight="1">
      <c r="A2765" s="9" t="s">
        <v>21</v>
      </c>
      <c r="B2765" s="26" t="s">
        <v>3121</v>
      </c>
      <c r="C2765" s="27" t="s">
        <v>2530</v>
      </c>
      <c r="D2765" s="40">
        <v>317.33999999999997</v>
      </c>
      <c r="E2765" s="25">
        <f t="shared" si="46"/>
        <v>0.31733999999999996</v>
      </c>
    </row>
    <row r="2766" spans="1:5" ht="12" customHeight="1">
      <c r="A2766" s="9" t="s">
        <v>21</v>
      </c>
      <c r="B2766" s="26" t="s">
        <v>3121</v>
      </c>
      <c r="C2766" s="27" t="s">
        <v>2530</v>
      </c>
      <c r="D2766" s="40">
        <v>324.81</v>
      </c>
      <c r="E2766" s="25">
        <f t="shared" si="46"/>
        <v>0.32480999999999999</v>
      </c>
    </row>
    <row r="2767" spans="1:5" ht="12" customHeight="1">
      <c r="A2767" s="9" t="s">
        <v>21</v>
      </c>
      <c r="B2767" s="26" t="s">
        <v>3121</v>
      </c>
      <c r="C2767" s="27" t="s">
        <v>2530</v>
      </c>
      <c r="D2767" s="40">
        <v>324.81</v>
      </c>
      <c r="E2767" s="25">
        <f t="shared" si="46"/>
        <v>0.32480999999999999</v>
      </c>
    </row>
    <row r="2768" spans="1:5" ht="12" customHeight="1">
      <c r="A2768" s="9" t="s">
        <v>21</v>
      </c>
      <c r="B2768" s="26" t="s">
        <v>3121</v>
      </c>
      <c r="C2768" s="27" t="s">
        <v>2530</v>
      </c>
      <c r="D2768" s="40">
        <v>324.81</v>
      </c>
      <c r="E2768" s="25">
        <f t="shared" si="46"/>
        <v>0.32480999999999999</v>
      </c>
    </row>
    <row r="2769" spans="1:5" ht="12" customHeight="1">
      <c r="A2769" s="9" t="s">
        <v>21</v>
      </c>
      <c r="B2769" s="26" t="s">
        <v>3121</v>
      </c>
      <c r="C2769" s="27" t="s">
        <v>2530</v>
      </c>
      <c r="D2769" s="40">
        <v>324.81</v>
      </c>
      <c r="E2769" s="25">
        <f t="shared" si="46"/>
        <v>0.32480999999999999</v>
      </c>
    </row>
    <row r="2770" spans="1:5" ht="12" customHeight="1">
      <c r="A2770" s="9" t="s">
        <v>21</v>
      </c>
      <c r="B2770" s="26" t="s">
        <v>3121</v>
      </c>
      <c r="C2770" s="27" t="s">
        <v>2530</v>
      </c>
      <c r="D2770" s="40">
        <v>314.95</v>
      </c>
      <c r="E2770" s="25">
        <f t="shared" si="46"/>
        <v>0.31495000000000001</v>
      </c>
    </row>
    <row r="2771" spans="1:5" ht="12" customHeight="1">
      <c r="A2771" s="9" t="s">
        <v>21</v>
      </c>
      <c r="B2771" s="26" t="s">
        <v>3121</v>
      </c>
      <c r="C2771" s="27" t="s">
        <v>2530</v>
      </c>
      <c r="D2771" s="40">
        <v>312.57</v>
      </c>
      <c r="E2771" s="25">
        <f t="shared" ref="E2771:E2834" si="47">D2771/1000</f>
        <v>0.31257000000000001</v>
      </c>
    </row>
    <row r="2772" spans="1:5" ht="12" customHeight="1">
      <c r="A2772" s="9" t="s">
        <v>21</v>
      </c>
      <c r="B2772" s="26" t="s">
        <v>3121</v>
      </c>
      <c r="C2772" s="27" t="s">
        <v>2530</v>
      </c>
      <c r="D2772" s="40">
        <v>299.31</v>
      </c>
      <c r="E2772" s="25">
        <f t="shared" si="47"/>
        <v>0.29931000000000002</v>
      </c>
    </row>
    <row r="2773" spans="1:5" ht="12" customHeight="1">
      <c r="A2773" s="9" t="s">
        <v>21</v>
      </c>
      <c r="B2773" s="26" t="s">
        <v>3121</v>
      </c>
      <c r="C2773" s="27" t="s">
        <v>2530</v>
      </c>
      <c r="D2773" s="40">
        <v>307.47000000000003</v>
      </c>
      <c r="E2773" s="25">
        <f t="shared" si="47"/>
        <v>0.30747000000000002</v>
      </c>
    </row>
    <row r="2774" spans="1:5" ht="12" customHeight="1">
      <c r="A2774" s="9" t="s">
        <v>21</v>
      </c>
      <c r="B2774" s="26" t="s">
        <v>3121</v>
      </c>
      <c r="C2774" s="27" t="s">
        <v>2530</v>
      </c>
      <c r="D2774" s="40">
        <v>303.73</v>
      </c>
      <c r="E2774" s="25">
        <f t="shared" si="47"/>
        <v>0.30373</v>
      </c>
    </row>
    <row r="2775" spans="1:5" ht="12" customHeight="1">
      <c r="A2775" s="9" t="s">
        <v>21</v>
      </c>
      <c r="B2775" s="26" t="s">
        <v>3121</v>
      </c>
      <c r="C2775" s="27" t="s">
        <v>2530</v>
      </c>
      <c r="D2775" s="40">
        <v>324.81</v>
      </c>
      <c r="E2775" s="25">
        <f t="shared" si="47"/>
        <v>0.32480999999999999</v>
      </c>
    </row>
    <row r="2776" spans="1:5" ht="12" customHeight="1">
      <c r="A2776" s="9" t="s">
        <v>21</v>
      </c>
      <c r="B2776" s="26" t="s">
        <v>3121</v>
      </c>
      <c r="C2776" s="27" t="s">
        <v>2530</v>
      </c>
      <c r="D2776" s="40">
        <v>320.39</v>
      </c>
      <c r="E2776" s="25">
        <f t="shared" si="47"/>
        <v>0.32039000000000001</v>
      </c>
    </row>
    <row r="2777" spans="1:5" ht="12" customHeight="1">
      <c r="A2777" s="9" t="s">
        <v>21</v>
      </c>
      <c r="B2777" s="26" t="s">
        <v>3121</v>
      </c>
      <c r="C2777" s="27" t="s">
        <v>2530</v>
      </c>
      <c r="D2777" s="40">
        <v>324.81</v>
      </c>
      <c r="E2777" s="25">
        <f t="shared" si="47"/>
        <v>0.32480999999999999</v>
      </c>
    </row>
    <row r="2778" spans="1:5" ht="12" customHeight="1">
      <c r="A2778" s="9" t="s">
        <v>21</v>
      </c>
      <c r="B2778" s="26" t="s">
        <v>3121</v>
      </c>
      <c r="C2778" s="27" t="s">
        <v>2530</v>
      </c>
      <c r="D2778" s="40">
        <v>324.81</v>
      </c>
      <c r="E2778" s="25">
        <f t="shared" si="47"/>
        <v>0.32480999999999999</v>
      </c>
    </row>
    <row r="2779" spans="1:5" ht="12" customHeight="1">
      <c r="A2779" s="9" t="s">
        <v>21</v>
      </c>
      <c r="B2779" s="26" t="s">
        <v>3121</v>
      </c>
      <c r="C2779" s="27" t="s">
        <v>2530</v>
      </c>
      <c r="D2779" s="40">
        <v>324.81</v>
      </c>
      <c r="E2779" s="25">
        <f t="shared" si="47"/>
        <v>0.32480999999999999</v>
      </c>
    </row>
    <row r="2780" spans="1:5" ht="12" customHeight="1">
      <c r="A2780" s="9" t="s">
        <v>21</v>
      </c>
      <c r="B2780" s="26" t="s">
        <v>3121</v>
      </c>
      <c r="C2780" s="27" t="s">
        <v>2530</v>
      </c>
      <c r="D2780" s="40">
        <v>324.81</v>
      </c>
      <c r="E2780" s="25">
        <f t="shared" si="47"/>
        <v>0.32480999999999999</v>
      </c>
    </row>
    <row r="2781" spans="1:5" ht="12" customHeight="1">
      <c r="A2781" s="9" t="s">
        <v>21</v>
      </c>
      <c r="B2781" s="26" t="s">
        <v>3121</v>
      </c>
      <c r="C2781" s="27" t="s">
        <v>2530</v>
      </c>
      <c r="D2781" s="40">
        <v>320.39</v>
      </c>
      <c r="E2781" s="25">
        <f t="shared" si="47"/>
        <v>0.32039000000000001</v>
      </c>
    </row>
    <row r="2782" spans="1:5" ht="12" customHeight="1">
      <c r="A2782" s="9" t="s">
        <v>21</v>
      </c>
      <c r="B2782" s="26" t="s">
        <v>3121</v>
      </c>
      <c r="C2782" s="27" t="s">
        <v>2530</v>
      </c>
      <c r="D2782" s="40">
        <v>310.19</v>
      </c>
      <c r="E2782" s="25">
        <f t="shared" si="47"/>
        <v>0.31019000000000002</v>
      </c>
    </row>
    <row r="2783" spans="1:5" ht="12" customHeight="1">
      <c r="A2783" s="9" t="s">
        <v>21</v>
      </c>
      <c r="B2783" s="26" t="s">
        <v>3121</v>
      </c>
      <c r="C2783" s="27" t="s">
        <v>2530</v>
      </c>
      <c r="D2783" s="40">
        <v>305.08999999999997</v>
      </c>
      <c r="E2783" s="25">
        <f t="shared" si="47"/>
        <v>0.30508999999999997</v>
      </c>
    </row>
    <row r="2784" spans="1:5" ht="12" customHeight="1">
      <c r="A2784" s="9" t="s">
        <v>21</v>
      </c>
      <c r="B2784" s="26" t="s">
        <v>3121</v>
      </c>
      <c r="C2784" s="27" t="s">
        <v>2530</v>
      </c>
      <c r="D2784" s="40">
        <v>320.39</v>
      </c>
      <c r="E2784" s="25">
        <f t="shared" si="47"/>
        <v>0.32039000000000001</v>
      </c>
    </row>
    <row r="2785" spans="1:5" ht="12" customHeight="1">
      <c r="A2785" s="9" t="s">
        <v>21</v>
      </c>
      <c r="B2785" s="26" t="s">
        <v>3121</v>
      </c>
      <c r="C2785" s="27" t="s">
        <v>2530</v>
      </c>
      <c r="D2785" s="40">
        <v>321.07</v>
      </c>
      <c r="E2785" s="25">
        <f t="shared" si="47"/>
        <v>0.32106999999999997</v>
      </c>
    </row>
    <row r="2786" spans="1:5" ht="12" customHeight="1">
      <c r="A2786" s="9" t="s">
        <v>21</v>
      </c>
      <c r="B2786" s="26" t="s">
        <v>3121</v>
      </c>
      <c r="C2786" s="27" t="s">
        <v>2530</v>
      </c>
      <c r="D2786" s="40">
        <v>320.73</v>
      </c>
      <c r="E2786" s="25">
        <f t="shared" si="47"/>
        <v>0.32073000000000002</v>
      </c>
    </row>
    <row r="2787" spans="1:5" ht="12" customHeight="1">
      <c r="A2787" s="9" t="s">
        <v>21</v>
      </c>
      <c r="B2787" s="26" t="s">
        <v>3121</v>
      </c>
      <c r="C2787" s="27" t="s">
        <v>2530</v>
      </c>
      <c r="D2787" s="40">
        <v>316</v>
      </c>
      <c r="E2787" s="25">
        <f t="shared" si="47"/>
        <v>0.316</v>
      </c>
    </row>
    <row r="2788" spans="1:5" ht="12" customHeight="1">
      <c r="A2788" s="9" t="s">
        <v>21</v>
      </c>
      <c r="B2788" s="26" t="s">
        <v>3121</v>
      </c>
      <c r="C2788" s="27" t="s">
        <v>2530</v>
      </c>
      <c r="D2788" s="40">
        <v>322.77</v>
      </c>
      <c r="E2788" s="25">
        <f t="shared" si="47"/>
        <v>0.32277</v>
      </c>
    </row>
    <row r="2789" spans="1:5" ht="12" customHeight="1">
      <c r="A2789" s="9" t="s">
        <v>21</v>
      </c>
      <c r="B2789" s="26" t="s">
        <v>3121</v>
      </c>
      <c r="C2789" s="27" t="s">
        <v>2530</v>
      </c>
      <c r="D2789" s="40">
        <v>307.81</v>
      </c>
      <c r="E2789" s="25">
        <f t="shared" si="47"/>
        <v>0.30781000000000003</v>
      </c>
    </row>
    <row r="2790" spans="1:5" ht="12" customHeight="1">
      <c r="A2790" s="9" t="s">
        <v>21</v>
      </c>
      <c r="B2790" s="26" t="s">
        <v>3121</v>
      </c>
      <c r="C2790" s="27" t="s">
        <v>2530</v>
      </c>
      <c r="D2790" s="40">
        <v>324.81</v>
      </c>
      <c r="E2790" s="25">
        <f t="shared" si="47"/>
        <v>0.32480999999999999</v>
      </c>
    </row>
    <row r="2791" spans="1:5" ht="12" customHeight="1">
      <c r="A2791" s="9" t="s">
        <v>21</v>
      </c>
      <c r="B2791" s="26" t="s">
        <v>3121</v>
      </c>
      <c r="C2791" s="27" t="s">
        <v>2530</v>
      </c>
      <c r="D2791" s="40">
        <v>324.81</v>
      </c>
      <c r="E2791" s="25">
        <f t="shared" si="47"/>
        <v>0.32480999999999999</v>
      </c>
    </row>
    <row r="2792" spans="1:5" ht="12" customHeight="1">
      <c r="A2792" s="9" t="s">
        <v>21</v>
      </c>
      <c r="B2792" s="26" t="s">
        <v>3121</v>
      </c>
      <c r="C2792" s="27" t="s">
        <v>2530</v>
      </c>
      <c r="D2792" s="40">
        <v>324.81</v>
      </c>
      <c r="E2792" s="25">
        <f t="shared" si="47"/>
        <v>0.32480999999999999</v>
      </c>
    </row>
    <row r="2793" spans="1:5" ht="12" customHeight="1">
      <c r="A2793" s="9" t="s">
        <v>21</v>
      </c>
      <c r="B2793" s="26" t="s">
        <v>3121</v>
      </c>
      <c r="C2793" s="27" t="s">
        <v>2530</v>
      </c>
      <c r="D2793" s="40">
        <v>316.67</v>
      </c>
      <c r="E2793" s="25">
        <f t="shared" si="47"/>
        <v>0.31667000000000001</v>
      </c>
    </row>
    <row r="2794" spans="1:5" ht="12" customHeight="1">
      <c r="A2794" s="9" t="s">
        <v>21</v>
      </c>
      <c r="B2794" s="26" t="s">
        <v>3121</v>
      </c>
      <c r="C2794" s="27" t="s">
        <v>2530</v>
      </c>
      <c r="D2794" s="40">
        <v>317.33999999999997</v>
      </c>
      <c r="E2794" s="25">
        <f t="shared" si="47"/>
        <v>0.31733999999999996</v>
      </c>
    </row>
    <row r="2795" spans="1:5" ht="12" customHeight="1">
      <c r="A2795" s="9" t="s">
        <v>21</v>
      </c>
      <c r="B2795" s="26" t="s">
        <v>3121</v>
      </c>
      <c r="C2795" s="27" t="s">
        <v>2530</v>
      </c>
      <c r="D2795" s="40">
        <v>317.01</v>
      </c>
      <c r="E2795" s="25">
        <f t="shared" si="47"/>
        <v>0.31701000000000001</v>
      </c>
    </row>
    <row r="2796" spans="1:5" ht="12" customHeight="1">
      <c r="A2796" s="9" t="s">
        <v>21</v>
      </c>
      <c r="B2796" s="26" t="s">
        <v>3121</v>
      </c>
      <c r="C2796" s="27" t="s">
        <v>2530</v>
      </c>
      <c r="D2796" s="40">
        <v>312.64999999999998</v>
      </c>
      <c r="E2796" s="25">
        <f t="shared" si="47"/>
        <v>0.31264999999999998</v>
      </c>
    </row>
    <row r="2797" spans="1:5" ht="12" customHeight="1">
      <c r="A2797" s="9" t="s">
        <v>21</v>
      </c>
      <c r="B2797" s="26" t="s">
        <v>3121</v>
      </c>
      <c r="C2797" s="27" t="s">
        <v>2530</v>
      </c>
      <c r="D2797" s="40">
        <v>324.81</v>
      </c>
      <c r="E2797" s="25">
        <f t="shared" si="47"/>
        <v>0.32480999999999999</v>
      </c>
    </row>
    <row r="2798" spans="1:5" ht="12" customHeight="1">
      <c r="A2798" s="9" t="s">
        <v>21</v>
      </c>
      <c r="B2798" s="26" t="s">
        <v>3121</v>
      </c>
      <c r="C2798" s="27" t="s">
        <v>2530</v>
      </c>
      <c r="D2798" s="40">
        <v>324.81</v>
      </c>
      <c r="E2798" s="25">
        <f t="shared" si="47"/>
        <v>0.32480999999999999</v>
      </c>
    </row>
    <row r="2799" spans="1:5" ht="12" customHeight="1">
      <c r="A2799" s="9" t="s">
        <v>21</v>
      </c>
      <c r="B2799" s="26" t="s">
        <v>3121</v>
      </c>
      <c r="C2799" s="27" t="s">
        <v>2530</v>
      </c>
      <c r="D2799" s="40">
        <v>324.81</v>
      </c>
      <c r="E2799" s="25">
        <f t="shared" si="47"/>
        <v>0.32480999999999999</v>
      </c>
    </row>
    <row r="2800" spans="1:5" ht="12" customHeight="1">
      <c r="A2800" s="9" t="s">
        <v>21</v>
      </c>
      <c r="B2800" s="26" t="s">
        <v>3121</v>
      </c>
      <c r="C2800" s="27" t="s">
        <v>2530</v>
      </c>
      <c r="D2800" s="40">
        <v>324.47000000000003</v>
      </c>
      <c r="E2800" s="25">
        <f t="shared" si="47"/>
        <v>0.32447000000000004</v>
      </c>
    </row>
    <row r="2801" spans="1:5" ht="12" customHeight="1">
      <c r="A2801" s="9" t="s">
        <v>21</v>
      </c>
      <c r="B2801" s="26" t="s">
        <v>3121</v>
      </c>
      <c r="C2801" s="27" t="s">
        <v>2530</v>
      </c>
      <c r="D2801" s="40">
        <v>139.01</v>
      </c>
      <c r="E2801" s="25">
        <f t="shared" si="47"/>
        <v>0.13900999999999999</v>
      </c>
    </row>
    <row r="2802" spans="1:5" ht="12" customHeight="1">
      <c r="A2802" s="9" t="s">
        <v>21</v>
      </c>
      <c r="B2802" s="26" t="s">
        <v>3121</v>
      </c>
      <c r="C2802" s="27" t="s">
        <v>2530</v>
      </c>
      <c r="D2802" s="40">
        <v>187.48</v>
      </c>
      <c r="E2802" s="25">
        <f t="shared" si="47"/>
        <v>0.18747999999999998</v>
      </c>
    </row>
    <row r="2803" spans="1:5" ht="12" customHeight="1">
      <c r="A2803" s="9" t="s">
        <v>21</v>
      </c>
      <c r="B2803" s="26" t="s">
        <v>3121</v>
      </c>
      <c r="C2803" s="27" t="s">
        <v>2530</v>
      </c>
      <c r="D2803" s="40">
        <v>200.76</v>
      </c>
      <c r="E2803" s="25">
        <f t="shared" si="47"/>
        <v>0.20075999999999999</v>
      </c>
    </row>
    <row r="2804" spans="1:5" ht="12" customHeight="1">
      <c r="A2804" s="9" t="s">
        <v>21</v>
      </c>
      <c r="B2804" s="26" t="s">
        <v>3121</v>
      </c>
      <c r="C2804" s="27" t="s">
        <v>2530</v>
      </c>
      <c r="D2804" s="40">
        <v>203.54</v>
      </c>
      <c r="E2804" s="25">
        <f t="shared" si="47"/>
        <v>0.20354</v>
      </c>
    </row>
    <row r="2805" spans="1:5" ht="12" customHeight="1">
      <c r="A2805" s="9" t="s">
        <v>21</v>
      </c>
      <c r="B2805" s="26" t="s">
        <v>3121</v>
      </c>
      <c r="C2805" s="27" t="s">
        <v>2530</v>
      </c>
      <c r="D2805" s="40">
        <v>203.54</v>
      </c>
      <c r="E2805" s="25">
        <f t="shared" si="47"/>
        <v>0.20354</v>
      </c>
    </row>
    <row r="2806" spans="1:5" ht="12" customHeight="1">
      <c r="A2806" s="9" t="s">
        <v>21</v>
      </c>
      <c r="B2806" s="26" t="s">
        <v>3121</v>
      </c>
      <c r="C2806" s="27" t="s">
        <v>2530</v>
      </c>
      <c r="D2806" s="40">
        <v>196.44</v>
      </c>
      <c r="E2806" s="25">
        <f t="shared" si="47"/>
        <v>0.19644</v>
      </c>
    </row>
    <row r="2807" spans="1:5" ht="12" customHeight="1">
      <c r="A2807" s="9" t="s">
        <v>21</v>
      </c>
      <c r="B2807" s="26" t="s">
        <v>3121</v>
      </c>
      <c r="C2807" s="27" t="s">
        <v>2530</v>
      </c>
      <c r="D2807" s="40">
        <v>203.85</v>
      </c>
      <c r="E2807" s="25">
        <f t="shared" si="47"/>
        <v>0.20385</v>
      </c>
    </row>
    <row r="2808" spans="1:5" ht="12" customHeight="1">
      <c r="A2808" s="9" t="s">
        <v>21</v>
      </c>
      <c r="B2808" s="26" t="s">
        <v>3121</v>
      </c>
      <c r="C2808" s="27" t="s">
        <v>2530</v>
      </c>
      <c r="D2808" s="40">
        <v>203.54</v>
      </c>
      <c r="E2808" s="25">
        <f t="shared" si="47"/>
        <v>0.20354</v>
      </c>
    </row>
    <row r="2809" spans="1:5" ht="12" customHeight="1">
      <c r="A2809" s="9" t="s">
        <v>21</v>
      </c>
      <c r="B2809" s="26" t="s">
        <v>3121</v>
      </c>
      <c r="C2809" s="27" t="s">
        <v>2530</v>
      </c>
      <c r="D2809" s="40">
        <v>202</v>
      </c>
      <c r="E2809" s="25">
        <f t="shared" si="47"/>
        <v>0.20200000000000001</v>
      </c>
    </row>
    <row r="2810" spans="1:5" ht="12" customHeight="1">
      <c r="A2810" s="9" t="s">
        <v>21</v>
      </c>
      <c r="B2810" s="26" t="s">
        <v>3121</v>
      </c>
      <c r="C2810" s="27" t="s">
        <v>2530</v>
      </c>
      <c r="D2810" s="40">
        <v>203.85</v>
      </c>
      <c r="E2810" s="25">
        <f t="shared" si="47"/>
        <v>0.20385</v>
      </c>
    </row>
    <row r="2811" spans="1:5" ht="12" customHeight="1">
      <c r="A2811" s="9" t="s">
        <v>21</v>
      </c>
      <c r="B2811" s="26" t="s">
        <v>3121</v>
      </c>
      <c r="C2811" s="27" t="s">
        <v>2530</v>
      </c>
      <c r="D2811" s="40">
        <v>184.08</v>
      </c>
      <c r="E2811" s="25">
        <f t="shared" si="47"/>
        <v>0.18408000000000002</v>
      </c>
    </row>
    <row r="2812" spans="1:5" ht="12" customHeight="1">
      <c r="A2812" s="9" t="s">
        <v>21</v>
      </c>
      <c r="B2812" s="26" t="s">
        <v>3121</v>
      </c>
      <c r="C2812" s="27" t="s">
        <v>2530</v>
      </c>
      <c r="D2812" s="40">
        <v>194.58</v>
      </c>
      <c r="E2812" s="25">
        <f t="shared" si="47"/>
        <v>0.19458</v>
      </c>
    </row>
    <row r="2813" spans="1:5" ht="12" customHeight="1">
      <c r="A2813" s="9" t="s">
        <v>21</v>
      </c>
      <c r="B2813" s="26" t="s">
        <v>3121</v>
      </c>
      <c r="C2813" s="27" t="s">
        <v>2530</v>
      </c>
      <c r="D2813" s="40">
        <v>195.51</v>
      </c>
      <c r="E2813" s="25">
        <f t="shared" si="47"/>
        <v>0.19550999999999999</v>
      </c>
    </row>
    <row r="2814" spans="1:5" ht="12" customHeight="1">
      <c r="A2814" s="9" t="s">
        <v>21</v>
      </c>
      <c r="B2814" s="26" t="s">
        <v>3121</v>
      </c>
      <c r="C2814" s="27" t="s">
        <v>2530</v>
      </c>
      <c r="D2814" s="40">
        <v>196.44</v>
      </c>
      <c r="E2814" s="25">
        <f t="shared" si="47"/>
        <v>0.19644</v>
      </c>
    </row>
    <row r="2815" spans="1:5" ht="12" customHeight="1">
      <c r="A2815" s="9" t="s">
        <v>21</v>
      </c>
      <c r="B2815" s="26" t="s">
        <v>3121</v>
      </c>
      <c r="C2815" s="27" t="s">
        <v>2530</v>
      </c>
      <c r="D2815" s="40">
        <v>345.07</v>
      </c>
      <c r="E2815" s="25">
        <f t="shared" si="47"/>
        <v>0.34506999999999999</v>
      </c>
    </row>
    <row r="2816" spans="1:5" ht="12" customHeight="1">
      <c r="A2816" s="9" t="s">
        <v>21</v>
      </c>
      <c r="B2816" s="26" t="s">
        <v>3121</v>
      </c>
      <c r="C2816" s="27" t="s">
        <v>2530</v>
      </c>
      <c r="D2816" s="40">
        <v>303.14</v>
      </c>
      <c r="E2816" s="25">
        <f t="shared" si="47"/>
        <v>0.30313999999999997</v>
      </c>
    </row>
    <row r="2817" spans="1:5" ht="12" customHeight="1">
      <c r="A2817" s="9" t="s">
        <v>21</v>
      </c>
      <c r="B2817" s="26" t="s">
        <v>3121</v>
      </c>
      <c r="C2817" s="27" t="s">
        <v>2530</v>
      </c>
      <c r="D2817" s="40">
        <v>303.14</v>
      </c>
      <c r="E2817" s="25">
        <f t="shared" si="47"/>
        <v>0.30313999999999997</v>
      </c>
    </row>
    <row r="2818" spans="1:5" ht="12" customHeight="1">
      <c r="A2818" s="9" t="s">
        <v>21</v>
      </c>
      <c r="B2818" s="26" t="s">
        <v>3121</v>
      </c>
      <c r="C2818" s="27" t="s">
        <v>2530</v>
      </c>
      <c r="D2818" s="40">
        <v>303.14</v>
      </c>
      <c r="E2818" s="25">
        <f t="shared" si="47"/>
        <v>0.30313999999999997</v>
      </c>
    </row>
    <row r="2819" spans="1:5" ht="12" customHeight="1">
      <c r="A2819" s="9" t="s">
        <v>21</v>
      </c>
      <c r="B2819" s="26" t="s">
        <v>3121</v>
      </c>
      <c r="C2819" s="27" t="s">
        <v>2530</v>
      </c>
      <c r="D2819" s="40">
        <v>303.14</v>
      </c>
      <c r="E2819" s="25">
        <f t="shared" si="47"/>
        <v>0.30313999999999997</v>
      </c>
    </row>
    <row r="2820" spans="1:5" ht="12" customHeight="1">
      <c r="A2820" s="9" t="s">
        <v>21</v>
      </c>
      <c r="B2820" s="26" t="s">
        <v>3121</v>
      </c>
      <c r="C2820" s="27" t="s">
        <v>2530</v>
      </c>
      <c r="D2820" s="40">
        <v>303.14</v>
      </c>
      <c r="E2820" s="25">
        <f t="shared" si="47"/>
        <v>0.30313999999999997</v>
      </c>
    </row>
    <row r="2821" spans="1:5" ht="12" customHeight="1">
      <c r="A2821" s="9" t="s">
        <v>21</v>
      </c>
      <c r="B2821" s="26" t="s">
        <v>3121</v>
      </c>
      <c r="C2821" s="27" t="s">
        <v>2530</v>
      </c>
      <c r="D2821" s="40">
        <v>303.14</v>
      </c>
      <c r="E2821" s="25">
        <f t="shared" si="47"/>
        <v>0.30313999999999997</v>
      </c>
    </row>
    <row r="2822" spans="1:5" ht="12" customHeight="1">
      <c r="A2822" s="9" t="s">
        <v>21</v>
      </c>
      <c r="B2822" s="26" t="s">
        <v>3121</v>
      </c>
      <c r="C2822" s="27" t="s">
        <v>2530</v>
      </c>
      <c r="D2822" s="40">
        <v>303.14</v>
      </c>
      <c r="E2822" s="25">
        <f t="shared" si="47"/>
        <v>0.30313999999999997</v>
      </c>
    </row>
    <row r="2823" spans="1:5" ht="12" customHeight="1">
      <c r="A2823" s="9" t="s">
        <v>21</v>
      </c>
      <c r="B2823" s="26" t="s">
        <v>3121</v>
      </c>
      <c r="C2823" s="27" t="s">
        <v>2530</v>
      </c>
      <c r="D2823" s="40">
        <v>303.14</v>
      </c>
      <c r="E2823" s="25">
        <f t="shared" si="47"/>
        <v>0.30313999999999997</v>
      </c>
    </row>
    <row r="2824" spans="1:5" ht="12" customHeight="1">
      <c r="A2824" s="9" t="s">
        <v>21</v>
      </c>
      <c r="B2824" s="26" t="s">
        <v>3121</v>
      </c>
      <c r="C2824" s="27" t="s">
        <v>2530</v>
      </c>
      <c r="D2824" s="40">
        <v>303.14</v>
      </c>
      <c r="E2824" s="25">
        <f t="shared" si="47"/>
        <v>0.30313999999999997</v>
      </c>
    </row>
    <row r="2825" spans="1:5" ht="12" customHeight="1">
      <c r="A2825" s="9" t="s">
        <v>21</v>
      </c>
      <c r="B2825" s="26" t="s">
        <v>3121</v>
      </c>
      <c r="C2825" s="27" t="s">
        <v>2530</v>
      </c>
      <c r="D2825" s="40">
        <v>285.62</v>
      </c>
      <c r="E2825" s="25">
        <f t="shared" si="47"/>
        <v>0.28561999999999999</v>
      </c>
    </row>
    <row r="2826" spans="1:5" ht="12" customHeight="1">
      <c r="A2826" s="9" t="s">
        <v>21</v>
      </c>
      <c r="B2826" s="26" t="s">
        <v>3121</v>
      </c>
      <c r="C2826" s="27" t="s">
        <v>2530</v>
      </c>
      <c r="D2826" s="40">
        <v>303.14</v>
      </c>
      <c r="E2826" s="25">
        <f t="shared" si="47"/>
        <v>0.30313999999999997</v>
      </c>
    </row>
    <row r="2827" spans="1:5" ht="12" customHeight="1">
      <c r="A2827" s="9" t="s">
        <v>21</v>
      </c>
      <c r="B2827" s="26" t="s">
        <v>3121</v>
      </c>
      <c r="C2827" s="27" t="s">
        <v>2530</v>
      </c>
      <c r="D2827" s="40">
        <v>303.14</v>
      </c>
      <c r="E2827" s="25">
        <f t="shared" si="47"/>
        <v>0.30313999999999997</v>
      </c>
    </row>
    <row r="2828" spans="1:5" ht="12" customHeight="1">
      <c r="A2828" s="9" t="s">
        <v>21</v>
      </c>
      <c r="B2828" s="26" t="s">
        <v>3121</v>
      </c>
      <c r="C2828" s="27" t="s">
        <v>2530</v>
      </c>
      <c r="D2828" s="40">
        <v>303.14</v>
      </c>
      <c r="E2828" s="25">
        <f t="shared" si="47"/>
        <v>0.30313999999999997</v>
      </c>
    </row>
    <row r="2829" spans="1:5" ht="12" customHeight="1">
      <c r="A2829" s="9" t="s">
        <v>21</v>
      </c>
      <c r="B2829" s="26" t="s">
        <v>3121</v>
      </c>
      <c r="C2829" s="27" t="s">
        <v>2530</v>
      </c>
      <c r="D2829" s="40">
        <v>303.14</v>
      </c>
      <c r="E2829" s="25">
        <f t="shared" si="47"/>
        <v>0.30313999999999997</v>
      </c>
    </row>
    <row r="2830" spans="1:5" ht="12" customHeight="1">
      <c r="A2830" s="9" t="s">
        <v>21</v>
      </c>
      <c r="B2830" s="26" t="s">
        <v>3121</v>
      </c>
      <c r="C2830" s="27" t="s">
        <v>2530</v>
      </c>
      <c r="D2830" s="40">
        <v>303.14</v>
      </c>
      <c r="E2830" s="25">
        <f t="shared" si="47"/>
        <v>0.30313999999999997</v>
      </c>
    </row>
    <row r="2831" spans="1:5" ht="12" customHeight="1">
      <c r="A2831" s="9" t="s">
        <v>21</v>
      </c>
      <c r="B2831" s="26" t="s">
        <v>3121</v>
      </c>
      <c r="C2831" s="27" t="s">
        <v>2530</v>
      </c>
      <c r="D2831" s="40">
        <v>303.14</v>
      </c>
      <c r="E2831" s="25">
        <f t="shared" si="47"/>
        <v>0.30313999999999997</v>
      </c>
    </row>
    <row r="2832" spans="1:5" ht="12" customHeight="1">
      <c r="A2832" s="9" t="s">
        <v>21</v>
      </c>
      <c r="B2832" s="26" t="s">
        <v>3121</v>
      </c>
      <c r="C2832" s="27" t="s">
        <v>2530</v>
      </c>
      <c r="D2832" s="40">
        <v>303.14</v>
      </c>
      <c r="E2832" s="25">
        <f t="shared" si="47"/>
        <v>0.30313999999999997</v>
      </c>
    </row>
    <row r="2833" spans="1:5" ht="12" customHeight="1">
      <c r="A2833" s="9" t="s">
        <v>21</v>
      </c>
      <c r="B2833" s="26" t="s">
        <v>3121</v>
      </c>
      <c r="C2833" s="27" t="s">
        <v>2530</v>
      </c>
      <c r="D2833" s="40">
        <v>301.93</v>
      </c>
      <c r="E2833" s="25">
        <f t="shared" si="47"/>
        <v>0.30193000000000003</v>
      </c>
    </row>
    <row r="2834" spans="1:5" ht="12" customHeight="1">
      <c r="A2834" s="9" t="s">
        <v>21</v>
      </c>
      <c r="B2834" s="26" t="s">
        <v>3121</v>
      </c>
      <c r="C2834" s="27" t="s">
        <v>2530</v>
      </c>
      <c r="D2834" s="40">
        <v>303.14</v>
      </c>
      <c r="E2834" s="25">
        <f t="shared" si="47"/>
        <v>0.30313999999999997</v>
      </c>
    </row>
    <row r="2835" spans="1:5" ht="12" customHeight="1">
      <c r="A2835" s="9" t="s">
        <v>21</v>
      </c>
      <c r="B2835" s="26" t="s">
        <v>3121</v>
      </c>
      <c r="C2835" s="27" t="s">
        <v>2530</v>
      </c>
      <c r="D2835" s="40">
        <v>303.14</v>
      </c>
      <c r="E2835" s="25">
        <f t="shared" ref="E2835:E2898" si="48">D2835/1000</f>
        <v>0.30313999999999997</v>
      </c>
    </row>
    <row r="2836" spans="1:5" ht="12" customHeight="1">
      <c r="A2836" s="9" t="s">
        <v>21</v>
      </c>
      <c r="B2836" s="26" t="s">
        <v>3121</v>
      </c>
      <c r="C2836" s="27" t="s">
        <v>2530</v>
      </c>
      <c r="D2836" s="40">
        <v>301.93</v>
      </c>
      <c r="E2836" s="25">
        <f t="shared" si="48"/>
        <v>0.30193000000000003</v>
      </c>
    </row>
    <row r="2837" spans="1:5" ht="12" customHeight="1">
      <c r="A2837" s="9" t="s">
        <v>21</v>
      </c>
      <c r="B2837" s="26" t="s">
        <v>3121</v>
      </c>
      <c r="C2837" s="27" t="s">
        <v>2530</v>
      </c>
      <c r="D2837" s="40">
        <v>303.14</v>
      </c>
      <c r="E2837" s="25">
        <f t="shared" si="48"/>
        <v>0.30313999999999997</v>
      </c>
    </row>
    <row r="2838" spans="1:5" ht="12" customHeight="1">
      <c r="A2838" s="9" t="s">
        <v>21</v>
      </c>
      <c r="B2838" s="26" t="s">
        <v>3121</v>
      </c>
      <c r="C2838" s="27" t="s">
        <v>2530</v>
      </c>
      <c r="D2838" s="40">
        <v>292.99</v>
      </c>
      <c r="E2838" s="25">
        <f t="shared" si="48"/>
        <v>0.29299000000000003</v>
      </c>
    </row>
    <row r="2839" spans="1:5" ht="12" customHeight="1">
      <c r="A2839" s="9" t="s">
        <v>21</v>
      </c>
      <c r="B2839" s="26" t="s">
        <v>3121</v>
      </c>
      <c r="C2839" s="27" t="s">
        <v>2530</v>
      </c>
      <c r="D2839" s="40">
        <v>303.14</v>
      </c>
      <c r="E2839" s="25">
        <f t="shared" si="48"/>
        <v>0.30313999999999997</v>
      </c>
    </row>
    <row r="2840" spans="1:5" ht="12" customHeight="1">
      <c r="A2840" s="9" t="s">
        <v>21</v>
      </c>
      <c r="B2840" s="26" t="s">
        <v>3121</v>
      </c>
      <c r="C2840" s="27" t="s">
        <v>2530</v>
      </c>
      <c r="D2840" s="40">
        <v>303.14</v>
      </c>
      <c r="E2840" s="25">
        <f t="shared" si="48"/>
        <v>0.30313999999999997</v>
      </c>
    </row>
    <row r="2841" spans="1:5" ht="12" customHeight="1">
      <c r="A2841" s="9" t="s">
        <v>21</v>
      </c>
      <c r="B2841" s="26" t="s">
        <v>3121</v>
      </c>
      <c r="C2841" s="27" t="s">
        <v>2530</v>
      </c>
      <c r="D2841" s="40">
        <v>303.14</v>
      </c>
      <c r="E2841" s="25">
        <f t="shared" si="48"/>
        <v>0.30313999999999997</v>
      </c>
    </row>
    <row r="2842" spans="1:5" ht="12" customHeight="1">
      <c r="A2842" s="9" t="s">
        <v>21</v>
      </c>
      <c r="B2842" s="26" t="s">
        <v>3121</v>
      </c>
      <c r="C2842" s="27" t="s">
        <v>2530</v>
      </c>
      <c r="D2842" s="40">
        <v>255.12</v>
      </c>
      <c r="E2842" s="25">
        <f t="shared" si="48"/>
        <v>0.25512000000000001</v>
      </c>
    </row>
    <row r="2843" spans="1:5" ht="12" customHeight="1">
      <c r="A2843" s="9" t="s">
        <v>21</v>
      </c>
      <c r="B2843" s="26" t="s">
        <v>3121</v>
      </c>
      <c r="C2843" s="27" t="s">
        <v>2530</v>
      </c>
      <c r="D2843" s="40">
        <v>262.12</v>
      </c>
      <c r="E2843" s="25">
        <f t="shared" si="48"/>
        <v>0.26212000000000002</v>
      </c>
    </row>
    <row r="2844" spans="1:5" ht="12" customHeight="1">
      <c r="A2844" s="9" t="s">
        <v>21</v>
      </c>
      <c r="B2844" s="26" t="s">
        <v>3121</v>
      </c>
      <c r="C2844" s="27" t="s">
        <v>2530</v>
      </c>
      <c r="D2844" s="40">
        <v>214.2</v>
      </c>
      <c r="E2844" s="25">
        <f t="shared" si="48"/>
        <v>0.2142</v>
      </c>
    </row>
    <row r="2845" spans="1:5" ht="12" customHeight="1">
      <c r="A2845" s="9" t="s">
        <v>21</v>
      </c>
      <c r="B2845" s="26" t="s">
        <v>3121</v>
      </c>
      <c r="C2845" s="27" t="s">
        <v>2530</v>
      </c>
      <c r="D2845" s="40">
        <v>251.62</v>
      </c>
      <c r="E2845" s="25">
        <f t="shared" si="48"/>
        <v>0.25162000000000001</v>
      </c>
    </row>
    <row r="2846" spans="1:5" ht="12" customHeight="1">
      <c r="A2846" s="9" t="s">
        <v>21</v>
      </c>
      <c r="B2846" s="26" t="s">
        <v>3121</v>
      </c>
      <c r="C2846" s="27" t="s">
        <v>2530</v>
      </c>
      <c r="D2846" s="40">
        <v>254.12</v>
      </c>
      <c r="E2846" s="25">
        <f t="shared" si="48"/>
        <v>0.25412000000000001</v>
      </c>
    </row>
    <row r="2847" spans="1:5" ht="12" customHeight="1">
      <c r="A2847" s="9" t="s">
        <v>21</v>
      </c>
      <c r="B2847" s="26" t="s">
        <v>3121</v>
      </c>
      <c r="C2847" s="27" t="s">
        <v>2530</v>
      </c>
      <c r="D2847" s="40">
        <v>214.2</v>
      </c>
      <c r="E2847" s="25">
        <f t="shared" si="48"/>
        <v>0.2142</v>
      </c>
    </row>
    <row r="2848" spans="1:5" ht="12" customHeight="1">
      <c r="A2848" s="9" t="s">
        <v>21</v>
      </c>
      <c r="B2848" s="26" t="s">
        <v>3121</v>
      </c>
      <c r="C2848" s="27" t="s">
        <v>2530</v>
      </c>
      <c r="D2848" s="40">
        <v>267.62</v>
      </c>
      <c r="E2848" s="25">
        <f t="shared" si="48"/>
        <v>0.26762000000000002</v>
      </c>
    </row>
    <row r="2849" spans="1:5" ht="12" customHeight="1">
      <c r="A2849" s="9" t="s">
        <v>21</v>
      </c>
      <c r="B2849" s="26" t="s">
        <v>3121</v>
      </c>
      <c r="C2849" s="27" t="s">
        <v>2530</v>
      </c>
      <c r="D2849" s="40">
        <v>257.62</v>
      </c>
      <c r="E2849" s="25">
        <f t="shared" si="48"/>
        <v>0.25762000000000002</v>
      </c>
    </row>
    <row r="2850" spans="1:5" ht="12" customHeight="1">
      <c r="A2850" s="9" t="s">
        <v>21</v>
      </c>
      <c r="B2850" s="26" t="s">
        <v>3121</v>
      </c>
      <c r="C2850" s="27" t="s">
        <v>2530</v>
      </c>
      <c r="D2850" s="40">
        <v>278.55</v>
      </c>
      <c r="E2850" s="25">
        <f t="shared" si="48"/>
        <v>0.27855000000000002</v>
      </c>
    </row>
    <row r="2851" spans="1:5" ht="12" customHeight="1">
      <c r="A2851" s="9" t="s">
        <v>21</v>
      </c>
      <c r="B2851" s="26" t="s">
        <v>3121</v>
      </c>
      <c r="C2851" s="27" t="s">
        <v>2530</v>
      </c>
      <c r="D2851" s="40">
        <v>214.2</v>
      </c>
      <c r="E2851" s="25">
        <f t="shared" si="48"/>
        <v>0.2142</v>
      </c>
    </row>
    <row r="2852" spans="1:5" ht="12" customHeight="1">
      <c r="A2852" s="9" t="s">
        <v>21</v>
      </c>
      <c r="B2852" s="26" t="s">
        <v>3121</v>
      </c>
      <c r="C2852" s="27" t="s">
        <v>2530</v>
      </c>
      <c r="D2852" s="40">
        <v>283.8</v>
      </c>
      <c r="E2852" s="25">
        <f t="shared" si="48"/>
        <v>0.2838</v>
      </c>
    </row>
    <row r="2853" spans="1:5" ht="12" customHeight="1">
      <c r="A2853" s="9" t="s">
        <v>21</v>
      </c>
      <c r="B2853" s="26" t="s">
        <v>3121</v>
      </c>
      <c r="C2853" s="27" t="s">
        <v>2530</v>
      </c>
      <c r="D2853" s="40">
        <v>259.62</v>
      </c>
      <c r="E2853" s="25">
        <f t="shared" si="48"/>
        <v>0.25962000000000002</v>
      </c>
    </row>
    <row r="2854" spans="1:5" ht="12" customHeight="1">
      <c r="A2854" s="9" t="s">
        <v>21</v>
      </c>
      <c r="B2854" s="26" t="s">
        <v>3121</v>
      </c>
      <c r="C2854" s="27" t="s">
        <v>2530</v>
      </c>
      <c r="D2854" s="40">
        <v>283.05</v>
      </c>
      <c r="E2854" s="25">
        <f t="shared" si="48"/>
        <v>0.28305000000000002</v>
      </c>
    </row>
    <row r="2855" spans="1:5" ht="12" customHeight="1">
      <c r="A2855" s="9" t="s">
        <v>21</v>
      </c>
      <c r="B2855" s="26" t="s">
        <v>3122</v>
      </c>
      <c r="C2855" s="27" t="s">
        <v>2530</v>
      </c>
      <c r="D2855" s="40">
        <v>194.58</v>
      </c>
      <c r="E2855" s="25">
        <f t="shared" si="48"/>
        <v>0.19458</v>
      </c>
    </row>
    <row r="2856" spans="1:5" ht="12" customHeight="1">
      <c r="A2856" s="9" t="s">
        <v>21</v>
      </c>
      <c r="B2856" s="26" t="s">
        <v>3122</v>
      </c>
      <c r="C2856" s="27" t="s">
        <v>2530</v>
      </c>
      <c r="D2856" s="40">
        <v>201.69</v>
      </c>
      <c r="E2856" s="25">
        <f t="shared" si="48"/>
        <v>0.20169000000000001</v>
      </c>
    </row>
    <row r="2857" spans="1:5" ht="12" customHeight="1">
      <c r="A2857" s="9" t="s">
        <v>21</v>
      </c>
      <c r="B2857" s="26" t="s">
        <v>3122</v>
      </c>
      <c r="C2857" s="27" t="s">
        <v>2530</v>
      </c>
      <c r="D2857" s="40">
        <v>197.36</v>
      </c>
      <c r="E2857" s="25">
        <f t="shared" si="48"/>
        <v>0.19736000000000001</v>
      </c>
    </row>
    <row r="2858" spans="1:5" ht="12" customHeight="1">
      <c r="A2858" s="9" t="s">
        <v>21</v>
      </c>
      <c r="B2858" s="26" t="s">
        <v>3122</v>
      </c>
      <c r="C2858" s="27" t="s">
        <v>2530</v>
      </c>
      <c r="D2858" s="40">
        <v>197.36</v>
      </c>
      <c r="E2858" s="25">
        <f t="shared" si="48"/>
        <v>0.19736000000000001</v>
      </c>
    </row>
    <row r="2859" spans="1:5" ht="12" customHeight="1">
      <c r="A2859" s="9" t="s">
        <v>21</v>
      </c>
      <c r="B2859" s="26" t="s">
        <v>3122</v>
      </c>
      <c r="C2859" s="27" t="s">
        <v>2530</v>
      </c>
      <c r="D2859" s="40">
        <v>170.17</v>
      </c>
      <c r="E2859" s="25">
        <f t="shared" si="48"/>
        <v>0.17016999999999999</v>
      </c>
    </row>
    <row r="2860" spans="1:5" ht="12" customHeight="1">
      <c r="A2860" s="9" t="s">
        <v>21</v>
      </c>
      <c r="B2860" s="26" t="s">
        <v>3122</v>
      </c>
      <c r="C2860" s="27" t="s">
        <v>2530</v>
      </c>
      <c r="D2860" s="40">
        <v>196.44</v>
      </c>
      <c r="E2860" s="25">
        <f t="shared" si="48"/>
        <v>0.19644</v>
      </c>
    </row>
    <row r="2861" spans="1:5" ht="12" customHeight="1">
      <c r="A2861" s="9" t="s">
        <v>21</v>
      </c>
      <c r="B2861" s="26" t="s">
        <v>3122</v>
      </c>
      <c r="C2861" s="27" t="s">
        <v>2530</v>
      </c>
      <c r="D2861" s="40">
        <v>166.46</v>
      </c>
      <c r="E2861" s="25">
        <f t="shared" si="48"/>
        <v>0.16646</v>
      </c>
    </row>
    <row r="2862" spans="1:5" ht="12" customHeight="1">
      <c r="A2862" s="9" t="s">
        <v>21</v>
      </c>
      <c r="B2862" s="26" t="s">
        <v>3122</v>
      </c>
      <c r="C2862" s="27" t="s">
        <v>2530</v>
      </c>
      <c r="D2862" s="40">
        <v>196.44</v>
      </c>
      <c r="E2862" s="25">
        <f t="shared" si="48"/>
        <v>0.19644</v>
      </c>
    </row>
    <row r="2863" spans="1:5" ht="12" customHeight="1">
      <c r="A2863" s="9" t="s">
        <v>21</v>
      </c>
      <c r="B2863" s="26" t="s">
        <v>3122</v>
      </c>
      <c r="C2863" s="27" t="s">
        <v>2530</v>
      </c>
      <c r="D2863" s="40">
        <v>194.58</v>
      </c>
      <c r="E2863" s="25">
        <f t="shared" si="48"/>
        <v>0.19458</v>
      </c>
    </row>
    <row r="2864" spans="1:5" ht="12" customHeight="1">
      <c r="A2864" s="9" t="s">
        <v>21</v>
      </c>
      <c r="B2864" s="26" t="s">
        <v>3122</v>
      </c>
      <c r="C2864" s="27" t="s">
        <v>2530</v>
      </c>
      <c r="D2864" s="40">
        <v>198.29</v>
      </c>
      <c r="E2864" s="25">
        <f t="shared" si="48"/>
        <v>0.19828999999999999</v>
      </c>
    </row>
    <row r="2865" spans="1:5" ht="12" customHeight="1">
      <c r="A2865" s="9" t="s">
        <v>21</v>
      </c>
      <c r="B2865" s="26" t="s">
        <v>3122</v>
      </c>
      <c r="C2865" s="27" t="s">
        <v>2530</v>
      </c>
      <c r="D2865" s="40">
        <v>212.5</v>
      </c>
      <c r="E2865" s="25">
        <f t="shared" si="48"/>
        <v>0.21249999999999999</v>
      </c>
    </row>
    <row r="2866" spans="1:5" ht="12" customHeight="1">
      <c r="A2866" s="9" t="s">
        <v>21</v>
      </c>
      <c r="B2866" s="26" t="s">
        <v>3122</v>
      </c>
      <c r="C2866" s="27" t="s">
        <v>2530</v>
      </c>
      <c r="D2866" s="40">
        <v>175.42</v>
      </c>
      <c r="E2866" s="25">
        <f t="shared" si="48"/>
        <v>0.17541999999999999</v>
      </c>
    </row>
    <row r="2867" spans="1:5" ht="12" customHeight="1">
      <c r="A2867" s="9" t="s">
        <v>21</v>
      </c>
      <c r="B2867" s="26" t="s">
        <v>3122</v>
      </c>
      <c r="C2867" s="27" t="s">
        <v>2530</v>
      </c>
      <c r="D2867" s="40">
        <v>246.43</v>
      </c>
      <c r="E2867" s="25">
        <f t="shared" si="48"/>
        <v>0.24643000000000001</v>
      </c>
    </row>
    <row r="2868" spans="1:5" ht="12" customHeight="1">
      <c r="A2868" s="9" t="s">
        <v>21</v>
      </c>
      <c r="B2868" s="26" t="s">
        <v>3122</v>
      </c>
      <c r="C2868" s="27" t="s">
        <v>2530</v>
      </c>
      <c r="D2868" s="40">
        <v>198.91</v>
      </c>
      <c r="E2868" s="25">
        <f t="shared" si="48"/>
        <v>0.19891</v>
      </c>
    </row>
    <row r="2869" spans="1:5" ht="12" customHeight="1">
      <c r="A2869" s="9" t="s">
        <v>21</v>
      </c>
      <c r="B2869" s="26" t="s">
        <v>3122</v>
      </c>
      <c r="C2869" s="27" t="s">
        <v>2530</v>
      </c>
      <c r="D2869" s="40">
        <v>303.14</v>
      </c>
      <c r="E2869" s="25">
        <f t="shared" si="48"/>
        <v>0.30313999999999997</v>
      </c>
    </row>
    <row r="2870" spans="1:5" ht="12" customHeight="1">
      <c r="A2870" s="9" t="s">
        <v>21</v>
      </c>
      <c r="B2870" s="26" t="s">
        <v>3122</v>
      </c>
      <c r="C2870" s="27" t="s">
        <v>2530</v>
      </c>
      <c r="D2870" s="40">
        <v>303.14</v>
      </c>
      <c r="E2870" s="25">
        <f t="shared" si="48"/>
        <v>0.30313999999999997</v>
      </c>
    </row>
    <row r="2871" spans="1:5" ht="12" customHeight="1">
      <c r="A2871" s="9" t="s">
        <v>21</v>
      </c>
      <c r="B2871" s="26" t="s">
        <v>3122</v>
      </c>
      <c r="C2871" s="27" t="s">
        <v>2530</v>
      </c>
      <c r="D2871" s="40">
        <v>303.14</v>
      </c>
      <c r="E2871" s="25">
        <f t="shared" si="48"/>
        <v>0.30313999999999997</v>
      </c>
    </row>
    <row r="2872" spans="1:5" ht="12" customHeight="1">
      <c r="A2872" s="9" t="s">
        <v>21</v>
      </c>
      <c r="B2872" s="26" t="s">
        <v>3122</v>
      </c>
      <c r="C2872" s="27" t="s">
        <v>2530</v>
      </c>
      <c r="D2872" s="40">
        <v>303.14</v>
      </c>
      <c r="E2872" s="25">
        <f t="shared" si="48"/>
        <v>0.30313999999999997</v>
      </c>
    </row>
    <row r="2873" spans="1:5" ht="12" customHeight="1">
      <c r="A2873" s="9" t="s">
        <v>21</v>
      </c>
      <c r="B2873" s="26" t="s">
        <v>3122</v>
      </c>
      <c r="C2873" s="27" t="s">
        <v>2530</v>
      </c>
      <c r="D2873" s="40">
        <v>303.14</v>
      </c>
      <c r="E2873" s="25">
        <f t="shared" si="48"/>
        <v>0.30313999999999997</v>
      </c>
    </row>
    <row r="2874" spans="1:5" ht="12" customHeight="1">
      <c r="A2874" s="9" t="s">
        <v>21</v>
      </c>
      <c r="B2874" s="26" t="s">
        <v>3122</v>
      </c>
      <c r="C2874" s="27" t="s">
        <v>2530</v>
      </c>
      <c r="D2874" s="40">
        <v>303.14</v>
      </c>
      <c r="E2874" s="25">
        <f t="shared" si="48"/>
        <v>0.30313999999999997</v>
      </c>
    </row>
    <row r="2875" spans="1:5" ht="12" customHeight="1">
      <c r="A2875" s="9" t="s">
        <v>21</v>
      </c>
      <c r="B2875" s="26" t="s">
        <v>3122</v>
      </c>
      <c r="C2875" s="27" t="s">
        <v>2530</v>
      </c>
      <c r="D2875" s="40">
        <v>286.23</v>
      </c>
      <c r="E2875" s="25">
        <f t="shared" si="48"/>
        <v>0.28623000000000004</v>
      </c>
    </row>
    <row r="2876" spans="1:5" ht="12" customHeight="1">
      <c r="A2876" s="9" t="s">
        <v>21</v>
      </c>
      <c r="B2876" s="26" t="s">
        <v>3122</v>
      </c>
      <c r="C2876" s="27" t="s">
        <v>2530</v>
      </c>
      <c r="D2876" s="40">
        <v>303.14</v>
      </c>
      <c r="E2876" s="25">
        <f t="shared" si="48"/>
        <v>0.30313999999999997</v>
      </c>
    </row>
    <row r="2877" spans="1:5" ht="12" customHeight="1">
      <c r="A2877" s="9" t="s">
        <v>21</v>
      </c>
      <c r="B2877" s="26" t="s">
        <v>3122</v>
      </c>
      <c r="C2877" s="27" t="s">
        <v>2530</v>
      </c>
      <c r="D2877" s="40">
        <v>303.14</v>
      </c>
      <c r="E2877" s="25">
        <f t="shared" si="48"/>
        <v>0.30313999999999997</v>
      </c>
    </row>
    <row r="2878" spans="1:5" ht="12" customHeight="1">
      <c r="A2878" s="9" t="s">
        <v>21</v>
      </c>
      <c r="B2878" s="26" t="s">
        <v>3122</v>
      </c>
      <c r="C2878" s="27" t="s">
        <v>2530</v>
      </c>
      <c r="D2878" s="40">
        <v>299.52</v>
      </c>
      <c r="E2878" s="25">
        <f t="shared" si="48"/>
        <v>0.29952000000000001</v>
      </c>
    </row>
    <row r="2879" spans="1:5" ht="12" customHeight="1">
      <c r="A2879" s="9" t="s">
        <v>21</v>
      </c>
      <c r="B2879" s="26" t="s">
        <v>3122</v>
      </c>
      <c r="C2879" s="27" t="s">
        <v>2530</v>
      </c>
      <c r="D2879" s="40">
        <v>303.14</v>
      </c>
      <c r="E2879" s="25">
        <f t="shared" si="48"/>
        <v>0.30313999999999997</v>
      </c>
    </row>
    <row r="2880" spans="1:5" ht="12" customHeight="1">
      <c r="A2880" s="9" t="s">
        <v>21</v>
      </c>
      <c r="B2880" s="26" t="s">
        <v>3122</v>
      </c>
      <c r="C2880" s="27" t="s">
        <v>2530</v>
      </c>
      <c r="D2880" s="40">
        <v>303.14</v>
      </c>
      <c r="E2880" s="25">
        <f t="shared" si="48"/>
        <v>0.30313999999999997</v>
      </c>
    </row>
    <row r="2881" spans="1:5" ht="12" customHeight="1">
      <c r="A2881" s="9" t="s">
        <v>21</v>
      </c>
      <c r="B2881" s="26" t="s">
        <v>3122</v>
      </c>
      <c r="C2881" s="27" t="s">
        <v>2530</v>
      </c>
      <c r="D2881" s="40">
        <v>303.14</v>
      </c>
      <c r="E2881" s="25">
        <f t="shared" si="48"/>
        <v>0.30313999999999997</v>
      </c>
    </row>
    <row r="2882" spans="1:5" ht="12" customHeight="1">
      <c r="A2882" s="9" t="s">
        <v>21</v>
      </c>
      <c r="B2882" s="26" t="s">
        <v>3122</v>
      </c>
      <c r="C2882" s="27" t="s">
        <v>2530</v>
      </c>
      <c r="D2882" s="40">
        <v>147.30000000000001</v>
      </c>
      <c r="E2882" s="25">
        <f t="shared" si="48"/>
        <v>0.14730000000000001</v>
      </c>
    </row>
    <row r="2883" spans="1:5" ht="12" customHeight="1">
      <c r="A2883" s="9" t="s">
        <v>21</v>
      </c>
      <c r="B2883" s="26" t="s">
        <v>3122</v>
      </c>
      <c r="C2883" s="27" t="s">
        <v>2530</v>
      </c>
      <c r="D2883" s="40">
        <v>303.14</v>
      </c>
      <c r="E2883" s="25">
        <f t="shared" si="48"/>
        <v>0.30313999999999997</v>
      </c>
    </row>
    <row r="2884" spans="1:5" ht="12" customHeight="1">
      <c r="A2884" s="9" t="s">
        <v>21</v>
      </c>
      <c r="B2884" s="26" t="s">
        <v>3122</v>
      </c>
      <c r="C2884" s="27" t="s">
        <v>2530</v>
      </c>
      <c r="D2884" s="40">
        <v>287.44</v>
      </c>
      <c r="E2884" s="25">
        <f t="shared" si="48"/>
        <v>0.28743999999999997</v>
      </c>
    </row>
    <row r="2885" spans="1:5" ht="12" customHeight="1">
      <c r="A2885" s="9" t="s">
        <v>21</v>
      </c>
      <c r="B2885" s="26" t="s">
        <v>3122</v>
      </c>
      <c r="C2885" s="27" t="s">
        <v>2530</v>
      </c>
      <c r="D2885" s="40">
        <v>290.14999999999998</v>
      </c>
      <c r="E2885" s="25">
        <f t="shared" si="48"/>
        <v>0.29014999999999996</v>
      </c>
    </row>
    <row r="2886" spans="1:5" ht="12" customHeight="1">
      <c r="A2886" s="9" t="s">
        <v>21</v>
      </c>
      <c r="B2886" s="26" t="s">
        <v>3122</v>
      </c>
      <c r="C2886" s="27" t="s">
        <v>2530</v>
      </c>
      <c r="D2886" s="40">
        <v>286.88</v>
      </c>
      <c r="E2886" s="25">
        <f t="shared" si="48"/>
        <v>0.28687999999999997</v>
      </c>
    </row>
    <row r="2887" spans="1:5" ht="12" customHeight="1">
      <c r="A2887" s="9" t="s">
        <v>21</v>
      </c>
      <c r="B2887" s="26" t="s">
        <v>3122</v>
      </c>
      <c r="C2887" s="27" t="s">
        <v>2530</v>
      </c>
      <c r="D2887" s="40">
        <v>285.37</v>
      </c>
      <c r="E2887" s="25">
        <f t="shared" si="48"/>
        <v>0.28537000000000001</v>
      </c>
    </row>
    <row r="2888" spans="1:5" ht="12" customHeight="1">
      <c r="A2888" s="9" t="s">
        <v>21</v>
      </c>
      <c r="B2888" s="26" t="s">
        <v>3122</v>
      </c>
      <c r="C2888" s="27" t="s">
        <v>2530</v>
      </c>
      <c r="D2888" s="40">
        <v>261.33</v>
      </c>
      <c r="E2888" s="25">
        <f t="shared" si="48"/>
        <v>0.26133000000000001</v>
      </c>
    </row>
    <row r="2889" spans="1:5" ht="12" customHeight="1">
      <c r="A2889" s="9" t="s">
        <v>21</v>
      </c>
      <c r="B2889" s="26" t="s">
        <v>3122</v>
      </c>
      <c r="C2889" s="27" t="s">
        <v>2530</v>
      </c>
      <c r="D2889" s="40">
        <v>285.93</v>
      </c>
      <c r="E2889" s="25">
        <f t="shared" si="48"/>
        <v>0.28593000000000002</v>
      </c>
    </row>
    <row r="2890" spans="1:5" ht="12" customHeight="1">
      <c r="A2890" s="9" t="s">
        <v>21</v>
      </c>
      <c r="B2890" s="26" t="s">
        <v>3122</v>
      </c>
      <c r="C2890" s="27" t="s">
        <v>2530</v>
      </c>
      <c r="D2890" s="40">
        <v>253.01</v>
      </c>
      <c r="E2890" s="25">
        <f t="shared" si="48"/>
        <v>0.25301000000000001</v>
      </c>
    </row>
    <row r="2891" spans="1:5" ht="12" customHeight="1">
      <c r="A2891" s="9" t="s">
        <v>21</v>
      </c>
      <c r="B2891" s="26" t="s">
        <v>3122</v>
      </c>
      <c r="C2891" s="27" t="s">
        <v>2530</v>
      </c>
      <c r="D2891" s="40">
        <v>288.04000000000002</v>
      </c>
      <c r="E2891" s="25">
        <f t="shared" si="48"/>
        <v>0.28804000000000002</v>
      </c>
    </row>
    <row r="2892" spans="1:5" ht="12" customHeight="1">
      <c r="A2892" s="9" t="s">
        <v>21</v>
      </c>
      <c r="B2892" s="26" t="s">
        <v>3122</v>
      </c>
      <c r="C2892" s="27" t="s">
        <v>2530</v>
      </c>
      <c r="D2892" s="40">
        <v>196.44</v>
      </c>
      <c r="E2892" s="25">
        <f t="shared" si="48"/>
        <v>0.19644</v>
      </c>
    </row>
    <row r="2893" spans="1:5" ht="12" customHeight="1">
      <c r="A2893" s="9" t="s">
        <v>21</v>
      </c>
      <c r="B2893" s="26" t="s">
        <v>3122</v>
      </c>
      <c r="C2893" s="27" t="s">
        <v>2530</v>
      </c>
      <c r="D2893" s="40">
        <v>199.83</v>
      </c>
      <c r="E2893" s="25">
        <f t="shared" si="48"/>
        <v>0.19983000000000001</v>
      </c>
    </row>
    <row r="2894" spans="1:5" ht="12" customHeight="1">
      <c r="A2894" s="9" t="s">
        <v>21</v>
      </c>
      <c r="B2894" s="26" t="s">
        <v>3122</v>
      </c>
      <c r="C2894" s="27" t="s">
        <v>2530</v>
      </c>
      <c r="D2894" s="40">
        <v>196.44</v>
      </c>
      <c r="E2894" s="25">
        <f t="shared" si="48"/>
        <v>0.19644</v>
      </c>
    </row>
    <row r="2895" spans="1:5" ht="12" customHeight="1">
      <c r="A2895" s="9" t="s">
        <v>21</v>
      </c>
      <c r="B2895" s="26" t="s">
        <v>3122</v>
      </c>
      <c r="C2895" s="27" t="s">
        <v>2530</v>
      </c>
      <c r="D2895" s="40">
        <v>193.65</v>
      </c>
      <c r="E2895" s="25">
        <f t="shared" si="48"/>
        <v>0.19365000000000002</v>
      </c>
    </row>
    <row r="2896" spans="1:5" ht="12" customHeight="1">
      <c r="A2896" s="9" t="s">
        <v>21</v>
      </c>
      <c r="B2896" s="26" t="s">
        <v>3122</v>
      </c>
      <c r="C2896" s="27" t="s">
        <v>2530</v>
      </c>
      <c r="D2896" s="40">
        <v>193.65</v>
      </c>
      <c r="E2896" s="25">
        <f t="shared" si="48"/>
        <v>0.19365000000000002</v>
      </c>
    </row>
    <row r="2897" spans="1:5" ht="12" customHeight="1">
      <c r="A2897" s="9" t="s">
        <v>21</v>
      </c>
      <c r="B2897" s="26" t="s">
        <v>3122</v>
      </c>
      <c r="C2897" s="27" t="s">
        <v>2530</v>
      </c>
      <c r="D2897" s="40">
        <v>197.98</v>
      </c>
      <c r="E2897" s="25">
        <f t="shared" si="48"/>
        <v>0.19797999999999999</v>
      </c>
    </row>
    <row r="2898" spans="1:5" ht="12" customHeight="1">
      <c r="A2898" s="9" t="s">
        <v>21</v>
      </c>
      <c r="B2898" s="26" t="s">
        <v>3122</v>
      </c>
      <c r="C2898" s="27" t="s">
        <v>2530</v>
      </c>
      <c r="D2898" s="40">
        <v>199.83</v>
      </c>
      <c r="E2898" s="25">
        <f t="shared" si="48"/>
        <v>0.19983000000000001</v>
      </c>
    </row>
    <row r="2899" spans="1:5" ht="12" customHeight="1">
      <c r="A2899" s="9" t="s">
        <v>21</v>
      </c>
      <c r="B2899" s="26" t="s">
        <v>3122</v>
      </c>
      <c r="C2899" s="27" t="s">
        <v>2530</v>
      </c>
      <c r="D2899" s="40">
        <v>188.09</v>
      </c>
      <c r="E2899" s="25">
        <f t="shared" ref="E2899:E2962" si="49">D2899/1000</f>
        <v>0.18809000000000001</v>
      </c>
    </row>
    <row r="2900" spans="1:5" ht="12" customHeight="1">
      <c r="A2900" s="9" t="s">
        <v>21</v>
      </c>
      <c r="B2900" s="26" t="s">
        <v>3122</v>
      </c>
      <c r="C2900" s="27" t="s">
        <v>2530</v>
      </c>
      <c r="D2900" s="40">
        <v>196.13</v>
      </c>
      <c r="E2900" s="25">
        <f t="shared" si="49"/>
        <v>0.19613</v>
      </c>
    </row>
    <row r="2901" spans="1:5" ht="12" customHeight="1">
      <c r="A2901" s="9" t="s">
        <v>21</v>
      </c>
      <c r="B2901" s="26" t="s">
        <v>3122</v>
      </c>
      <c r="C2901" s="27" t="s">
        <v>2530</v>
      </c>
      <c r="D2901" s="40">
        <v>192.73</v>
      </c>
      <c r="E2901" s="25">
        <f t="shared" si="49"/>
        <v>0.19272999999999998</v>
      </c>
    </row>
    <row r="2902" spans="1:5" ht="12" customHeight="1">
      <c r="A2902" s="9" t="s">
        <v>21</v>
      </c>
      <c r="B2902" s="26" t="s">
        <v>3122</v>
      </c>
      <c r="C2902" s="27" t="s">
        <v>2530</v>
      </c>
      <c r="D2902" s="40">
        <v>198.29</v>
      </c>
      <c r="E2902" s="25">
        <f t="shared" si="49"/>
        <v>0.19828999999999999</v>
      </c>
    </row>
    <row r="2903" spans="1:5" ht="12" customHeight="1">
      <c r="A2903" s="9" t="s">
        <v>21</v>
      </c>
      <c r="B2903" s="26" t="s">
        <v>3122</v>
      </c>
      <c r="C2903" s="27" t="s">
        <v>2530</v>
      </c>
      <c r="D2903" s="40">
        <v>197.98</v>
      </c>
      <c r="E2903" s="25">
        <f t="shared" si="49"/>
        <v>0.19797999999999999</v>
      </c>
    </row>
    <row r="2904" spans="1:5" ht="12" customHeight="1">
      <c r="A2904" s="9" t="s">
        <v>21</v>
      </c>
      <c r="B2904" s="26" t="s">
        <v>3122</v>
      </c>
      <c r="C2904" s="27" t="s">
        <v>2530</v>
      </c>
      <c r="D2904" s="40">
        <v>192.73</v>
      </c>
      <c r="E2904" s="25">
        <f t="shared" si="49"/>
        <v>0.19272999999999998</v>
      </c>
    </row>
    <row r="2905" spans="1:5" ht="12" customHeight="1">
      <c r="A2905" s="9" t="s">
        <v>21</v>
      </c>
      <c r="B2905" s="26" t="s">
        <v>3122</v>
      </c>
      <c r="C2905" s="27" t="s">
        <v>2530</v>
      </c>
      <c r="D2905" s="40">
        <v>192.11</v>
      </c>
      <c r="E2905" s="25">
        <f t="shared" si="49"/>
        <v>0.19211</v>
      </c>
    </row>
    <row r="2906" spans="1:5" ht="12" customHeight="1">
      <c r="A2906" s="9" t="s">
        <v>21</v>
      </c>
      <c r="B2906" s="26" t="s">
        <v>3122</v>
      </c>
      <c r="C2906" s="27" t="s">
        <v>2530</v>
      </c>
      <c r="D2906" s="40">
        <v>303.14</v>
      </c>
      <c r="E2906" s="25">
        <f t="shared" si="49"/>
        <v>0.30313999999999997</v>
      </c>
    </row>
    <row r="2907" spans="1:5" ht="12" customHeight="1">
      <c r="A2907" s="9" t="s">
        <v>21</v>
      </c>
      <c r="B2907" s="26" t="s">
        <v>3122</v>
      </c>
      <c r="C2907" s="27" t="s">
        <v>2530</v>
      </c>
      <c r="D2907" s="40">
        <v>303.14</v>
      </c>
      <c r="E2907" s="25">
        <f t="shared" si="49"/>
        <v>0.30313999999999997</v>
      </c>
    </row>
    <row r="2908" spans="1:5" ht="12" customHeight="1">
      <c r="A2908" s="9" t="s">
        <v>21</v>
      </c>
      <c r="B2908" s="26" t="s">
        <v>3122</v>
      </c>
      <c r="C2908" s="27" t="s">
        <v>2530</v>
      </c>
      <c r="D2908" s="40">
        <v>303.14</v>
      </c>
      <c r="E2908" s="25">
        <f t="shared" si="49"/>
        <v>0.30313999999999997</v>
      </c>
    </row>
    <row r="2909" spans="1:5" ht="12" customHeight="1">
      <c r="A2909" s="9" t="s">
        <v>21</v>
      </c>
      <c r="B2909" s="26" t="s">
        <v>3122</v>
      </c>
      <c r="C2909" s="27" t="s">
        <v>2530</v>
      </c>
      <c r="D2909" s="40">
        <v>300.72000000000003</v>
      </c>
      <c r="E2909" s="25">
        <f t="shared" si="49"/>
        <v>0.30072000000000004</v>
      </c>
    </row>
    <row r="2910" spans="1:5" ht="12" customHeight="1">
      <c r="A2910" s="9" t="s">
        <v>21</v>
      </c>
      <c r="B2910" s="26" t="s">
        <v>3122</v>
      </c>
      <c r="C2910" s="27" t="s">
        <v>2530</v>
      </c>
      <c r="D2910" s="40">
        <v>302.23</v>
      </c>
      <c r="E2910" s="25">
        <f t="shared" si="49"/>
        <v>0.30223</v>
      </c>
    </row>
    <row r="2911" spans="1:5" ht="12" customHeight="1">
      <c r="A2911" s="9" t="s">
        <v>21</v>
      </c>
      <c r="B2911" s="26" t="s">
        <v>3122</v>
      </c>
      <c r="C2911" s="27" t="s">
        <v>2530</v>
      </c>
      <c r="D2911" s="40">
        <v>302.83999999999997</v>
      </c>
      <c r="E2911" s="25">
        <f t="shared" si="49"/>
        <v>0.30284</v>
      </c>
    </row>
    <row r="2912" spans="1:5" ht="12" customHeight="1">
      <c r="A2912" s="9" t="s">
        <v>21</v>
      </c>
      <c r="B2912" s="26" t="s">
        <v>3122</v>
      </c>
      <c r="C2912" s="27" t="s">
        <v>2530</v>
      </c>
      <c r="D2912" s="40">
        <v>302.83999999999997</v>
      </c>
      <c r="E2912" s="25">
        <f t="shared" si="49"/>
        <v>0.30284</v>
      </c>
    </row>
    <row r="2913" spans="1:5" ht="12" customHeight="1">
      <c r="A2913" s="9" t="s">
        <v>21</v>
      </c>
      <c r="B2913" s="26" t="s">
        <v>3122</v>
      </c>
      <c r="C2913" s="27" t="s">
        <v>2530</v>
      </c>
      <c r="D2913" s="40">
        <v>303.14</v>
      </c>
      <c r="E2913" s="25">
        <f t="shared" si="49"/>
        <v>0.30313999999999997</v>
      </c>
    </row>
    <row r="2914" spans="1:5" ht="12" customHeight="1">
      <c r="A2914" s="9" t="s">
        <v>21</v>
      </c>
      <c r="B2914" s="26" t="s">
        <v>3122</v>
      </c>
      <c r="C2914" s="27" t="s">
        <v>2530</v>
      </c>
      <c r="D2914" s="40">
        <v>300.42</v>
      </c>
      <c r="E2914" s="25">
        <f t="shared" si="49"/>
        <v>0.30042000000000002</v>
      </c>
    </row>
    <row r="2915" spans="1:5" ht="12" customHeight="1">
      <c r="A2915" s="9" t="s">
        <v>21</v>
      </c>
      <c r="B2915" s="26" t="s">
        <v>3122</v>
      </c>
      <c r="C2915" s="27" t="s">
        <v>2530</v>
      </c>
      <c r="D2915" s="40">
        <v>301.33</v>
      </c>
      <c r="E2915" s="25">
        <f t="shared" si="49"/>
        <v>0.30132999999999999</v>
      </c>
    </row>
    <row r="2916" spans="1:5" ht="12" customHeight="1">
      <c r="A2916" s="9" t="s">
        <v>21</v>
      </c>
      <c r="B2916" s="26" t="s">
        <v>3122</v>
      </c>
      <c r="C2916" s="27" t="s">
        <v>2530</v>
      </c>
      <c r="D2916" s="40">
        <v>303.14</v>
      </c>
      <c r="E2916" s="25">
        <f t="shared" si="49"/>
        <v>0.30313999999999997</v>
      </c>
    </row>
    <row r="2917" spans="1:5" ht="12" customHeight="1">
      <c r="A2917" s="9" t="s">
        <v>21</v>
      </c>
      <c r="B2917" s="26" t="s">
        <v>3122</v>
      </c>
      <c r="C2917" s="27" t="s">
        <v>2530</v>
      </c>
      <c r="D2917" s="40">
        <v>303.14</v>
      </c>
      <c r="E2917" s="25">
        <f t="shared" si="49"/>
        <v>0.30313999999999997</v>
      </c>
    </row>
    <row r="2918" spans="1:5" ht="12" customHeight="1">
      <c r="A2918" s="9" t="s">
        <v>21</v>
      </c>
      <c r="B2918" s="26" t="s">
        <v>3122</v>
      </c>
      <c r="C2918" s="27" t="s">
        <v>2530</v>
      </c>
      <c r="D2918" s="40">
        <v>303.14</v>
      </c>
      <c r="E2918" s="25">
        <f t="shared" si="49"/>
        <v>0.30313999999999997</v>
      </c>
    </row>
    <row r="2919" spans="1:5" ht="12" customHeight="1">
      <c r="A2919" s="9" t="s">
        <v>21</v>
      </c>
      <c r="B2919" s="26" t="s">
        <v>3122</v>
      </c>
      <c r="C2919" s="27" t="s">
        <v>2530</v>
      </c>
      <c r="D2919" s="40">
        <v>278.58999999999997</v>
      </c>
      <c r="E2919" s="25">
        <f t="shared" si="49"/>
        <v>0.27858999999999995</v>
      </c>
    </row>
    <row r="2920" spans="1:5" ht="12" customHeight="1">
      <c r="A2920" s="9" t="s">
        <v>21</v>
      </c>
      <c r="B2920" s="26" t="s">
        <v>3122</v>
      </c>
      <c r="C2920" s="27" t="s">
        <v>2530</v>
      </c>
      <c r="D2920" s="40">
        <v>303.14</v>
      </c>
      <c r="E2920" s="25">
        <f t="shared" si="49"/>
        <v>0.30313999999999997</v>
      </c>
    </row>
    <row r="2921" spans="1:5" ht="12" customHeight="1">
      <c r="A2921" s="9" t="s">
        <v>21</v>
      </c>
      <c r="B2921" s="26" t="s">
        <v>3122</v>
      </c>
      <c r="C2921" s="27" t="s">
        <v>2530</v>
      </c>
      <c r="D2921" s="40">
        <v>303.14</v>
      </c>
      <c r="E2921" s="25">
        <f t="shared" si="49"/>
        <v>0.30313999999999997</v>
      </c>
    </row>
    <row r="2922" spans="1:5" ht="12" customHeight="1">
      <c r="A2922" s="9" t="s">
        <v>21</v>
      </c>
      <c r="B2922" s="26" t="s">
        <v>3122</v>
      </c>
      <c r="C2922" s="27" t="s">
        <v>2530</v>
      </c>
      <c r="D2922" s="40">
        <v>303.14</v>
      </c>
      <c r="E2922" s="25">
        <f t="shared" si="49"/>
        <v>0.30313999999999997</v>
      </c>
    </row>
    <row r="2923" spans="1:5" ht="12" customHeight="1">
      <c r="A2923" s="9" t="s">
        <v>21</v>
      </c>
      <c r="B2923" s="26" t="s">
        <v>3122</v>
      </c>
      <c r="C2923" s="27" t="s">
        <v>2530</v>
      </c>
      <c r="D2923" s="40">
        <v>121.34</v>
      </c>
      <c r="E2923" s="25">
        <f t="shared" si="49"/>
        <v>0.12134</v>
      </c>
    </row>
    <row r="2924" spans="1:5" ht="12" customHeight="1">
      <c r="A2924" s="9" t="s">
        <v>21</v>
      </c>
      <c r="B2924" s="26" t="s">
        <v>3122</v>
      </c>
      <c r="C2924" s="27" t="s">
        <v>2530</v>
      </c>
      <c r="D2924" s="40">
        <v>169.24</v>
      </c>
      <c r="E2924" s="25">
        <f t="shared" si="49"/>
        <v>0.16924</v>
      </c>
    </row>
    <row r="2925" spans="1:5" ht="12" customHeight="1">
      <c r="A2925" s="9" t="s">
        <v>21</v>
      </c>
      <c r="B2925" s="26" t="s">
        <v>3122</v>
      </c>
      <c r="C2925" s="27" t="s">
        <v>2530</v>
      </c>
      <c r="D2925" s="40">
        <v>176.97</v>
      </c>
      <c r="E2925" s="25">
        <f t="shared" si="49"/>
        <v>0.17696999999999999</v>
      </c>
    </row>
    <row r="2926" spans="1:5" ht="12" customHeight="1">
      <c r="A2926" s="9" t="s">
        <v>21</v>
      </c>
      <c r="B2926" s="26" t="s">
        <v>3122</v>
      </c>
      <c r="C2926" s="27" t="s">
        <v>2530</v>
      </c>
      <c r="D2926" s="40">
        <v>65.739999999999995</v>
      </c>
      <c r="E2926" s="25">
        <f t="shared" si="49"/>
        <v>6.5739999999999993E-2</v>
      </c>
    </row>
    <row r="2927" spans="1:5" ht="12" customHeight="1">
      <c r="A2927" s="9" t="s">
        <v>21</v>
      </c>
      <c r="B2927" s="26" t="s">
        <v>3122</v>
      </c>
      <c r="C2927" s="27" t="s">
        <v>2530</v>
      </c>
      <c r="D2927" s="40">
        <v>162.13999999999999</v>
      </c>
      <c r="E2927" s="25">
        <f t="shared" si="49"/>
        <v>0.16213999999999998</v>
      </c>
    </row>
    <row r="2928" spans="1:5" ht="12" customHeight="1">
      <c r="A2928" s="9" t="s">
        <v>21</v>
      </c>
      <c r="B2928" s="26" t="s">
        <v>3122</v>
      </c>
      <c r="C2928" s="27" t="s">
        <v>2530</v>
      </c>
      <c r="D2928" s="40">
        <v>181.29</v>
      </c>
      <c r="E2928" s="25">
        <f t="shared" si="49"/>
        <v>0.18128999999999998</v>
      </c>
    </row>
    <row r="2929" spans="1:5" ht="12" customHeight="1">
      <c r="A2929" s="9" t="s">
        <v>21</v>
      </c>
      <c r="B2929" s="26" t="s">
        <v>3122</v>
      </c>
      <c r="C2929" s="27" t="s">
        <v>2530</v>
      </c>
      <c r="D2929" s="40">
        <v>165.54</v>
      </c>
      <c r="E2929" s="25">
        <f t="shared" si="49"/>
        <v>0.16553999999999999</v>
      </c>
    </row>
    <row r="2930" spans="1:5" ht="12" customHeight="1">
      <c r="A2930" s="9" t="s">
        <v>21</v>
      </c>
      <c r="B2930" s="26" t="s">
        <v>3122</v>
      </c>
      <c r="C2930" s="27" t="s">
        <v>2530</v>
      </c>
      <c r="D2930" s="40">
        <v>168.63</v>
      </c>
      <c r="E2930" s="25">
        <f t="shared" si="49"/>
        <v>0.16863</v>
      </c>
    </row>
    <row r="2931" spans="1:5" ht="12" customHeight="1">
      <c r="A2931" s="9" t="s">
        <v>21</v>
      </c>
      <c r="B2931" s="26" t="s">
        <v>3122</v>
      </c>
      <c r="C2931" s="27" t="s">
        <v>2530</v>
      </c>
      <c r="D2931" s="40">
        <v>166.77</v>
      </c>
      <c r="E2931" s="25">
        <f t="shared" si="49"/>
        <v>0.16677</v>
      </c>
    </row>
    <row r="2932" spans="1:5" ht="12" customHeight="1">
      <c r="A2932" s="9" t="s">
        <v>21</v>
      </c>
      <c r="B2932" s="26" t="s">
        <v>3122</v>
      </c>
      <c r="C2932" s="27" t="s">
        <v>2530</v>
      </c>
      <c r="D2932" s="40">
        <v>181.6</v>
      </c>
      <c r="E2932" s="25">
        <f t="shared" si="49"/>
        <v>0.18159999999999998</v>
      </c>
    </row>
    <row r="2933" spans="1:5" ht="12" customHeight="1">
      <c r="A2933" s="9" t="s">
        <v>21</v>
      </c>
      <c r="B2933" s="26" t="s">
        <v>3122</v>
      </c>
      <c r="C2933" s="27" t="s">
        <v>2530</v>
      </c>
      <c r="D2933" s="40">
        <v>169.86</v>
      </c>
      <c r="E2933" s="25">
        <f t="shared" si="49"/>
        <v>0.16986000000000001</v>
      </c>
    </row>
    <row r="2934" spans="1:5" ht="12" customHeight="1">
      <c r="A2934" s="9" t="s">
        <v>21</v>
      </c>
      <c r="B2934" s="26" t="s">
        <v>3122</v>
      </c>
      <c r="C2934" s="27" t="s">
        <v>2530</v>
      </c>
      <c r="D2934" s="40">
        <v>250.19</v>
      </c>
      <c r="E2934" s="25">
        <f t="shared" si="49"/>
        <v>0.25019000000000002</v>
      </c>
    </row>
    <row r="2935" spans="1:5" ht="12" customHeight="1">
      <c r="A2935" s="9" t="s">
        <v>21</v>
      </c>
      <c r="B2935" s="26" t="s">
        <v>3122</v>
      </c>
      <c r="C2935" s="27" t="s">
        <v>2530</v>
      </c>
      <c r="D2935" s="40">
        <v>246.56</v>
      </c>
      <c r="E2935" s="25">
        <f t="shared" si="49"/>
        <v>0.24656</v>
      </c>
    </row>
    <row r="2936" spans="1:5" ht="12" customHeight="1">
      <c r="A2936" s="9" t="s">
        <v>21</v>
      </c>
      <c r="B2936" s="26" t="s">
        <v>3122</v>
      </c>
      <c r="C2936" s="27" t="s">
        <v>2530</v>
      </c>
      <c r="D2936" s="40">
        <v>243.76</v>
      </c>
      <c r="E2936" s="25">
        <f t="shared" si="49"/>
        <v>0.24376</v>
      </c>
    </row>
    <row r="2937" spans="1:5" ht="12" customHeight="1">
      <c r="A2937" s="9" t="s">
        <v>21</v>
      </c>
      <c r="B2937" s="26" t="s">
        <v>3122</v>
      </c>
      <c r="C2937" s="27" t="s">
        <v>2530</v>
      </c>
      <c r="D2937" s="40">
        <v>232.2</v>
      </c>
      <c r="E2937" s="25">
        <f t="shared" si="49"/>
        <v>0.23219999999999999</v>
      </c>
    </row>
    <row r="2938" spans="1:5" ht="12" customHeight="1">
      <c r="A2938" s="9" t="s">
        <v>21</v>
      </c>
      <c r="B2938" s="26" t="s">
        <v>3122</v>
      </c>
      <c r="C2938" s="27" t="s">
        <v>2530</v>
      </c>
      <c r="D2938" s="40">
        <v>242.55</v>
      </c>
      <c r="E2938" s="25">
        <f t="shared" si="49"/>
        <v>0.24255000000000002</v>
      </c>
    </row>
    <row r="2939" spans="1:5" ht="12" customHeight="1">
      <c r="A2939" s="9" t="s">
        <v>21</v>
      </c>
      <c r="B2939" s="26" t="s">
        <v>3122</v>
      </c>
      <c r="C2939" s="27" t="s">
        <v>2530</v>
      </c>
      <c r="D2939" s="40">
        <v>243.46</v>
      </c>
      <c r="E2939" s="25">
        <f t="shared" si="49"/>
        <v>0.24346000000000001</v>
      </c>
    </row>
    <row r="2940" spans="1:5" ht="12" customHeight="1">
      <c r="A2940" s="9" t="s">
        <v>21</v>
      </c>
      <c r="B2940" s="26" t="s">
        <v>3122</v>
      </c>
      <c r="C2940" s="27" t="s">
        <v>2530</v>
      </c>
      <c r="D2940" s="40">
        <v>245.35</v>
      </c>
      <c r="E2940" s="25">
        <f t="shared" si="49"/>
        <v>0.24534999999999998</v>
      </c>
    </row>
    <row r="2941" spans="1:5" ht="12" customHeight="1">
      <c r="A2941" s="9" t="s">
        <v>21</v>
      </c>
      <c r="B2941" s="26" t="s">
        <v>3123</v>
      </c>
      <c r="C2941" s="27" t="s">
        <v>2530</v>
      </c>
      <c r="D2941" s="40">
        <v>2526.1999999999998</v>
      </c>
      <c r="E2941" s="25">
        <f t="shared" si="49"/>
        <v>2.5261999999999998</v>
      </c>
    </row>
    <row r="2942" spans="1:5" ht="12" customHeight="1">
      <c r="A2942" s="9" t="s">
        <v>21</v>
      </c>
      <c r="B2942" s="26" t="s">
        <v>3124</v>
      </c>
      <c r="C2942" s="27" t="s">
        <v>2530</v>
      </c>
      <c r="D2942" s="40">
        <v>1326.43</v>
      </c>
      <c r="E2942" s="25">
        <f t="shared" si="49"/>
        <v>1.32643</v>
      </c>
    </row>
    <row r="2943" spans="1:5" ht="12" customHeight="1">
      <c r="A2943" s="9" t="s">
        <v>21</v>
      </c>
      <c r="B2943" s="26" t="s">
        <v>3125</v>
      </c>
      <c r="C2943" s="27" t="s">
        <v>2530</v>
      </c>
      <c r="D2943" s="40">
        <v>1826.65</v>
      </c>
      <c r="E2943" s="25">
        <f t="shared" si="49"/>
        <v>1.8266500000000001</v>
      </c>
    </row>
    <row r="2944" spans="1:5" ht="12" customHeight="1">
      <c r="A2944" s="9" t="s">
        <v>21</v>
      </c>
      <c r="B2944" s="26" t="s">
        <v>2311</v>
      </c>
      <c r="C2944" s="27" t="s">
        <v>2530</v>
      </c>
      <c r="D2944" s="40">
        <v>279135.96000000002</v>
      </c>
      <c r="E2944" s="25">
        <f t="shared" si="49"/>
        <v>279.13596000000001</v>
      </c>
    </row>
    <row r="2945" spans="1:5" ht="12" customHeight="1">
      <c r="A2945" s="9" t="s">
        <v>21</v>
      </c>
      <c r="B2945" s="26" t="s">
        <v>3126</v>
      </c>
      <c r="C2945" s="27" t="s">
        <v>2530</v>
      </c>
      <c r="D2945" s="40">
        <v>24191.200000000001</v>
      </c>
      <c r="E2945" s="25">
        <f t="shared" si="49"/>
        <v>24.191200000000002</v>
      </c>
    </row>
    <row r="2946" spans="1:5" ht="12" customHeight="1">
      <c r="A2946" s="9" t="s">
        <v>21</v>
      </c>
      <c r="B2946" s="26" t="s">
        <v>3127</v>
      </c>
      <c r="C2946" s="27" t="s">
        <v>2530</v>
      </c>
      <c r="D2946" s="40">
        <v>827.01</v>
      </c>
      <c r="E2946" s="25">
        <f t="shared" si="49"/>
        <v>0.82701000000000002</v>
      </c>
    </row>
    <row r="2947" spans="1:5" ht="12" customHeight="1">
      <c r="A2947" s="9" t="s">
        <v>21</v>
      </c>
      <c r="B2947" s="26" t="s">
        <v>3128</v>
      </c>
      <c r="C2947" s="27" t="s">
        <v>2530</v>
      </c>
      <c r="D2947" s="40">
        <v>3789.3</v>
      </c>
      <c r="E2947" s="25">
        <f t="shared" si="49"/>
        <v>3.7893000000000003</v>
      </c>
    </row>
    <row r="2948" spans="1:5" ht="12" customHeight="1">
      <c r="A2948" s="9" t="s">
        <v>21</v>
      </c>
      <c r="B2948" s="26" t="s">
        <v>3129</v>
      </c>
      <c r="C2948" s="27" t="s">
        <v>2530</v>
      </c>
      <c r="D2948" s="40">
        <v>28538.2</v>
      </c>
      <c r="E2948" s="25">
        <f t="shared" si="49"/>
        <v>28.5382</v>
      </c>
    </row>
    <row r="2949" spans="1:5" ht="12" customHeight="1">
      <c r="A2949" s="9" t="s">
        <v>21</v>
      </c>
      <c r="B2949" s="26" t="s">
        <v>3130</v>
      </c>
      <c r="C2949" s="27" t="s">
        <v>2530</v>
      </c>
      <c r="D2949" s="40">
        <v>261.92</v>
      </c>
      <c r="E2949" s="25">
        <f t="shared" si="49"/>
        <v>0.26192000000000004</v>
      </c>
    </row>
    <row r="2950" spans="1:5" ht="12" customHeight="1">
      <c r="A2950" s="9" t="s">
        <v>21</v>
      </c>
      <c r="B2950" s="26" t="s">
        <v>3131</v>
      </c>
      <c r="C2950" s="27" t="s">
        <v>2530</v>
      </c>
      <c r="D2950" s="40">
        <v>3896.64</v>
      </c>
      <c r="E2950" s="25">
        <f t="shared" si="49"/>
        <v>3.8966399999999997</v>
      </c>
    </row>
    <row r="2951" spans="1:5" ht="12" customHeight="1">
      <c r="A2951" s="9" t="s">
        <v>21</v>
      </c>
      <c r="B2951" s="26" t="s">
        <v>3132</v>
      </c>
      <c r="C2951" s="27" t="s">
        <v>2530</v>
      </c>
      <c r="D2951" s="40">
        <v>790.68</v>
      </c>
      <c r="E2951" s="25">
        <f t="shared" si="49"/>
        <v>0.79067999999999994</v>
      </c>
    </row>
    <row r="2952" spans="1:5" ht="12" customHeight="1">
      <c r="A2952" s="9" t="s">
        <v>21</v>
      </c>
      <c r="B2952" s="26" t="s">
        <v>3133</v>
      </c>
      <c r="C2952" s="27" t="s">
        <v>2530</v>
      </c>
      <c r="D2952" s="40">
        <v>689.78</v>
      </c>
      <c r="E2952" s="25">
        <f t="shared" si="49"/>
        <v>0.68977999999999995</v>
      </c>
    </row>
    <row r="2953" spans="1:5" ht="12" customHeight="1">
      <c r="A2953" s="9" t="s">
        <v>21</v>
      </c>
      <c r="B2953" s="26" t="s">
        <v>3134</v>
      </c>
      <c r="C2953" s="27" t="s">
        <v>2530</v>
      </c>
      <c r="D2953" s="40">
        <v>34646.080000000002</v>
      </c>
      <c r="E2953" s="25">
        <f t="shared" si="49"/>
        <v>34.646080000000005</v>
      </c>
    </row>
    <row r="2954" spans="1:5" ht="12" customHeight="1">
      <c r="A2954" s="9" t="s">
        <v>21</v>
      </c>
      <c r="B2954" s="26" t="s">
        <v>3134</v>
      </c>
      <c r="C2954" s="27" t="s">
        <v>2530</v>
      </c>
      <c r="D2954" s="40">
        <v>34646.080000000002</v>
      </c>
      <c r="E2954" s="25">
        <f t="shared" si="49"/>
        <v>34.646080000000005</v>
      </c>
    </row>
    <row r="2955" spans="1:5" ht="12" customHeight="1">
      <c r="A2955" s="9" t="s">
        <v>21</v>
      </c>
      <c r="B2955" s="26" t="s">
        <v>3134</v>
      </c>
      <c r="C2955" s="27" t="s">
        <v>2530</v>
      </c>
      <c r="D2955" s="40">
        <v>36946.75</v>
      </c>
      <c r="E2955" s="25">
        <f t="shared" si="49"/>
        <v>36.946750000000002</v>
      </c>
    </row>
    <row r="2956" spans="1:5" ht="12" customHeight="1">
      <c r="A2956" s="9" t="s">
        <v>21</v>
      </c>
      <c r="B2956" s="26" t="s">
        <v>3134</v>
      </c>
      <c r="C2956" s="27" t="s">
        <v>2530</v>
      </c>
      <c r="D2956" s="40">
        <v>1356.26</v>
      </c>
      <c r="E2956" s="25">
        <f t="shared" si="49"/>
        <v>1.35626</v>
      </c>
    </row>
    <row r="2957" spans="1:5" ht="12" customHeight="1">
      <c r="A2957" s="9" t="s">
        <v>21</v>
      </c>
      <c r="B2957" s="26" t="s">
        <v>3134</v>
      </c>
      <c r="C2957" s="27" t="s">
        <v>2530</v>
      </c>
      <c r="D2957" s="40">
        <v>1275</v>
      </c>
      <c r="E2957" s="25">
        <f t="shared" si="49"/>
        <v>1.2749999999999999</v>
      </c>
    </row>
    <row r="2958" spans="1:5" ht="12" customHeight="1">
      <c r="A2958" s="9" t="s">
        <v>21</v>
      </c>
      <c r="B2958" s="26" t="s">
        <v>3134</v>
      </c>
      <c r="C2958" s="27" t="s">
        <v>2530</v>
      </c>
      <c r="D2958" s="40">
        <v>1356.26</v>
      </c>
      <c r="E2958" s="25">
        <f t="shared" si="49"/>
        <v>1.35626</v>
      </c>
    </row>
    <row r="2959" spans="1:5" ht="12" customHeight="1">
      <c r="A2959" s="9" t="s">
        <v>21</v>
      </c>
      <c r="B2959" s="26" t="s">
        <v>3134</v>
      </c>
      <c r="C2959" s="27" t="s">
        <v>2530</v>
      </c>
      <c r="D2959" s="40">
        <v>1569.45</v>
      </c>
      <c r="E2959" s="25">
        <f t="shared" si="49"/>
        <v>1.56945</v>
      </c>
    </row>
    <row r="2960" spans="1:5" ht="12" customHeight="1">
      <c r="A2960" s="9" t="s">
        <v>21</v>
      </c>
      <c r="B2960" s="26" t="s">
        <v>3134</v>
      </c>
      <c r="C2960" s="27" t="s">
        <v>2530</v>
      </c>
      <c r="D2960" s="40">
        <v>1145.43</v>
      </c>
      <c r="E2960" s="25">
        <f t="shared" si="49"/>
        <v>1.1454300000000002</v>
      </c>
    </row>
    <row r="2961" spans="1:5" ht="12" customHeight="1">
      <c r="A2961" s="9" t="s">
        <v>21</v>
      </c>
      <c r="B2961" s="26" t="s">
        <v>3134</v>
      </c>
      <c r="C2961" s="27" t="s">
        <v>2530</v>
      </c>
      <c r="D2961" s="40">
        <v>833.04</v>
      </c>
      <c r="E2961" s="25">
        <f t="shared" si="49"/>
        <v>0.83304</v>
      </c>
    </row>
    <row r="2962" spans="1:5" ht="12" customHeight="1">
      <c r="A2962" s="9" t="s">
        <v>21</v>
      </c>
      <c r="B2962" s="26" t="s">
        <v>3134</v>
      </c>
      <c r="C2962" s="27" t="s">
        <v>2530</v>
      </c>
      <c r="D2962" s="40">
        <v>1305.81</v>
      </c>
      <c r="E2962" s="25">
        <f t="shared" si="49"/>
        <v>1.3058099999999999</v>
      </c>
    </row>
    <row r="2963" spans="1:5" ht="12" customHeight="1">
      <c r="A2963" s="9" t="s">
        <v>21</v>
      </c>
      <c r="B2963" s="26" t="s">
        <v>3134</v>
      </c>
      <c r="C2963" s="27" t="s">
        <v>2530</v>
      </c>
      <c r="D2963" s="40">
        <v>1356.26</v>
      </c>
      <c r="E2963" s="25">
        <f t="shared" ref="E2963:E3026" si="50">D2963/1000</f>
        <v>1.35626</v>
      </c>
    </row>
    <row r="2964" spans="1:5" ht="12" customHeight="1">
      <c r="A2964" s="9" t="s">
        <v>21</v>
      </c>
      <c r="B2964" s="26" t="s">
        <v>3134</v>
      </c>
      <c r="C2964" s="27" t="s">
        <v>2530</v>
      </c>
      <c r="D2964" s="40">
        <v>1249.56</v>
      </c>
      <c r="E2964" s="25">
        <f t="shared" si="50"/>
        <v>1.24956</v>
      </c>
    </row>
    <row r="2965" spans="1:5" ht="12" customHeight="1">
      <c r="A2965" s="9" t="s">
        <v>21</v>
      </c>
      <c r="B2965" s="26" t="s">
        <v>3134</v>
      </c>
      <c r="C2965" s="27" t="s">
        <v>2530</v>
      </c>
      <c r="D2965" s="40">
        <v>1295.31</v>
      </c>
      <c r="E2965" s="25">
        <f t="shared" si="50"/>
        <v>1.29531</v>
      </c>
    </row>
    <row r="2966" spans="1:5" ht="12" customHeight="1">
      <c r="A2966" s="9" t="s">
        <v>21</v>
      </c>
      <c r="B2966" s="26" t="s">
        <v>3134</v>
      </c>
      <c r="C2966" s="27" t="s">
        <v>2530</v>
      </c>
      <c r="D2966" s="40">
        <v>1275</v>
      </c>
      <c r="E2966" s="25">
        <f t="shared" si="50"/>
        <v>1.2749999999999999</v>
      </c>
    </row>
    <row r="2967" spans="1:5" ht="12" customHeight="1">
      <c r="A2967" s="9" t="s">
        <v>21</v>
      </c>
      <c r="B2967" s="26" t="s">
        <v>3134</v>
      </c>
      <c r="C2967" s="27" t="s">
        <v>2530</v>
      </c>
      <c r="D2967" s="40">
        <v>833.04</v>
      </c>
      <c r="E2967" s="25">
        <f t="shared" si="50"/>
        <v>0.83304</v>
      </c>
    </row>
    <row r="2968" spans="1:5" ht="12" customHeight="1">
      <c r="A2968" s="9" t="s">
        <v>21</v>
      </c>
      <c r="B2968" s="26" t="s">
        <v>3134</v>
      </c>
      <c r="C2968" s="27" t="s">
        <v>2530</v>
      </c>
      <c r="D2968" s="40">
        <v>1145.43</v>
      </c>
      <c r="E2968" s="25">
        <f t="shared" si="50"/>
        <v>1.1454300000000002</v>
      </c>
    </row>
    <row r="2969" spans="1:5" ht="12" customHeight="1">
      <c r="A2969" s="9" t="s">
        <v>21</v>
      </c>
      <c r="B2969" s="26" t="s">
        <v>3134</v>
      </c>
      <c r="C2969" s="27" t="s">
        <v>2530</v>
      </c>
      <c r="D2969" s="40">
        <v>833.04</v>
      </c>
      <c r="E2969" s="25">
        <f t="shared" si="50"/>
        <v>0.83304</v>
      </c>
    </row>
    <row r="2970" spans="1:5" ht="12" customHeight="1">
      <c r="A2970" s="9" t="s">
        <v>21</v>
      </c>
      <c r="B2970" s="26" t="s">
        <v>3134</v>
      </c>
      <c r="C2970" s="27" t="s">
        <v>2530</v>
      </c>
      <c r="D2970" s="40">
        <v>1296.31</v>
      </c>
      <c r="E2970" s="25">
        <f t="shared" si="50"/>
        <v>1.2963099999999999</v>
      </c>
    </row>
    <row r="2971" spans="1:5" ht="12" customHeight="1">
      <c r="A2971" s="9" t="s">
        <v>21</v>
      </c>
      <c r="B2971" s="26" t="s">
        <v>3134</v>
      </c>
      <c r="C2971" s="27" t="s">
        <v>2530</v>
      </c>
      <c r="D2971" s="40">
        <v>1356.26</v>
      </c>
      <c r="E2971" s="25">
        <f t="shared" si="50"/>
        <v>1.35626</v>
      </c>
    </row>
    <row r="2972" spans="1:5" ht="12" customHeight="1">
      <c r="A2972" s="9" t="s">
        <v>21</v>
      </c>
      <c r="B2972" s="26" t="s">
        <v>3134</v>
      </c>
      <c r="C2972" s="27" t="s">
        <v>2530</v>
      </c>
      <c r="D2972" s="40">
        <v>833.04</v>
      </c>
      <c r="E2972" s="25">
        <f t="shared" si="50"/>
        <v>0.83304</v>
      </c>
    </row>
    <row r="2973" spans="1:5" ht="12" customHeight="1">
      <c r="A2973" s="9" t="s">
        <v>21</v>
      </c>
      <c r="B2973" s="26" t="s">
        <v>3134</v>
      </c>
      <c r="C2973" s="27" t="s">
        <v>2530</v>
      </c>
      <c r="D2973" s="40">
        <v>1356.26</v>
      </c>
      <c r="E2973" s="25">
        <f t="shared" si="50"/>
        <v>1.35626</v>
      </c>
    </row>
    <row r="2974" spans="1:5" ht="12" customHeight="1">
      <c r="A2974" s="9" t="s">
        <v>21</v>
      </c>
      <c r="B2974" s="26" t="s">
        <v>3134</v>
      </c>
      <c r="C2974" s="27" t="s">
        <v>2530</v>
      </c>
      <c r="D2974" s="40">
        <v>1569.45</v>
      </c>
      <c r="E2974" s="25">
        <f t="shared" si="50"/>
        <v>1.56945</v>
      </c>
    </row>
    <row r="2975" spans="1:5" ht="12" customHeight="1">
      <c r="A2975" s="9" t="s">
        <v>21</v>
      </c>
      <c r="B2975" s="26" t="s">
        <v>3134</v>
      </c>
      <c r="C2975" s="27" t="s">
        <v>2530</v>
      </c>
      <c r="D2975" s="40">
        <v>1356.26</v>
      </c>
      <c r="E2975" s="25">
        <f t="shared" si="50"/>
        <v>1.35626</v>
      </c>
    </row>
    <row r="2976" spans="1:5" ht="12" customHeight="1">
      <c r="A2976" s="9" t="s">
        <v>21</v>
      </c>
      <c r="B2976" s="26" t="s">
        <v>3134</v>
      </c>
      <c r="C2976" s="27" t="s">
        <v>2530</v>
      </c>
      <c r="D2976" s="40">
        <v>1356.26</v>
      </c>
      <c r="E2976" s="25">
        <f t="shared" si="50"/>
        <v>1.35626</v>
      </c>
    </row>
    <row r="2977" spans="1:5" ht="12" customHeight="1">
      <c r="A2977" s="9" t="s">
        <v>21</v>
      </c>
      <c r="B2977" s="26" t="s">
        <v>3134</v>
      </c>
      <c r="C2977" s="27" t="s">
        <v>2530</v>
      </c>
      <c r="D2977" s="40">
        <v>1145.43</v>
      </c>
      <c r="E2977" s="25">
        <f t="shared" si="50"/>
        <v>1.1454300000000002</v>
      </c>
    </row>
    <row r="2978" spans="1:5" ht="12" customHeight="1">
      <c r="A2978" s="9" t="s">
        <v>21</v>
      </c>
      <c r="B2978" s="26" t="s">
        <v>3134</v>
      </c>
      <c r="C2978" s="27" t="s">
        <v>2530</v>
      </c>
      <c r="D2978" s="40">
        <v>956.16</v>
      </c>
      <c r="E2978" s="25">
        <f t="shared" si="50"/>
        <v>0.95616000000000001</v>
      </c>
    </row>
    <row r="2979" spans="1:5" ht="12" customHeight="1">
      <c r="A2979" s="9" t="s">
        <v>21</v>
      </c>
      <c r="B2979" s="26" t="s">
        <v>3134</v>
      </c>
      <c r="C2979" s="27" t="s">
        <v>2530</v>
      </c>
      <c r="D2979" s="40">
        <v>1569.45</v>
      </c>
      <c r="E2979" s="25">
        <f t="shared" si="50"/>
        <v>1.56945</v>
      </c>
    </row>
    <row r="2980" spans="1:5" ht="12" customHeight="1">
      <c r="A2980" s="9" t="s">
        <v>21</v>
      </c>
      <c r="B2980" s="26" t="s">
        <v>3134</v>
      </c>
      <c r="C2980" s="27" t="s">
        <v>2530</v>
      </c>
      <c r="D2980" s="40">
        <v>1356.26</v>
      </c>
      <c r="E2980" s="25">
        <f t="shared" si="50"/>
        <v>1.35626</v>
      </c>
    </row>
    <row r="2981" spans="1:5" ht="12" customHeight="1">
      <c r="A2981" s="9" t="s">
        <v>21</v>
      </c>
      <c r="B2981" s="26" t="s">
        <v>3134</v>
      </c>
      <c r="C2981" s="27" t="s">
        <v>2530</v>
      </c>
      <c r="D2981" s="40">
        <v>1271.81</v>
      </c>
      <c r="E2981" s="25">
        <f t="shared" si="50"/>
        <v>1.2718099999999999</v>
      </c>
    </row>
    <row r="2982" spans="1:5" ht="12" customHeight="1">
      <c r="A2982" s="9" t="s">
        <v>21</v>
      </c>
      <c r="B2982" s="26" t="s">
        <v>3134</v>
      </c>
      <c r="C2982" s="27" t="s">
        <v>2530</v>
      </c>
      <c r="D2982" s="40">
        <v>1275</v>
      </c>
      <c r="E2982" s="25">
        <f t="shared" si="50"/>
        <v>1.2749999999999999</v>
      </c>
    </row>
    <row r="2983" spans="1:5" ht="12" customHeight="1">
      <c r="A2983" s="9" t="s">
        <v>21</v>
      </c>
      <c r="B2983" s="26" t="s">
        <v>3134</v>
      </c>
      <c r="C2983" s="27" t="s">
        <v>2530</v>
      </c>
      <c r="D2983" s="40">
        <v>1249.56</v>
      </c>
      <c r="E2983" s="25">
        <f t="shared" si="50"/>
        <v>1.24956</v>
      </c>
    </row>
    <row r="2984" spans="1:5" ht="12" customHeight="1">
      <c r="A2984" s="9" t="s">
        <v>21</v>
      </c>
      <c r="B2984" s="26" t="s">
        <v>3134</v>
      </c>
      <c r="C2984" s="27" t="s">
        <v>2530</v>
      </c>
      <c r="D2984" s="40">
        <v>1275</v>
      </c>
      <c r="E2984" s="25">
        <f t="shared" si="50"/>
        <v>1.2749999999999999</v>
      </c>
    </row>
    <row r="2985" spans="1:5" ht="12" customHeight="1">
      <c r="A2985" s="9" t="s">
        <v>21</v>
      </c>
      <c r="B2985" s="26" t="s">
        <v>3134</v>
      </c>
      <c r="C2985" s="27" t="s">
        <v>2530</v>
      </c>
      <c r="D2985" s="40">
        <v>1569.45</v>
      </c>
      <c r="E2985" s="25">
        <f t="shared" si="50"/>
        <v>1.56945</v>
      </c>
    </row>
    <row r="2986" spans="1:5" ht="12" customHeight="1">
      <c r="A2986" s="9" t="s">
        <v>21</v>
      </c>
      <c r="B2986" s="26" t="s">
        <v>3134</v>
      </c>
      <c r="C2986" s="27" t="s">
        <v>2530</v>
      </c>
      <c r="D2986" s="40">
        <v>1275</v>
      </c>
      <c r="E2986" s="25">
        <f t="shared" si="50"/>
        <v>1.2749999999999999</v>
      </c>
    </row>
    <row r="2987" spans="1:5" ht="12" customHeight="1">
      <c r="A2987" s="9" t="s">
        <v>21</v>
      </c>
      <c r="B2987" s="26" t="s">
        <v>3134</v>
      </c>
      <c r="C2987" s="27" t="s">
        <v>2530</v>
      </c>
      <c r="D2987" s="40">
        <v>1356.26</v>
      </c>
      <c r="E2987" s="25">
        <f t="shared" si="50"/>
        <v>1.35626</v>
      </c>
    </row>
    <row r="2988" spans="1:5" ht="12" customHeight="1">
      <c r="A2988" s="9" t="s">
        <v>21</v>
      </c>
      <c r="B2988" s="26" t="s">
        <v>3134</v>
      </c>
      <c r="C2988" s="27" t="s">
        <v>2530</v>
      </c>
      <c r="D2988" s="40">
        <v>1356.26</v>
      </c>
      <c r="E2988" s="25">
        <f t="shared" si="50"/>
        <v>1.35626</v>
      </c>
    </row>
    <row r="2989" spans="1:5" ht="12" customHeight="1">
      <c r="A2989" s="9" t="s">
        <v>21</v>
      </c>
      <c r="B2989" s="26" t="s">
        <v>3134</v>
      </c>
      <c r="C2989" s="27" t="s">
        <v>2530</v>
      </c>
      <c r="D2989" s="40">
        <v>1356.26</v>
      </c>
      <c r="E2989" s="25">
        <f t="shared" si="50"/>
        <v>1.35626</v>
      </c>
    </row>
    <row r="2990" spans="1:5" ht="12" customHeight="1">
      <c r="A2990" s="9" t="s">
        <v>21</v>
      </c>
      <c r="B2990" s="26" t="s">
        <v>3134</v>
      </c>
      <c r="C2990" s="27" t="s">
        <v>2530</v>
      </c>
      <c r="D2990" s="40">
        <v>1356.26</v>
      </c>
      <c r="E2990" s="25">
        <f t="shared" si="50"/>
        <v>1.35626</v>
      </c>
    </row>
    <row r="2991" spans="1:5" ht="12" customHeight="1">
      <c r="A2991" s="9" t="s">
        <v>21</v>
      </c>
      <c r="B2991" s="26" t="s">
        <v>3134</v>
      </c>
      <c r="C2991" s="27" t="s">
        <v>2530</v>
      </c>
      <c r="D2991" s="40">
        <v>1356.26</v>
      </c>
      <c r="E2991" s="25">
        <f t="shared" si="50"/>
        <v>1.35626</v>
      </c>
    </row>
    <row r="2992" spans="1:5" ht="12" customHeight="1">
      <c r="A2992" s="9" t="s">
        <v>21</v>
      </c>
      <c r="B2992" s="26" t="s">
        <v>3135</v>
      </c>
      <c r="C2992" s="27" t="s">
        <v>2530</v>
      </c>
      <c r="D2992" s="40">
        <v>4239.38</v>
      </c>
      <c r="E2992" s="25">
        <f t="shared" si="50"/>
        <v>4.2393799999999997</v>
      </c>
    </row>
    <row r="2993" spans="1:5" ht="12" customHeight="1">
      <c r="A2993" s="9" t="s">
        <v>21</v>
      </c>
      <c r="B2993" s="26" t="s">
        <v>3136</v>
      </c>
      <c r="C2993" s="27" t="s">
        <v>2530</v>
      </c>
      <c r="D2993" s="40">
        <v>4223.57</v>
      </c>
      <c r="E2993" s="25">
        <f t="shared" si="50"/>
        <v>4.2235699999999996</v>
      </c>
    </row>
    <row r="2994" spans="1:5" ht="12" customHeight="1">
      <c r="A2994" s="9" t="s">
        <v>21</v>
      </c>
      <c r="B2994" s="26" t="s">
        <v>3136</v>
      </c>
      <c r="C2994" s="27" t="s">
        <v>2530</v>
      </c>
      <c r="D2994" s="40">
        <v>4267.66</v>
      </c>
      <c r="E2994" s="25">
        <f t="shared" si="50"/>
        <v>4.2676600000000002</v>
      </c>
    </row>
    <row r="2995" spans="1:5" ht="12" customHeight="1">
      <c r="A2995" s="9" t="s">
        <v>21</v>
      </c>
      <c r="B2995" s="26" t="s">
        <v>3136</v>
      </c>
      <c r="C2995" s="27" t="s">
        <v>2530</v>
      </c>
      <c r="D2995" s="40">
        <v>4164.07</v>
      </c>
      <c r="E2995" s="25">
        <f t="shared" si="50"/>
        <v>4.1640699999999997</v>
      </c>
    </row>
    <row r="2996" spans="1:5" ht="12" customHeight="1">
      <c r="A2996" s="9" t="s">
        <v>21</v>
      </c>
      <c r="B2996" s="26" t="s">
        <v>3136</v>
      </c>
      <c r="C2996" s="27" t="s">
        <v>2530</v>
      </c>
      <c r="D2996" s="40">
        <v>4283.3599999999997</v>
      </c>
      <c r="E2996" s="25">
        <f t="shared" si="50"/>
        <v>4.2833600000000001</v>
      </c>
    </row>
    <row r="2997" spans="1:5" ht="12" customHeight="1">
      <c r="A2997" s="9" t="s">
        <v>21</v>
      </c>
      <c r="B2997" s="26" t="s">
        <v>3136</v>
      </c>
      <c r="C2997" s="27" t="s">
        <v>2530</v>
      </c>
      <c r="D2997" s="40">
        <v>4134.18</v>
      </c>
      <c r="E2997" s="25">
        <f t="shared" si="50"/>
        <v>4.1341800000000006</v>
      </c>
    </row>
    <row r="2998" spans="1:5" ht="12" customHeight="1">
      <c r="A2998" s="9" t="s">
        <v>21</v>
      </c>
      <c r="B2998" s="26" t="s">
        <v>3136</v>
      </c>
      <c r="C2998" s="27" t="s">
        <v>2530</v>
      </c>
      <c r="D2998" s="40">
        <v>4277.63</v>
      </c>
      <c r="E2998" s="25">
        <f t="shared" si="50"/>
        <v>4.2776300000000003</v>
      </c>
    </row>
    <row r="2999" spans="1:5" ht="12" customHeight="1">
      <c r="A2999" s="9" t="s">
        <v>21</v>
      </c>
      <c r="B2999" s="26" t="s">
        <v>3136</v>
      </c>
      <c r="C2999" s="27" t="s">
        <v>2530</v>
      </c>
      <c r="D2999" s="40">
        <v>4155.32</v>
      </c>
      <c r="E2999" s="25">
        <f t="shared" si="50"/>
        <v>4.1553199999999997</v>
      </c>
    </row>
    <row r="3000" spans="1:5" ht="12" customHeight="1">
      <c r="A3000" s="9" t="s">
        <v>21</v>
      </c>
      <c r="B3000" s="26" t="s">
        <v>3136</v>
      </c>
      <c r="C3000" s="27" t="s">
        <v>2530</v>
      </c>
      <c r="D3000" s="40">
        <v>3948.75</v>
      </c>
      <c r="E3000" s="25">
        <f t="shared" si="50"/>
        <v>3.94875</v>
      </c>
    </row>
    <row r="3001" spans="1:5" ht="12" customHeight="1">
      <c r="A3001" s="9" t="s">
        <v>21</v>
      </c>
      <c r="B3001" s="26" t="s">
        <v>3136</v>
      </c>
      <c r="C3001" s="27" t="s">
        <v>2530</v>
      </c>
      <c r="D3001" s="40">
        <v>4007.94</v>
      </c>
      <c r="E3001" s="25">
        <f t="shared" si="50"/>
        <v>4.0079399999999996</v>
      </c>
    </row>
    <row r="3002" spans="1:5" ht="12" customHeight="1">
      <c r="A3002" s="9" t="s">
        <v>21</v>
      </c>
      <c r="B3002" s="26" t="s">
        <v>3136</v>
      </c>
      <c r="C3002" s="27" t="s">
        <v>2530</v>
      </c>
      <c r="D3002" s="40">
        <v>4274.91</v>
      </c>
      <c r="E3002" s="25">
        <f t="shared" si="50"/>
        <v>4.2749100000000002</v>
      </c>
    </row>
    <row r="3003" spans="1:5" ht="12" customHeight="1">
      <c r="A3003" s="9" t="s">
        <v>21</v>
      </c>
      <c r="B3003" s="26" t="s">
        <v>3136</v>
      </c>
      <c r="C3003" s="27" t="s">
        <v>2530</v>
      </c>
      <c r="D3003" s="40">
        <v>4141.42</v>
      </c>
      <c r="E3003" s="25">
        <f t="shared" si="50"/>
        <v>4.1414200000000001</v>
      </c>
    </row>
    <row r="3004" spans="1:5" ht="12" customHeight="1">
      <c r="A3004" s="9" t="s">
        <v>21</v>
      </c>
      <c r="B3004" s="26" t="s">
        <v>3136</v>
      </c>
      <c r="C3004" s="27" t="s">
        <v>2530</v>
      </c>
      <c r="D3004" s="40">
        <v>4283.3599999999997</v>
      </c>
      <c r="E3004" s="25">
        <f t="shared" si="50"/>
        <v>4.2833600000000001</v>
      </c>
    </row>
    <row r="3005" spans="1:5" ht="12" customHeight="1">
      <c r="A3005" s="9" t="s">
        <v>21</v>
      </c>
      <c r="B3005" s="26" t="s">
        <v>3136</v>
      </c>
      <c r="C3005" s="27" t="s">
        <v>2530</v>
      </c>
      <c r="D3005" s="40">
        <v>4141.42</v>
      </c>
      <c r="E3005" s="25">
        <f t="shared" si="50"/>
        <v>4.1414200000000001</v>
      </c>
    </row>
    <row r="3006" spans="1:5" ht="12" customHeight="1">
      <c r="A3006" s="9" t="s">
        <v>21</v>
      </c>
      <c r="B3006" s="26" t="s">
        <v>3136</v>
      </c>
      <c r="C3006" s="27" t="s">
        <v>2530</v>
      </c>
      <c r="D3006" s="40">
        <v>4267.96</v>
      </c>
      <c r="E3006" s="25">
        <f t="shared" si="50"/>
        <v>4.2679600000000004</v>
      </c>
    </row>
    <row r="3007" spans="1:5" ht="12" customHeight="1">
      <c r="A3007" s="9" t="s">
        <v>21</v>
      </c>
      <c r="B3007" s="26" t="s">
        <v>3136</v>
      </c>
      <c r="C3007" s="27" t="s">
        <v>2530</v>
      </c>
      <c r="D3007" s="40">
        <v>4176.1499999999996</v>
      </c>
      <c r="E3007" s="25">
        <f t="shared" si="50"/>
        <v>4.1761499999999998</v>
      </c>
    </row>
    <row r="3008" spans="1:5" ht="12" customHeight="1">
      <c r="A3008" s="9" t="s">
        <v>21</v>
      </c>
      <c r="B3008" s="26" t="s">
        <v>3136</v>
      </c>
      <c r="C3008" s="27" t="s">
        <v>2530</v>
      </c>
      <c r="D3008" s="40">
        <v>4272.1899999999996</v>
      </c>
      <c r="E3008" s="25">
        <f t="shared" si="50"/>
        <v>4.2721899999999993</v>
      </c>
    </row>
    <row r="3009" spans="1:5" ht="12" customHeight="1">
      <c r="A3009" s="9" t="s">
        <v>21</v>
      </c>
      <c r="B3009" s="26" t="s">
        <v>3136</v>
      </c>
      <c r="C3009" s="27" t="s">
        <v>2530</v>
      </c>
      <c r="D3009" s="40">
        <v>4154.1099999999997</v>
      </c>
      <c r="E3009" s="25">
        <f t="shared" si="50"/>
        <v>4.1541099999999993</v>
      </c>
    </row>
    <row r="3010" spans="1:5" ht="12" customHeight="1">
      <c r="A3010" s="9" t="s">
        <v>21</v>
      </c>
      <c r="B3010" s="26" t="s">
        <v>3136</v>
      </c>
      <c r="C3010" s="27" t="s">
        <v>2530</v>
      </c>
      <c r="D3010" s="40">
        <v>4283.97</v>
      </c>
      <c r="E3010" s="25">
        <f t="shared" si="50"/>
        <v>4.2839700000000001</v>
      </c>
    </row>
    <row r="3011" spans="1:5" ht="12" customHeight="1">
      <c r="A3011" s="9" t="s">
        <v>21</v>
      </c>
      <c r="B3011" s="26" t="s">
        <v>3136</v>
      </c>
      <c r="C3011" s="27" t="s">
        <v>2530</v>
      </c>
      <c r="D3011" s="40">
        <v>4182.1899999999996</v>
      </c>
      <c r="E3011" s="25">
        <f t="shared" si="50"/>
        <v>4.1821899999999994</v>
      </c>
    </row>
    <row r="3012" spans="1:5" ht="12" customHeight="1">
      <c r="A3012" s="9" t="s">
        <v>21</v>
      </c>
      <c r="B3012" s="26" t="s">
        <v>3136</v>
      </c>
      <c r="C3012" s="27" t="s">
        <v>2530</v>
      </c>
      <c r="D3012" s="40">
        <v>4282.76</v>
      </c>
      <c r="E3012" s="25">
        <f t="shared" si="50"/>
        <v>4.2827600000000006</v>
      </c>
    </row>
    <row r="3013" spans="1:5" ht="12" customHeight="1">
      <c r="A3013" s="9" t="s">
        <v>21</v>
      </c>
      <c r="B3013" s="26" t="s">
        <v>3136</v>
      </c>
      <c r="C3013" s="27" t="s">
        <v>2530</v>
      </c>
      <c r="D3013" s="40">
        <v>4150.79</v>
      </c>
      <c r="E3013" s="25">
        <f t="shared" si="50"/>
        <v>4.1507899999999998</v>
      </c>
    </row>
    <row r="3014" spans="1:5" ht="12" customHeight="1">
      <c r="A3014" s="9" t="s">
        <v>21</v>
      </c>
      <c r="B3014" s="26" t="s">
        <v>3136</v>
      </c>
      <c r="C3014" s="27" t="s">
        <v>2530</v>
      </c>
      <c r="D3014" s="40">
        <v>4272.49</v>
      </c>
      <c r="E3014" s="25">
        <f t="shared" si="50"/>
        <v>4.2724899999999995</v>
      </c>
    </row>
    <row r="3015" spans="1:5" ht="12" customHeight="1">
      <c r="A3015" s="9" t="s">
        <v>21</v>
      </c>
      <c r="B3015" s="26" t="s">
        <v>3136</v>
      </c>
      <c r="C3015" s="27" t="s">
        <v>2530</v>
      </c>
      <c r="D3015" s="40">
        <v>4281.55</v>
      </c>
      <c r="E3015" s="25">
        <f t="shared" si="50"/>
        <v>4.2815500000000002</v>
      </c>
    </row>
    <row r="3016" spans="1:5" ht="12" customHeight="1">
      <c r="A3016" s="9" t="s">
        <v>21</v>
      </c>
      <c r="B3016" s="26" t="s">
        <v>3136</v>
      </c>
      <c r="C3016" s="27" t="s">
        <v>2530</v>
      </c>
      <c r="D3016" s="40">
        <v>3925.49</v>
      </c>
      <c r="E3016" s="25">
        <f t="shared" si="50"/>
        <v>3.9254899999999999</v>
      </c>
    </row>
    <row r="3017" spans="1:5" ht="12" customHeight="1">
      <c r="A3017" s="9" t="s">
        <v>21</v>
      </c>
      <c r="B3017" s="26" t="s">
        <v>3136</v>
      </c>
      <c r="C3017" s="27" t="s">
        <v>2530</v>
      </c>
      <c r="D3017" s="40">
        <v>4188.2299999999996</v>
      </c>
      <c r="E3017" s="25">
        <f t="shared" si="50"/>
        <v>4.1882299999999999</v>
      </c>
    </row>
    <row r="3018" spans="1:5" ht="12" customHeight="1">
      <c r="A3018" s="9" t="s">
        <v>21</v>
      </c>
      <c r="B3018" s="26" t="s">
        <v>3136</v>
      </c>
      <c r="C3018" s="27" t="s">
        <v>2530</v>
      </c>
      <c r="D3018" s="40">
        <v>4315.38</v>
      </c>
      <c r="E3018" s="25">
        <f t="shared" si="50"/>
        <v>4.3153800000000002</v>
      </c>
    </row>
    <row r="3019" spans="1:5" ht="12" customHeight="1">
      <c r="A3019" s="9" t="s">
        <v>21</v>
      </c>
      <c r="B3019" s="26" t="s">
        <v>3136</v>
      </c>
      <c r="C3019" s="27" t="s">
        <v>2530</v>
      </c>
      <c r="D3019" s="40">
        <v>4147.16</v>
      </c>
      <c r="E3019" s="25">
        <f t="shared" si="50"/>
        <v>4.1471599999999995</v>
      </c>
    </row>
    <row r="3020" spans="1:5" ht="12" customHeight="1">
      <c r="A3020" s="9" t="s">
        <v>21</v>
      </c>
      <c r="B3020" s="26" t="s">
        <v>3136</v>
      </c>
      <c r="C3020" s="27" t="s">
        <v>2530</v>
      </c>
      <c r="D3020" s="40">
        <v>4279.4399999999996</v>
      </c>
      <c r="E3020" s="25">
        <f t="shared" si="50"/>
        <v>4.2794399999999992</v>
      </c>
    </row>
    <row r="3021" spans="1:5" ht="12" customHeight="1">
      <c r="A3021" s="9" t="s">
        <v>21</v>
      </c>
      <c r="B3021" s="26" t="s">
        <v>3136</v>
      </c>
      <c r="C3021" s="27" t="s">
        <v>2530</v>
      </c>
      <c r="D3021" s="40">
        <v>4147.16</v>
      </c>
      <c r="E3021" s="25">
        <f t="shared" si="50"/>
        <v>4.1471599999999995</v>
      </c>
    </row>
    <row r="3022" spans="1:5" ht="12" customHeight="1">
      <c r="A3022" s="9" t="s">
        <v>21</v>
      </c>
      <c r="B3022" s="26" t="s">
        <v>3136</v>
      </c>
      <c r="C3022" s="27" t="s">
        <v>2530</v>
      </c>
      <c r="D3022" s="40">
        <v>4287.59</v>
      </c>
      <c r="E3022" s="25">
        <f t="shared" si="50"/>
        <v>4.2875899999999998</v>
      </c>
    </row>
    <row r="3023" spans="1:5" ht="12" customHeight="1">
      <c r="A3023" s="9" t="s">
        <v>21</v>
      </c>
      <c r="B3023" s="26" t="s">
        <v>3136</v>
      </c>
      <c r="C3023" s="27" t="s">
        <v>2530</v>
      </c>
      <c r="D3023" s="40">
        <v>4166.49</v>
      </c>
      <c r="E3023" s="25">
        <f t="shared" si="50"/>
        <v>4.1664899999999996</v>
      </c>
    </row>
    <row r="3024" spans="1:5" ht="12" customHeight="1">
      <c r="A3024" s="9" t="s">
        <v>21</v>
      </c>
      <c r="B3024" s="26" t="s">
        <v>3136</v>
      </c>
      <c r="C3024" s="27" t="s">
        <v>2530</v>
      </c>
      <c r="D3024" s="40">
        <v>4189.4399999999996</v>
      </c>
      <c r="E3024" s="25">
        <f t="shared" si="50"/>
        <v>4.1894399999999994</v>
      </c>
    </row>
    <row r="3025" spans="1:5" ht="12" customHeight="1">
      <c r="A3025" s="9" t="s">
        <v>21</v>
      </c>
      <c r="B3025" s="26" t="s">
        <v>3136</v>
      </c>
      <c r="C3025" s="27" t="s">
        <v>2530</v>
      </c>
      <c r="D3025" s="40">
        <v>4297.5600000000004</v>
      </c>
      <c r="E3025" s="25">
        <f t="shared" si="50"/>
        <v>4.2975600000000007</v>
      </c>
    </row>
    <row r="3026" spans="1:5" ht="12" customHeight="1">
      <c r="A3026" s="9" t="s">
        <v>21</v>
      </c>
      <c r="B3026" s="26" t="s">
        <v>3136</v>
      </c>
      <c r="C3026" s="27" t="s">
        <v>2530</v>
      </c>
      <c r="D3026" s="40">
        <v>4081.93</v>
      </c>
      <c r="E3026" s="25">
        <f t="shared" si="50"/>
        <v>4.0819299999999998</v>
      </c>
    </row>
    <row r="3027" spans="1:5" ht="12" customHeight="1">
      <c r="A3027" s="9" t="s">
        <v>21</v>
      </c>
      <c r="B3027" s="26" t="s">
        <v>3136</v>
      </c>
      <c r="C3027" s="27" t="s">
        <v>2530</v>
      </c>
      <c r="D3027" s="40">
        <v>4131.76</v>
      </c>
      <c r="E3027" s="25">
        <f t="shared" ref="E3027:E3090" si="51">D3027/1000</f>
        <v>4.1317599999999999</v>
      </c>
    </row>
    <row r="3028" spans="1:5" ht="12" customHeight="1">
      <c r="A3028" s="9" t="s">
        <v>21</v>
      </c>
      <c r="B3028" s="26" t="s">
        <v>3136</v>
      </c>
      <c r="C3028" s="27" t="s">
        <v>2530</v>
      </c>
      <c r="D3028" s="40">
        <v>3493.94</v>
      </c>
      <c r="E3028" s="25">
        <f t="shared" si="51"/>
        <v>3.4939400000000003</v>
      </c>
    </row>
    <row r="3029" spans="1:5" ht="12" customHeight="1">
      <c r="A3029" s="9" t="s">
        <v>21</v>
      </c>
      <c r="B3029" s="26" t="s">
        <v>3136</v>
      </c>
      <c r="C3029" s="27" t="s">
        <v>2530</v>
      </c>
      <c r="D3029" s="40">
        <v>4039.65</v>
      </c>
      <c r="E3029" s="25">
        <f t="shared" si="51"/>
        <v>4.03965</v>
      </c>
    </row>
    <row r="3030" spans="1:5" ht="12" customHeight="1">
      <c r="A3030" s="9" t="s">
        <v>21</v>
      </c>
      <c r="B3030" s="26" t="s">
        <v>3136</v>
      </c>
      <c r="C3030" s="27" t="s">
        <v>2530</v>
      </c>
      <c r="D3030" s="40">
        <v>4291.22</v>
      </c>
      <c r="E3030" s="25">
        <f t="shared" si="51"/>
        <v>4.29122</v>
      </c>
    </row>
    <row r="3031" spans="1:5" ht="12" customHeight="1">
      <c r="A3031" s="9" t="s">
        <v>21</v>
      </c>
      <c r="B3031" s="26" t="s">
        <v>3136</v>
      </c>
      <c r="C3031" s="27" t="s">
        <v>2530</v>
      </c>
      <c r="D3031" s="40">
        <v>4156.5200000000004</v>
      </c>
      <c r="E3031" s="25">
        <f t="shared" si="51"/>
        <v>4.1565200000000004</v>
      </c>
    </row>
    <row r="3032" spans="1:5" ht="12" customHeight="1">
      <c r="A3032" s="9" t="s">
        <v>21</v>
      </c>
      <c r="B3032" s="26" t="s">
        <v>3136</v>
      </c>
      <c r="C3032" s="27" t="s">
        <v>2530</v>
      </c>
      <c r="D3032" s="40">
        <v>4311.1499999999996</v>
      </c>
      <c r="E3032" s="25">
        <f t="shared" si="51"/>
        <v>4.3111499999999996</v>
      </c>
    </row>
    <row r="3033" spans="1:5" ht="12" customHeight="1">
      <c r="A3033" s="9" t="s">
        <v>21</v>
      </c>
      <c r="B3033" s="26" t="s">
        <v>3136</v>
      </c>
      <c r="C3033" s="27" t="s">
        <v>2530</v>
      </c>
      <c r="D3033" s="40">
        <v>4298.7700000000004</v>
      </c>
      <c r="E3033" s="25">
        <f t="shared" si="51"/>
        <v>4.2987700000000002</v>
      </c>
    </row>
    <row r="3034" spans="1:5" ht="12" customHeight="1">
      <c r="A3034" s="9" t="s">
        <v>21</v>
      </c>
      <c r="B3034" s="26" t="s">
        <v>3136</v>
      </c>
      <c r="C3034" s="27" t="s">
        <v>2530</v>
      </c>
      <c r="D3034" s="40">
        <v>4423.79</v>
      </c>
      <c r="E3034" s="25">
        <f t="shared" si="51"/>
        <v>4.4237900000000003</v>
      </c>
    </row>
    <row r="3035" spans="1:5" ht="12" customHeight="1">
      <c r="A3035" s="9" t="s">
        <v>21</v>
      </c>
      <c r="B3035" s="26" t="s">
        <v>3136</v>
      </c>
      <c r="C3035" s="27" t="s">
        <v>2530</v>
      </c>
      <c r="D3035" s="40">
        <v>4283.0600000000004</v>
      </c>
      <c r="E3035" s="25">
        <f t="shared" si="51"/>
        <v>4.2830600000000008</v>
      </c>
    </row>
    <row r="3036" spans="1:5" ht="12" customHeight="1">
      <c r="A3036" s="9" t="s">
        <v>21</v>
      </c>
      <c r="B3036" s="26" t="s">
        <v>3136</v>
      </c>
      <c r="C3036" s="27" t="s">
        <v>2530</v>
      </c>
      <c r="D3036" s="40">
        <v>4366.72</v>
      </c>
      <c r="E3036" s="25">
        <f t="shared" si="51"/>
        <v>4.3667199999999999</v>
      </c>
    </row>
    <row r="3037" spans="1:5" ht="12" customHeight="1">
      <c r="A3037" s="9" t="s">
        <v>21</v>
      </c>
      <c r="B3037" s="26" t="s">
        <v>3136</v>
      </c>
      <c r="C3037" s="27" t="s">
        <v>2530</v>
      </c>
      <c r="D3037" s="40">
        <v>4290.3100000000004</v>
      </c>
      <c r="E3037" s="25">
        <f t="shared" si="51"/>
        <v>4.2903100000000007</v>
      </c>
    </row>
    <row r="3038" spans="1:5" ht="12" customHeight="1">
      <c r="A3038" s="9" t="s">
        <v>21</v>
      </c>
      <c r="B3038" s="26" t="s">
        <v>3136</v>
      </c>
      <c r="C3038" s="27" t="s">
        <v>2530</v>
      </c>
      <c r="D3038" s="40">
        <v>4360.9799999999996</v>
      </c>
      <c r="E3038" s="25">
        <f t="shared" si="51"/>
        <v>4.3609799999999996</v>
      </c>
    </row>
    <row r="3039" spans="1:5" ht="12" customHeight="1">
      <c r="A3039" s="9" t="s">
        <v>21</v>
      </c>
      <c r="B3039" s="26" t="s">
        <v>3136</v>
      </c>
      <c r="C3039" s="27" t="s">
        <v>2530</v>
      </c>
      <c r="D3039" s="40">
        <v>4270.08</v>
      </c>
      <c r="E3039" s="25">
        <f t="shared" si="51"/>
        <v>4.2700800000000001</v>
      </c>
    </row>
    <row r="3040" spans="1:5" ht="12" customHeight="1">
      <c r="A3040" s="9" t="s">
        <v>21</v>
      </c>
      <c r="B3040" s="26" t="s">
        <v>3136</v>
      </c>
      <c r="C3040" s="27" t="s">
        <v>2530</v>
      </c>
      <c r="D3040" s="40">
        <v>4372.76</v>
      </c>
      <c r="E3040" s="25">
        <f t="shared" si="51"/>
        <v>4.3727600000000004</v>
      </c>
    </row>
    <row r="3041" spans="1:5" ht="12" customHeight="1">
      <c r="A3041" s="9" t="s">
        <v>21</v>
      </c>
      <c r="B3041" s="26" t="s">
        <v>3136</v>
      </c>
      <c r="C3041" s="27" t="s">
        <v>2530</v>
      </c>
      <c r="D3041" s="40">
        <v>4238.67</v>
      </c>
      <c r="E3041" s="25">
        <f t="shared" si="51"/>
        <v>4.2386699999999999</v>
      </c>
    </row>
    <row r="3042" spans="1:5" ht="12" customHeight="1">
      <c r="A3042" s="9" t="s">
        <v>21</v>
      </c>
      <c r="B3042" s="26" t="s">
        <v>3136</v>
      </c>
      <c r="C3042" s="27" t="s">
        <v>2530</v>
      </c>
      <c r="D3042" s="40">
        <v>4337.72</v>
      </c>
      <c r="E3042" s="25">
        <f t="shared" si="51"/>
        <v>4.33772</v>
      </c>
    </row>
    <row r="3043" spans="1:5" ht="12" customHeight="1">
      <c r="A3043" s="9" t="s">
        <v>21</v>
      </c>
      <c r="B3043" s="26" t="s">
        <v>3136</v>
      </c>
      <c r="C3043" s="27" t="s">
        <v>2530</v>
      </c>
      <c r="D3043" s="40">
        <v>4262.22</v>
      </c>
      <c r="E3043" s="25">
        <f t="shared" si="51"/>
        <v>4.2622200000000001</v>
      </c>
    </row>
    <row r="3044" spans="1:5" ht="12" customHeight="1">
      <c r="A3044" s="9" t="s">
        <v>21</v>
      </c>
      <c r="B3044" s="26" t="s">
        <v>3136</v>
      </c>
      <c r="C3044" s="27" t="s">
        <v>2530</v>
      </c>
      <c r="D3044" s="40">
        <v>4373.96</v>
      </c>
      <c r="E3044" s="25">
        <f t="shared" si="51"/>
        <v>4.3739600000000003</v>
      </c>
    </row>
    <row r="3045" spans="1:5" ht="12" customHeight="1">
      <c r="A3045" s="9" t="s">
        <v>21</v>
      </c>
      <c r="B3045" s="26" t="s">
        <v>3136</v>
      </c>
      <c r="C3045" s="27" t="s">
        <v>2530</v>
      </c>
      <c r="D3045" s="40">
        <v>4177.97</v>
      </c>
      <c r="E3045" s="25">
        <f t="shared" si="51"/>
        <v>4.1779700000000002</v>
      </c>
    </row>
    <row r="3046" spans="1:5" ht="12" customHeight="1">
      <c r="A3046" s="9" t="s">
        <v>21</v>
      </c>
      <c r="B3046" s="26" t="s">
        <v>3136</v>
      </c>
      <c r="C3046" s="27" t="s">
        <v>2530</v>
      </c>
      <c r="D3046" s="40">
        <v>4281.8500000000004</v>
      </c>
      <c r="E3046" s="25">
        <f t="shared" si="51"/>
        <v>4.2818500000000004</v>
      </c>
    </row>
    <row r="3047" spans="1:5" ht="12" customHeight="1">
      <c r="A3047" s="9" t="s">
        <v>21</v>
      </c>
      <c r="B3047" s="26" t="s">
        <v>3136</v>
      </c>
      <c r="C3047" s="27" t="s">
        <v>2530</v>
      </c>
      <c r="D3047" s="40">
        <v>4084.35</v>
      </c>
      <c r="E3047" s="25">
        <f t="shared" si="51"/>
        <v>4.0843499999999997</v>
      </c>
    </row>
    <row r="3048" spans="1:5" ht="12" customHeight="1">
      <c r="A3048" s="9" t="s">
        <v>21</v>
      </c>
      <c r="B3048" s="26" t="s">
        <v>3136</v>
      </c>
      <c r="C3048" s="27" t="s">
        <v>2530</v>
      </c>
      <c r="D3048" s="40">
        <v>4269.47</v>
      </c>
      <c r="E3048" s="25">
        <f t="shared" si="51"/>
        <v>4.2694700000000001</v>
      </c>
    </row>
    <row r="3049" spans="1:5" ht="12" customHeight="1">
      <c r="A3049" s="9" t="s">
        <v>21</v>
      </c>
      <c r="B3049" s="26" t="s">
        <v>3137</v>
      </c>
      <c r="C3049" s="27" t="s">
        <v>2530</v>
      </c>
      <c r="D3049" s="40">
        <v>756.2</v>
      </c>
      <c r="E3049" s="25">
        <f t="shared" si="51"/>
        <v>0.75620000000000009</v>
      </c>
    </row>
    <row r="3050" spans="1:5" ht="12" customHeight="1">
      <c r="A3050" s="9" t="s">
        <v>21</v>
      </c>
      <c r="B3050" s="26" t="s">
        <v>3138</v>
      </c>
      <c r="C3050" s="27" t="s">
        <v>2530</v>
      </c>
      <c r="D3050" s="40">
        <v>3180.37</v>
      </c>
      <c r="E3050" s="25">
        <f t="shared" si="51"/>
        <v>3.1803699999999999</v>
      </c>
    </row>
    <row r="3051" spans="1:5" ht="12" customHeight="1">
      <c r="A3051" s="9" t="s">
        <v>21</v>
      </c>
      <c r="B3051" s="26" t="s">
        <v>3139</v>
      </c>
      <c r="C3051" s="27" t="s">
        <v>2530</v>
      </c>
      <c r="D3051" s="40">
        <v>10584499.199999999</v>
      </c>
      <c r="E3051" s="25">
        <f t="shared" si="51"/>
        <v>10584.499199999998</v>
      </c>
    </row>
    <row r="3052" spans="1:5" ht="12" customHeight="1">
      <c r="A3052" s="9" t="s">
        <v>21</v>
      </c>
      <c r="B3052" s="26" t="s">
        <v>3140</v>
      </c>
      <c r="C3052" s="27" t="s">
        <v>2530</v>
      </c>
      <c r="D3052" s="40">
        <v>1079.42</v>
      </c>
      <c r="E3052" s="25">
        <f t="shared" si="51"/>
        <v>1.07942</v>
      </c>
    </row>
    <row r="3053" spans="1:5" ht="12" customHeight="1">
      <c r="A3053" s="9" t="s">
        <v>21</v>
      </c>
      <c r="B3053" s="26" t="s">
        <v>2091</v>
      </c>
      <c r="C3053" s="27" t="s">
        <v>2530</v>
      </c>
      <c r="D3053" s="40">
        <v>347472.58</v>
      </c>
      <c r="E3053" s="25">
        <f t="shared" si="51"/>
        <v>347.47257999999999</v>
      </c>
    </row>
    <row r="3054" spans="1:5" ht="12" customHeight="1">
      <c r="A3054" s="9" t="s">
        <v>21</v>
      </c>
      <c r="B3054" s="26" t="s">
        <v>3141</v>
      </c>
      <c r="C3054" s="27" t="s">
        <v>2530</v>
      </c>
      <c r="D3054" s="40">
        <v>3503385.6</v>
      </c>
      <c r="E3054" s="25">
        <f t="shared" si="51"/>
        <v>3503.3856000000001</v>
      </c>
    </row>
    <row r="3055" spans="1:5" ht="12" customHeight="1">
      <c r="A3055" s="9" t="s">
        <v>21</v>
      </c>
      <c r="B3055" s="26" t="s">
        <v>3142</v>
      </c>
      <c r="C3055" s="27" t="s">
        <v>2530</v>
      </c>
      <c r="D3055" s="40">
        <v>1087.0999999999999</v>
      </c>
      <c r="E3055" s="25">
        <f t="shared" si="51"/>
        <v>1.0871</v>
      </c>
    </row>
    <row r="3056" spans="1:5" ht="12" customHeight="1">
      <c r="A3056" s="9" t="s">
        <v>21</v>
      </c>
      <c r="B3056" s="26" t="s">
        <v>3143</v>
      </c>
      <c r="C3056" s="27" t="s">
        <v>2530</v>
      </c>
      <c r="D3056" s="40">
        <v>29978.080000000002</v>
      </c>
      <c r="E3056" s="25">
        <f t="shared" si="51"/>
        <v>29.978080000000002</v>
      </c>
    </row>
    <row r="3057" spans="1:5" ht="12" customHeight="1">
      <c r="A3057" s="9" t="s">
        <v>21</v>
      </c>
      <c r="B3057" s="26" t="s">
        <v>3144</v>
      </c>
      <c r="C3057" s="27" t="s">
        <v>2530</v>
      </c>
      <c r="D3057" s="40">
        <v>761.64</v>
      </c>
      <c r="E3057" s="25">
        <f t="shared" si="51"/>
        <v>0.76163999999999998</v>
      </c>
    </row>
    <row r="3058" spans="1:5" ht="12" customHeight="1">
      <c r="A3058" s="9" t="s">
        <v>21</v>
      </c>
      <c r="B3058" s="26" t="s">
        <v>3145</v>
      </c>
      <c r="C3058" s="27" t="s">
        <v>2530</v>
      </c>
      <c r="D3058" s="40">
        <v>277.44</v>
      </c>
      <c r="E3058" s="25">
        <f t="shared" si="51"/>
        <v>0.27744000000000002</v>
      </c>
    </row>
    <row r="3059" spans="1:5" ht="12" customHeight="1">
      <c r="A3059" s="9" t="s">
        <v>21</v>
      </c>
      <c r="B3059" s="26" t="s">
        <v>3146</v>
      </c>
      <c r="C3059" s="27" t="s">
        <v>2530</v>
      </c>
      <c r="D3059" s="40">
        <v>1671.95</v>
      </c>
      <c r="E3059" s="25">
        <f t="shared" si="51"/>
        <v>1.67195</v>
      </c>
    </row>
    <row r="3060" spans="1:5" ht="12" customHeight="1">
      <c r="A3060" s="9" t="s">
        <v>21</v>
      </c>
      <c r="B3060" s="26" t="s">
        <v>3147</v>
      </c>
      <c r="C3060" s="27" t="s">
        <v>2530</v>
      </c>
      <c r="D3060" s="40">
        <v>1671.95</v>
      </c>
      <c r="E3060" s="25">
        <f t="shared" si="51"/>
        <v>1.67195</v>
      </c>
    </row>
    <row r="3061" spans="1:5" ht="12" customHeight="1">
      <c r="A3061" s="9" t="s">
        <v>21</v>
      </c>
      <c r="B3061" s="26" t="s">
        <v>3148</v>
      </c>
      <c r="C3061" s="27" t="s">
        <v>2530</v>
      </c>
      <c r="D3061" s="40">
        <v>1563.15</v>
      </c>
      <c r="E3061" s="25">
        <f t="shared" si="51"/>
        <v>1.56315</v>
      </c>
    </row>
    <row r="3062" spans="1:5" ht="12" customHeight="1">
      <c r="A3062" s="9" t="s">
        <v>21</v>
      </c>
      <c r="B3062" s="26" t="s">
        <v>3149</v>
      </c>
      <c r="C3062" s="27" t="s">
        <v>2530</v>
      </c>
      <c r="D3062" s="40">
        <v>220800</v>
      </c>
      <c r="E3062" s="25">
        <f t="shared" si="51"/>
        <v>220.8</v>
      </c>
    </row>
    <row r="3063" spans="1:5" ht="12" customHeight="1">
      <c r="A3063" s="9" t="s">
        <v>21</v>
      </c>
      <c r="B3063" s="26" t="s">
        <v>3150</v>
      </c>
      <c r="C3063" s="27" t="s">
        <v>2530</v>
      </c>
      <c r="D3063" s="40">
        <v>790.02</v>
      </c>
      <c r="E3063" s="25">
        <f t="shared" si="51"/>
        <v>0.79001999999999994</v>
      </c>
    </row>
    <row r="3064" spans="1:5" ht="12" customHeight="1">
      <c r="A3064" s="9" t="s">
        <v>21</v>
      </c>
      <c r="B3064" s="26" t="s">
        <v>3151</v>
      </c>
      <c r="C3064" s="27" t="s">
        <v>2530</v>
      </c>
      <c r="D3064" s="40">
        <v>1511.14</v>
      </c>
      <c r="E3064" s="25">
        <f t="shared" si="51"/>
        <v>1.5111400000000001</v>
      </c>
    </row>
    <row r="3065" spans="1:5" ht="12" customHeight="1">
      <c r="A3065" s="9" t="s">
        <v>21</v>
      </c>
      <c r="B3065" s="26" t="s">
        <v>3151</v>
      </c>
      <c r="C3065" s="27" t="s">
        <v>2530</v>
      </c>
      <c r="D3065" s="40">
        <v>1513.19</v>
      </c>
      <c r="E3065" s="25">
        <f t="shared" si="51"/>
        <v>1.51319</v>
      </c>
    </row>
    <row r="3066" spans="1:5" ht="12" customHeight="1">
      <c r="A3066" s="9" t="s">
        <v>21</v>
      </c>
      <c r="B3066" s="26" t="s">
        <v>3151</v>
      </c>
      <c r="C3066" s="27" t="s">
        <v>2530</v>
      </c>
      <c r="D3066" s="40">
        <v>1515.15</v>
      </c>
      <c r="E3066" s="25">
        <f t="shared" si="51"/>
        <v>1.51515</v>
      </c>
    </row>
    <row r="3067" spans="1:5" ht="12" customHeight="1">
      <c r="A3067" s="9" t="s">
        <v>21</v>
      </c>
      <c r="B3067" s="26" t="s">
        <v>3152</v>
      </c>
      <c r="C3067" s="27" t="s">
        <v>2530</v>
      </c>
      <c r="D3067" s="40">
        <v>538.37</v>
      </c>
      <c r="E3067" s="25">
        <f t="shared" si="51"/>
        <v>0.53837000000000002</v>
      </c>
    </row>
    <row r="3068" spans="1:5" ht="12" customHeight="1">
      <c r="A3068" s="9" t="s">
        <v>21</v>
      </c>
      <c r="B3068" s="26" t="s">
        <v>3153</v>
      </c>
      <c r="C3068" s="27" t="s">
        <v>2530</v>
      </c>
      <c r="D3068" s="40">
        <v>997.22</v>
      </c>
      <c r="E3068" s="25">
        <f t="shared" si="51"/>
        <v>0.99722</v>
      </c>
    </row>
    <row r="3069" spans="1:5" ht="12" customHeight="1">
      <c r="A3069" s="9" t="s">
        <v>21</v>
      </c>
      <c r="B3069" s="26" t="s">
        <v>3154</v>
      </c>
      <c r="C3069" s="27" t="s">
        <v>2530</v>
      </c>
      <c r="D3069" s="40">
        <v>2425.92</v>
      </c>
      <c r="E3069" s="25">
        <f t="shared" si="51"/>
        <v>2.4259200000000001</v>
      </c>
    </row>
    <row r="3070" spans="1:5" ht="12" customHeight="1">
      <c r="A3070" s="9" t="s">
        <v>21</v>
      </c>
      <c r="B3070" s="26" t="s">
        <v>3155</v>
      </c>
      <c r="C3070" s="27" t="s">
        <v>2530</v>
      </c>
      <c r="D3070" s="40">
        <v>459.26</v>
      </c>
      <c r="E3070" s="25">
        <f t="shared" si="51"/>
        <v>0.45926</v>
      </c>
    </row>
    <row r="3071" spans="1:5" ht="12" customHeight="1">
      <c r="A3071" s="9" t="s">
        <v>21</v>
      </c>
      <c r="B3071" s="26" t="s">
        <v>3156</v>
      </c>
      <c r="C3071" s="27" t="s">
        <v>2530</v>
      </c>
      <c r="D3071" s="40">
        <v>606.24</v>
      </c>
      <c r="E3071" s="25">
        <f t="shared" si="51"/>
        <v>0.60624</v>
      </c>
    </row>
    <row r="3072" spans="1:5" ht="12" customHeight="1">
      <c r="A3072" s="9" t="s">
        <v>21</v>
      </c>
      <c r="B3072" s="26" t="s">
        <v>3157</v>
      </c>
      <c r="C3072" s="27" t="s">
        <v>2530</v>
      </c>
      <c r="D3072" s="40">
        <v>3789.3</v>
      </c>
      <c r="E3072" s="25">
        <f t="shared" si="51"/>
        <v>3.7893000000000003</v>
      </c>
    </row>
    <row r="3073" spans="1:5" ht="12" customHeight="1">
      <c r="A3073" s="9" t="s">
        <v>21</v>
      </c>
      <c r="B3073" s="26" t="s">
        <v>3158</v>
      </c>
      <c r="C3073" s="27" t="s">
        <v>2530</v>
      </c>
      <c r="D3073" s="40">
        <v>884.17</v>
      </c>
      <c r="E3073" s="25">
        <f t="shared" si="51"/>
        <v>0.88417000000000001</v>
      </c>
    </row>
    <row r="3074" spans="1:5" ht="12" customHeight="1">
      <c r="A3074" s="9" t="s">
        <v>21</v>
      </c>
      <c r="B3074" s="26" t="s">
        <v>3159</v>
      </c>
      <c r="C3074" s="27" t="s">
        <v>2530</v>
      </c>
      <c r="D3074" s="40">
        <v>463.98</v>
      </c>
      <c r="E3074" s="25">
        <f t="shared" si="51"/>
        <v>0.46398</v>
      </c>
    </row>
    <row r="3075" spans="1:5" ht="12" customHeight="1">
      <c r="A3075" s="9" t="s">
        <v>21</v>
      </c>
      <c r="B3075" s="26" t="s">
        <v>3160</v>
      </c>
      <c r="C3075" s="27" t="s">
        <v>2530</v>
      </c>
      <c r="D3075" s="40">
        <v>3360.16</v>
      </c>
      <c r="E3075" s="25">
        <f t="shared" si="51"/>
        <v>3.36016</v>
      </c>
    </row>
    <row r="3076" spans="1:5" ht="12" customHeight="1">
      <c r="A3076" s="9" t="s">
        <v>21</v>
      </c>
      <c r="B3076" s="26" t="s">
        <v>3161</v>
      </c>
      <c r="C3076" s="27" t="s">
        <v>2530</v>
      </c>
      <c r="D3076" s="40">
        <v>821.05</v>
      </c>
      <c r="E3076" s="25">
        <f t="shared" si="51"/>
        <v>0.82104999999999995</v>
      </c>
    </row>
    <row r="3077" spans="1:5" ht="12" customHeight="1">
      <c r="A3077" s="9" t="s">
        <v>21</v>
      </c>
      <c r="B3077" s="26" t="s">
        <v>3162</v>
      </c>
      <c r="C3077" s="27" t="s">
        <v>2530</v>
      </c>
      <c r="D3077" s="40">
        <v>173.4</v>
      </c>
      <c r="E3077" s="25">
        <f t="shared" si="51"/>
        <v>0.1734</v>
      </c>
    </row>
    <row r="3078" spans="1:5" ht="12" customHeight="1">
      <c r="A3078" s="9" t="s">
        <v>21</v>
      </c>
      <c r="B3078" s="26" t="s">
        <v>3163</v>
      </c>
      <c r="C3078" s="27" t="s">
        <v>2530</v>
      </c>
      <c r="D3078" s="40">
        <v>956.76</v>
      </c>
      <c r="E3078" s="25">
        <f t="shared" si="51"/>
        <v>0.95675999999999994</v>
      </c>
    </row>
    <row r="3079" spans="1:5" ht="12" customHeight="1">
      <c r="A3079" s="9" t="s">
        <v>21</v>
      </c>
      <c r="B3079" s="26" t="s">
        <v>3164</v>
      </c>
      <c r="C3079" s="27" t="s">
        <v>2530</v>
      </c>
      <c r="D3079" s="40">
        <v>325.36</v>
      </c>
      <c r="E3079" s="25">
        <f t="shared" si="51"/>
        <v>0.32536000000000004</v>
      </c>
    </row>
    <row r="3080" spans="1:5" ht="12" customHeight="1">
      <c r="A3080" s="9" t="s">
        <v>21</v>
      </c>
      <c r="B3080" s="26" t="s">
        <v>3165</v>
      </c>
      <c r="C3080" s="27" t="s">
        <v>2530</v>
      </c>
      <c r="D3080" s="40">
        <v>726.68</v>
      </c>
      <c r="E3080" s="25">
        <f t="shared" si="51"/>
        <v>0.72667999999999999</v>
      </c>
    </row>
    <row r="3081" spans="1:5" ht="12" customHeight="1">
      <c r="A3081" s="9" t="s">
        <v>21</v>
      </c>
      <c r="B3081" s="26" t="s">
        <v>3165</v>
      </c>
      <c r="C3081" s="27" t="s">
        <v>2530</v>
      </c>
      <c r="D3081" s="40">
        <v>426.04</v>
      </c>
      <c r="E3081" s="25">
        <f t="shared" si="51"/>
        <v>0.42604000000000003</v>
      </c>
    </row>
    <row r="3082" spans="1:5" ht="12" customHeight="1">
      <c r="A3082" s="9" t="s">
        <v>21</v>
      </c>
      <c r="B3082" s="26" t="s">
        <v>3166</v>
      </c>
      <c r="C3082" s="27" t="s">
        <v>2530</v>
      </c>
      <c r="D3082" s="40">
        <v>1129.4100000000001</v>
      </c>
      <c r="E3082" s="25">
        <f t="shared" si="51"/>
        <v>1.12941</v>
      </c>
    </row>
    <row r="3083" spans="1:5" ht="12" customHeight="1">
      <c r="A3083" s="9" t="s">
        <v>21</v>
      </c>
      <c r="B3083" s="26" t="s">
        <v>3167</v>
      </c>
      <c r="C3083" s="27" t="s">
        <v>2530</v>
      </c>
      <c r="D3083" s="40">
        <v>55905.94</v>
      </c>
      <c r="E3083" s="25">
        <f t="shared" si="51"/>
        <v>55.905940000000001</v>
      </c>
    </row>
    <row r="3084" spans="1:5" ht="12" customHeight="1">
      <c r="A3084" s="9" t="s">
        <v>21</v>
      </c>
      <c r="B3084" s="26" t="s">
        <v>3168</v>
      </c>
      <c r="C3084" s="27" t="s">
        <v>2530</v>
      </c>
      <c r="D3084" s="40">
        <v>917.69</v>
      </c>
      <c r="E3084" s="25">
        <f t="shared" si="51"/>
        <v>0.91769000000000001</v>
      </c>
    </row>
    <row r="3085" spans="1:5" ht="12" customHeight="1">
      <c r="A3085" s="9" t="s">
        <v>21</v>
      </c>
      <c r="B3085" s="26" t="s">
        <v>3168</v>
      </c>
      <c r="C3085" s="27" t="s">
        <v>2530</v>
      </c>
      <c r="D3085" s="40">
        <v>1003.05</v>
      </c>
      <c r="E3085" s="25">
        <f t="shared" si="51"/>
        <v>1.00305</v>
      </c>
    </row>
    <row r="3086" spans="1:5" ht="12" customHeight="1">
      <c r="A3086" s="9" t="s">
        <v>21</v>
      </c>
      <c r="B3086" s="26" t="s">
        <v>3168</v>
      </c>
      <c r="C3086" s="27" t="s">
        <v>2530</v>
      </c>
      <c r="D3086" s="40">
        <v>595.34</v>
      </c>
      <c r="E3086" s="25">
        <f t="shared" si="51"/>
        <v>0.59533999999999998</v>
      </c>
    </row>
    <row r="3087" spans="1:5" ht="12" customHeight="1">
      <c r="A3087" s="9" t="s">
        <v>21</v>
      </c>
      <c r="B3087" s="26" t="s">
        <v>3168</v>
      </c>
      <c r="C3087" s="27" t="s">
        <v>2530</v>
      </c>
      <c r="D3087" s="40">
        <v>595.34</v>
      </c>
      <c r="E3087" s="25">
        <f t="shared" si="51"/>
        <v>0.59533999999999998</v>
      </c>
    </row>
    <row r="3088" spans="1:5" ht="12" customHeight="1">
      <c r="A3088" s="9" t="s">
        <v>21</v>
      </c>
      <c r="B3088" s="26" t="s">
        <v>3168</v>
      </c>
      <c r="C3088" s="27" t="s">
        <v>2530</v>
      </c>
      <c r="D3088" s="40">
        <v>595.34</v>
      </c>
      <c r="E3088" s="25">
        <f t="shared" si="51"/>
        <v>0.59533999999999998</v>
      </c>
    </row>
    <row r="3089" spans="1:5" ht="12" customHeight="1">
      <c r="A3089" s="9" t="s">
        <v>21</v>
      </c>
      <c r="B3089" s="26" t="s">
        <v>3168</v>
      </c>
      <c r="C3089" s="27" t="s">
        <v>2530</v>
      </c>
      <c r="D3089" s="40">
        <v>1041.8499999999999</v>
      </c>
      <c r="E3089" s="25">
        <f t="shared" si="51"/>
        <v>1.0418499999999999</v>
      </c>
    </row>
    <row r="3090" spans="1:5" ht="12" customHeight="1">
      <c r="A3090" s="9" t="s">
        <v>21</v>
      </c>
      <c r="B3090" s="26" t="s">
        <v>3168</v>
      </c>
      <c r="C3090" s="27" t="s">
        <v>2530</v>
      </c>
      <c r="D3090" s="40">
        <v>1041.8499999999999</v>
      </c>
      <c r="E3090" s="25">
        <f t="shared" si="51"/>
        <v>1.0418499999999999</v>
      </c>
    </row>
    <row r="3091" spans="1:5" ht="12" customHeight="1">
      <c r="A3091" s="9" t="s">
        <v>21</v>
      </c>
      <c r="B3091" s="26" t="s">
        <v>3168</v>
      </c>
      <c r="C3091" s="27" t="s">
        <v>2530</v>
      </c>
      <c r="D3091" s="40">
        <v>1003.05</v>
      </c>
      <c r="E3091" s="25">
        <f t="shared" ref="E3091:E3154" si="52">D3091/1000</f>
        <v>1.00305</v>
      </c>
    </row>
    <row r="3092" spans="1:5" ht="12" customHeight="1">
      <c r="A3092" s="9" t="s">
        <v>21</v>
      </c>
      <c r="B3092" s="26" t="s">
        <v>3168</v>
      </c>
      <c r="C3092" s="27" t="s">
        <v>2530</v>
      </c>
      <c r="D3092" s="40">
        <v>1041.8499999999999</v>
      </c>
      <c r="E3092" s="25">
        <f t="shared" si="52"/>
        <v>1.0418499999999999</v>
      </c>
    </row>
    <row r="3093" spans="1:5" ht="12" customHeight="1">
      <c r="A3093" s="9" t="s">
        <v>21</v>
      </c>
      <c r="B3093" s="26" t="s">
        <v>3168</v>
      </c>
      <c r="C3093" s="27" t="s">
        <v>2530</v>
      </c>
      <c r="D3093" s="40">
        <v>595.34</v>
      </c>
      <c r="E3093" s="25">
        <f t="shared" si="52"/>
        <v>0.59533999999999998</v>
      </c>
    </row>
    <row r="3094" spans="1:5" ht="12" customHeight="1">
      <c r="A3094" s="9" t="s">
        <v>21</v>
      </c>
      <c r="B3094" s="26" t="s">
        <v>3168</v>
      </c>
      <c r="C3094" s="27" t="s">
        <v>2530</v>
      </c>
      <c r="D3094" s="40">
        <v>1041.8499999999999</v>
      </c>
      <c r="E3094" s="25">
        <f t="shared" si="52"/>
        <v>1.0418499999999999</v>
      </c>
    </row>
    <row r="3095" spans="1:5" ht="12" customHeight="1">
      <c r="A3095" s="9" t="s">
        <v>21</v>
      </c>
      <c r="B3095" s="26" t="s">
        <v>3168</v>
      </c>
      <c r="C3095" s="27" t="s">
        <v>2530</v>
      </c>
      <c r="D3095" s="40">
        <v>1041.8499999999999</v>
      </c>
      <c r="E3095" s="25">
        <f t="shared" si="52"/>
        <v>1.0418499999999999</v>
      </c>
    </row>
    <row r="3096" spans="1:5" ht="12" customHeight="1">
      <c r="A3096" s="9" t="s">
        <v>21</v>
      </c>
      <c r="B3096" s="26" t="s">
        <v>3168</v>
      </c>
      <c r="C3096" s="27" t="s">
        <v>2530</v>
      </c>
      <c r="D3096" s="40">
        <v>595.34</v>
      </c>
      <c r="E3096" s="25">
        <f t="shared" si="52"/>
        <v>0.59533999999999998</v>
      </c>
    </row>
    <row r="3097" spans="1:5" ht="12" customHeight="1">
      <c r="A3097" s="9" t="s">
        <v>21</v>
      </c>
      <c r="B3097" s="26" t="s">
        <v>3168</v>
      </c>
      <c r="C3097" s="27" t="s">
        <v>2530</v>
      </c>
      <c r="D3097" s="40">
        <v>595.34</v>
      </c>
      <c r="E3097" s="25">
        <f t="shared" si="52"/>
        <v>0.59533999999999998</v>
      </c>
    </row>
    <row r="3098" spans="1:5" ht="12" customHeight="1">
      <c r="A3098" s="9" t="s">
        <v>21</v>
      </c>
      <c r="B3098" s="26" t="s">
        <v>3168</v>
      </c>
      <c r="C3098" s="27" t="s">
        <v>2530</v>
      </c>
      <c r="D3098" s="40">
        <v>595.34</v>
      </c>
      <c r="E3098" s="25">
        <f t="shared" si="52"/>
        <v>0.59533999999999998</v>
      </c>
    </row>
    <row r="3099" spans="1:5" ht="12" customHeight="1">
      <c r="A3099" s="9" t="s">
        <v>21</v>
      </c>
      <c r="B3099" s="26" t="s">
        <v>3168</v>
      </c>
      <c r="C3099" s="27" t="s">
        <v>2530</v>
      </c>
      <c r="D3099" s="40">
        <v>1041.8499999999999</v>
      </c>
      <c r="E3099" s="25">
        <f t="shared" si="52"/>
        <v>1.0418499999999999</v>
      </c>
    </row>
    <row r="3100" spans="1:5" ht="12" customHeight="1">
      <c r="A3100" s="9" t="s">
        <v>21</v>
      </c>
      <c r="B3100" s="26" t="s">
        <v>3168</v>
      </c>
      <c r="C3100" s="27" t="s">
        <v>2530</v>
      </c>
      <c r="D3100" s="40">
        <v>1041.8499999999999</v>
      </c>
      <c r="E3100" s="25">
        <f t="shared" si="52"/>
        <v>1.0418499999999999</v>
      </c>
    </row>
    <row r="3101" spans="1:5" ht="12" customHeight="1">
      <c r="A3101" s="9" t="s">
        <v>21</v>
      </c>
      <c r="B3101" s="26" t="s">
        <v>3168</v>
      </c>
      <c r="C3101" s="27" t="s">
        <v>2530</v>
      </c>
      <c r="D3101" s="40">
        <v>595.34</v>
      </c>
      <c r="E3101" s="25">
        <f t="shared" si="52"/>
        <v>0.59533999999999998</v>
      </c>
    </row>
    <row r="3102" spans="1:5" ht="12" customHeight="1">
      <c r="A3102" s="9" t="s">
        <v>21</v>
      </c>
      <c r="B3102" s="26" t="s">
        <v>3168</v>
      </c>
      <c r="C3102" s="27" t="s">
        <v>2530</v>
      </c>
      <c r="D3102" s="40">
        <v>1041.8499999999999</v>
      </c>
      <c r="E3102" s="25">
        <f t="shared" si="52"/>
        <v>1.0418499999999999</v>
      </c>
    </row>
    <row r="3103" spans="1:5" ht="12" customHeight="1">
      <c r="A3103" s="9" t="s">
        <v>21</v>
      </c>
      <c r="B3103" s="26" t="s">
        <v>3168</v>
      </c>
      <c r="C3103" s="27" t="s">
        <v>2530</v>
      </c>
      <c r="D3103" s="40">
        <v>1041.8499999999999</v>
      </c>
      <c r="E3103" s="25">
        <f t="shared" si="52"/>
        <v>1.0418499999999999</v>
      </c>
    </row>
    <row r="3104" spans="1:5" ht="12" customHeight="1">
      <c r="A3104" s="9" t="s">
        <v>21</v>
      </c>
      <c r="B3104" s="26" t="s">
        <v>3168</v>
      </c>
      <c r="C3104" s="27" t="s">
        <v>2530</v>
      </c>
      <c r="D3104" s="40">
        <v>595.34</v>
      </c>
      <c r="E3104" s="25">
        <f t="shared" si="52"/>
        <v>0.59533999999999998</v>
      </c>
    </row>
    <row r="3105" spans="1:5" ht="12" customHeight="1">
      <c r="A3105" s="9" t="s">
        <v>21</v>
      </c>
      <c r="B3105" s="26" t="s">
        <v>3168</v>
      </c>
      <c r="C3105" s="27" t="s">
        <v>2530</v>
      </c>
      <c r="D3105" s="40">
        <v>1041.8499999999999</v>
      </c>
      <c r="E3105" s="25">
        <f t="shared" si="52"/>
        <v>1.0418499999999999</v>
      </c>
    </row>
    <row r="3106" spans="1:5" ht="12" customHeight="1">
      <c r="A3106" s="9" t="s">
        <v>21</v>
      </c>
      <c r="B3106" s="26" t="s">
        <v>3168</v>
      </c>
      <c r="C3106" s="27" t="s">
        <v>2530</v>
      </c>
      <c r="D3106" s="40">
        <v>1041.8499999999999</v>
      </c>
      <c r="E3106" s="25">
        <f t="shared" si="52"/>
        <v>1.0418499999999999</v>
      </c>
    </row>
    <row r="3107" spans="1:5" ht="12" customHeight="1">
      <c r="A3107" s="9" t="s">
        <v>21</v>
      </c>
      <c r="B3107" s="26" t="s">
        <v>3168</v>
      </c>
      <c r="C3107" s="27" t="s">
        <v>2530</v>
      </c>
      <c r="D3107" s="40">
        <v>1041.8499999999999</v>
      </c>
      <c r="E3107" s="25">
        <f t="shared" si="52"/>
        <v>1.0418499999999999</v>
      </c>
    </row>
    <row r="3108" spans="1:5" ht="12" customHeight="1">
      <c r="A3108" s="9" t="s">
        <v>21</v>
      </c>
      <c r="B3108" s="26" t="s">
        <v>3168</v>
      </c>
      <c r="C3108" s="27" t="s">
        <v>2530</v>
      </c>
      <c r="D3108" s="40">
        <v>595.34</v>
      </c>
      <c r="E3108" s="25">
        <f t="shared" si="52"/>
        <v>0.59533999999999998</v>
      </c>
    </row>
    <row r="3109" spans="1:5" ht="12" customHeight="1">
      <c r="A3109" s="9" t="s">
        <v>21</v>
      </c>
      <c r="B3109" s="26" t="s">
        <v>3168</v>
      </c>
      <c r="C3109" s="27" t="s">
        <v>2530</v>
      </c>
      <c r="D3109" s="40">
        <v>595.34</v>
      </c>
      <c r="E3109" s="25">
        <f t="shared" si="52"/>
        <v>0.59533999999999998</v>
      </c>
    </row>
    <row r="3110" spans="1:5" ht="12" customHeight="1">
      <c r="A3110" s="9" t="s">
        <v>21</v>
      </c>
      <c r="B3110" s="26" t="s">
        <v>3168</v>
      </c>
      <c r="C3110" s="27" t="s">
        <v>2530</v>
      </c>
      <c r="D3110" s="40">
        <v>595.34</v>
      </c>
      <c r="E3110" s="25">
        <f t="shared" si="52"/>
        <v>0.59533999999999998</v>
      </c>
    </row>
    <row r="3111" spans="1:5" ht="12" customHeight="1">
      <c r="A3111" s="9" t="s">
        <v>21</v>
      </c>
      <c r="B3111" s="26" t="s">
        <v>3168</v>
      </c>
      <c r="C3111" s="27" t="s">
        <v>2530</v>
      </c>
      <c r="D3111" s="40">
        <v>1041.8499999999999</v>
      </c>
      <c r="E3111" s="25">
        <f t="shared" si="52"/>
        <v>1.0418499999999999</v>
      </c>
    </row>
    <row r="3112" spans="1:5" ht="12" customHeight="1">
      <c r="A3112" s="9" t="s">
        <v>21</v>
      </c>
      <c r="B3112" s="26" t="s">
        <v>3168</v>
      </c>
      <c r="C3112" s="27" t="s">
        <v>2530</v>
      </c>
      <c r="D3112" s="40">
        <v>1003.05</v>
      </c>
      <c r="E3112" s="25">
        <f t="shared" si="52"/>
        <v>1.00305</v>
      </c>
    </row>
    <row r="3113" spans="1:5" ht="12" customHeight="1">
      <c r="A3113" s="9" t="s">
        <v>21</v>
      </c>
      <c r="B3113" s="26" t="s">
        <v>3168</v>
      </c>
      <c r="C3113" s="27" t="s">
        <v>2530</v>
      </c>
      <c r="D3113" s="40">
        <v>1041.8499999999999</v>
      </c>
      <c r="E3113" s="25">
        <f t="shared" si="52"/>
        <v>1.0418499999999999</v>
      </c>
    </row>
    <row r="3114" spans="1:5" ht="12" customHeight="1">
      <c r="A3114" s="9" t="s">
        <v>21</v>
      </c>
      <c r="B3114" s="26" t="s">
        <v>3168</v>
      </c>
      <c r="C3114" s="27" t="s">
        <v>2530</v>
      </c>
      <c r="D3114" s="40">
        <v>1041.8499999999999</v>
      </c>
      <c r="E3114" s="25">
        <f t="shared" si="52"/>
        <v>1.0418499999999999</v>
      </c>
    </row>
    <row r="3115" spans="1:5" ht="12" customHeight="1">
      <c r="A3115" s="9" t="s">
        <v>21</v>
      </c>
      <c r="B3115" s="26" t="s">
        <v>3168</v>
      </c>
      <c r="C3115" s="27" t="s">
        <v>2530</v>
      </c>
      <c r="D3115" s="40">
        <v>595.34</v>
      </c>
      <c r="E3115" s="25">
        <f t="shared" si="52"/>
        <v>0.59533999999999998</v>
      </c>
    </row>
    <row r="3116" spans="1:5" ht="12" customHeight="1">
      <c r="A3116" s="9" t="s">
        <v>21</v>
      </c>
      <c r="B3116" s="26" t="s">
        <v>3168</v>
      </c>
      <c r="C3116" s="27" t="s">
        <v>2530</v>
      </c>
      <c r="D3116" s="40">
        <v>595.34</v>
      </c>
      <c r="E3116" s="25">
        <f t="shared" si="52"/>
        <v>0.59533999999999998</v>
      </c>
    </row>
    <row r="3117" spans="1:5" ht="12" customHeight="1">
      <c r="A3117" s="9" t="s">
        <v>21</v>
      </c>
      <c r="B3117" s="26" t="s">
        <v>3168</v>
      </c>
      <c r="C3117" s="27" t="s">
        <v>2530</v>
      </c>
      <c r="D3117" s="40">
        <v>595.34</v>
      </c>
      <c r="E3117" s="25">
        <f t="shared" si="52"/>
        <v>0.59533999999999998</v>
      </c>
    </row>
    <row r="3118" spans="1:5" ht="12" customHeight="1">
      <c r="A3118" s="9" t="s">
        <v>21</v>
      </c>
      <c r="B3118" s="26" t="s">
        <v>3168</v>
      </c>
      <c r="C3118" s="27" t="s">
        <v>2530</v>
      </c>
      <c r="D3118" s="40">
        <v>809.2</v>
      </c>
      <c r="E3118" s="25">
        <f t="shared" si="52"/>
        <v>0.80920000000000003</v>
      </c>
    </row>
    <row r="3119" spans="1:5" ht="12" customHeight="1">
      <c r="A3119" s="9" t="s">
        <v>21</v>
      </c>
      <c r="B3119" s="26" t="s">
        <v>3168</v>
      </c>
      <c r="C3119" s="27" t="s">
        <v>2530</v>
      </c>
      <c r="D3119" s="40">
        <v>909.36</v>
      </c>
      <c r="E3119" s="25">
        <f t="shared" si="52"/>
        <v>0.90936000000000006</v>
      </c>
    </row>
    <row r="3120" spans="1:5" ht="12" customHeight="1">
      <c r="A3120" s="9" t="s">
        <v>21</v>
      </c>
      <c r="B3120" s="26" t="s">
        <v>3168</v>
      </c>
      <c r="C3120" s="27" t="s">
        <v>2530</v>
      </c>
      <c r="D3120" s="40">
        <v>1003.05</v>
      </c>
      <c r="E3120" s="25">
        <f t="shared" si="52"/>
        <v>1.00305</v>
      </c>
    </row>
    <row r="3121" spans="1:5" ht="12" customHeight="1">
      <c r="A3121" s="9" t="s">
        <v>21</v>
      </c>
      <c r="B3121" s="26" t="s">
        <v>3168</v>
      </c>
      <c r="C3121" s="27" t="s">
        <v>2530</v>
      </c>
      <c r="D3121" s="40">
        <v>1003.05</v>
      </c>
      <c r="E3121" s="25">
        <f t="shared" si="52"/>
        <v>1.00305</v>
      </c>
    </row>
    <row r="3122" spans="1:5" ht="12" customHeight="1">
      <c r="A3122" s="9" t="s">
        <v>21</v>
      </c>
      <c r="B3122" s="26" t="s">
        <v>3168</v>
      </c>
      <c r="C3122" s="27" t="s">
        <v>2530</v>
      </c>
      <c r="D3122" s="40">
        <v>595.34</v>
      </c>
      <c r="E3122" s="25">
        <f t="shared" si="52"/>
        <v>0.59533999999999998</v>
      </c>
    </row>
    <row r="3123" spans="1:5" ht="12" customHeight="1">
      <c r="A3123" s="9" t="s">
        <v>21</v>
      </c>
      <c r="B3123" s="26" t="s">
        <v>3168</v>
      </c>
      <c r="C3123" s="27" t="s">
        <v>2530</v>
      </c>
      <c r="D3123" s="40">
        <v>595.34</v>
      </c>
      <c r="E3123" s="25">
        <f t="shared" si="52"/>
        <v>0.59533999999999998</v>
      </c>
    </row>
    <row r="3124" spans="1:5" ht="12" customHeight="1">
      <c r="A3124" s="9" t="s">
        <v>21</v>
      </c>
      <c r="B3124" s="26" t="s">
        <v>3168</v>
      </c>
      <c r="C3124" s="27" t="s">
        <v>2530</v>
      </c>
      <c r="D3124" s="40">
        <v>1003.05</v>
      </c>
      <c r="E3124" s="25">
        <f t="shared" si="52"/>
        <v>1.00305</v>
      </c>
    </row>
    <row r="3125" spans="1:5" ht="12" customHeight="1">
      <c r="A3125" s="9" t="s">
        <v>21</v>
      </c>
      <c r="B3125" s="26" t="s">
        <v>3168</v>
      </c>
      <c r="C3125" s="27" t="s">
        <v>2530</v>
      </c>
      <c r="D3125" s="40">
        <v>1003.05</v>
      </c>
      <c r="E3125" s="25">
        <f t="shared" si="52"/>
        <v>1.00305</v>
      </c>
    </row>
    <row r="3126" spans="1:5" ht="12" customHeight="1">
      <c r="A3126" s="9" t="s">
        <v>21</v>
      </c>
      <c r="B3126" s="26" t="s">
        <v>3168</v>
      </c>
      <c r="C3126" s="27" t="s">
        <v>2530</v>
      </c>
      <c r="D3126" s="40">
        <v>1041.8499999999999</v>
      </c>
      <c r="E3126" s="25">
        <f t="shared" si="52"/>
        <v>1.0418499999999999</v>
      </c>
    </row>
    <row r="3127" spans="1:5" ht="12" customHeight="1">
      <c r="A3127" s="9" t="s">
        <v>21</v>
      </c>
      <c r="B3127" s="26" t="s">
        <v>3168</v>
      </c>
      <c r="C3127" s="27" t="s">
        <v>2530</v>
      </c>
      <c r="D3127" s="40">
        <v>595.29999999999995</v>
      </c>
      <c r="E3127" s="25">
        <f t="shared" si="52"/>
        <v>0.59529999999999994</v>
      </c>
    </row>
    <row r="3128" spans="1:5" ht="12" customHeight="1">
      <c r="A3128" s="9" t="s">
        <v>21</v>
      </c>
      <c r="B3128" s="26" t="s">
        <v>3168</v>
      </c>
      <c r="C3128" s="27" t="s">
        <v>2530</v>
      </c>
      <c r="D3128" s="40">
        <v>595.34</v>
      </c>
      <c r="E3128" s="25">
        <f t="shared" si="52"/>
        <v>0.59533999999999998</v>
      </c>
    </row>
    <row r="3129" spans="1:5" ht="12" customHeight="1">
      <c r="A3129" s="9" t="s">
        <v>21</v>
      </c>
      <c r="B3129" s="26" t="s">
        <v>3168</v>
      </c>
      <c r="C3129" s="27" t="s">
        <v>2530</v>
      </c>
      <c r="D3129" s="40">
        <v>595.34</v>
      </c>
      <c r="E3129" s="25">
        <f t="shared" si="52"/>
        <v>0.59533999999999998</v>
      </c>
    </row>
    <row r="3130" spans="1:5" ht="12" customHeight="1">
      <c r="A3130" s="9" t="s">
        <v>21</v>
      </c>
      <c r="B3130" s="26" t="s">
        <v>3168</v>
      </c>
      <c r="C3130" s="27" t="s">
        <v>2530</v>
      </c>
      <c r="D3130" s="40">
        <v>1041.8499999999999</v>
      </c>
      <c r="E3130" s="25">
        <f t="shared" si="52"/>
        <v>1.0418499999999999</v>
      </c>
    </row>
    <row r="3131" spans="1:5" ht="12" customHeight="1">
      <c r="A3131" s="9" t="s">
        <v>21</v>
      </c>
      <c r="B3131" s="26" t="s">
        <v>3168</v>
      </c>
      <c r="C3131" s="27" t="s">
        <v>2530</v>
      </c>
      <c r="D3131" s="40">
        <v>595.34</v>
      </c>
      <c r="E3131" s="25">
        <f t="shared" si="52"/>
        <v>0.59533999999999998</v>
      </c>
    </row>
    <row r="3132" spans="1:5" ht="12" customHeight="1">
      <c r="A3132" s="9" t="s">
        <v>21</v>
      </c>
      <c r="B3132" s="26" t="s">
        <v>3168</v>
      </c>
      <c r="C3132" s="27" t="s">
        <v>2530</v>
      </c>
      <c r="D3132" s="40">
        <v>595.34</v>
      </c>
      <c r="E3132" s="25">
        <f t="shared" si="52"/>
        <v>0.59533999999999998</v>
      </c>
    </row>
    <row r="3133" spans="1:5" ht="12" customHeight="1">
      <c r="A3133" s="9" t="s">
        <v>21</v>
      </c>
      <c r="B3133" s="26" t="s">
        <v>3168</v>
      </c>
      <c r="C3133" s="27" t="s">
        <v>2530</v>
      </c>
      <c r="D3133" s="40">
        <v>595.34</v>
      </c>
      <c r="E3133" s="25">
        <f t="shared" si="52"/>
        <v>0.59533999999999998</v>
      </c>
    </row>
    <row r="3134" spans="1:5" ht="12" customHeight="1">
      <c r="A3134" s="9" t="s">
        <v>21</v>
      </c>
      <c r="B3134" s="26" t="s">
        <v>3168</v>
      </c>
      <c r="C3134" s="27" t="s">
        <v>2530</v>
      </c>
      <c r="D3134" s="40">
        <v>595.34</v>
      </c>
      <c r="E3134" s="25">
        <f t="shared" si="52"/>
        <v>0.59533999999999998</v>
      </c>
    </row>
    <row r="3135" spans="1:5" ht="12" customHeight="1">
      <c r="A3135" s="9" t="s">
        <v>21</v>
      </c>
      <c r="B3135" s="26" t="s">
        <v>3168</v>
      </c>
      <c r="C3135" s="27" t="s">
        <v>2530</v>
      </c>
      <c r="D3135" s="40">
        <v>1041.8499999999999</v>
      </c>
      <c r="E3135" s="25">
        <f t="shared" si="52"/>
        <v>1.0418499999999999</v>
      </c>
    </row>
    <row r="3136" spans="1:5" ht="12" customHeight="1">
      <c r="A3136" s="9" t="s">
        <v>21</v>
      </c>
      <c r="B3136" s="26" t="s">
        <v>3168</v>
      </c>
      <c r="C3136" s="27" t="s">
        <v>2530</v>
      </c>
      <c r="D3136" s="40">
        <v>1003.05</v>
      </c>
      <c r="E3136" s="25">
        <f t="shared" si="52"/>
        <v>1.00305</v>
      </c>
    </row>
    <row r="3137" spans="1:5" ht="12" customHeight="1">
      <c r="A3137" s="9" t="s">
        <v>21</v>
      </c>
      <c r="B3137" s="26" t="s">
        <v>3168</v>
      </c>
      <c r="C3137" s="27" t="s">
        <v>2530</v>
      </c>
      <c r="D3137" s="40">
        <v>1041.8499999999999</v>
      </c>
      <c r="E3137" s="25">
        <f t="shared" si="52"/>
        <v>1.0418499999999999</v>
      </c>
    </row>
    <row r="3138" spans="1:5" ht="12" customHeight="1">
      <c r="A3138" s="9" t="s">
        <v>21</v>
      </c>
      <c r="B3138" s="26" t="s">
        <v>3168</v>
      </c>
      <c r="C3138" s="27" t="s">
        <v>2530</v>
      </c>
      <c r="D3138" s="40">
        <v>1003.05</v>
      </c>
      <c r="E3138" s="25">
        <f t="shared" si="52"/>
        <v>1.00305</v>
      </c>
    </row>
    <row r="3139" spans="1:5" ht="12" customHeight="1">
      <c r="A3139" s="9" t="s">
        <v>21</v>
      </c>
      <c r="B3139" s="26" t="s">
        <v>3168</v>
      </c>
      <c r="C3139" s="27" t="s">
        <v>2530</v>
      </c>
      <c r="D3139" s="40">
        <v>1003.05</v>
      </c>
      <c r="E3139" s="25">
        <f t="shared" si="52"/>
        <v>1.00305</v>
      </c>
    </row>
    <row r="3140" spans="1:5" ht="12" customHeight="1">
      <c r="A3140" s="9" t="s">
        <v>21</v>
      </c>
      <c r="B3140" s="26" t="s">
        <v>3168</v>
      </c>
      <c r="C3140" s="27" t="s">
        <v>2530</v>
      </c>
      <c r="D3140" s="40">
        <v>1003.05</v>
      </c>
      <c r="E3140" s="25">
        <f t="shared" si="52"/>
        <v>1.00305</v>
      </c>
    </row>
    <row r="3141" spans="1:5" ht="12" customHeight="1">
      <c r="A3141" s="9" t="s">
        <v>21</v>
      </c>
      <c r="B3141" s="26" t="s">
        <v>3168</v>
      </c>
      <c r="C3141" s="27" t="s">
        <v>2530</v>
      </c>
      <c r="D3141" s="40">
        <v>1041.8499999999999</v>
      </c>
      <c r="E3141" s="25">
        <f t="shared" si="52"/>
        <v>1.0418499999999999</v>
      </c>
    </row>
    <row r="3142" spans="1:5" ht="12" customHeight="1">
      <c r="A3142" s="9" t="s">
        <v>21</v>
      </c>
      <c r="B3142" s="26" t="s">
        <v>3168</v>
      </c>
      <c r="C3142" s="27" t="s">
        <v>2530</v>
      </c>
      <c r="D3142" s="40">
        <v>1041.8499999999999</v>
      </c>
      <c r="E3142" s="25">
        <f t="shared" si="52"/>
        <v>1.0418499999999999</v>
      </c>
    </row>
    <row r="3143" spans="1:5" ht="12" customHeight="1">
      <c r="A3143" s="9" t="s">
        <v>21</v>
      </c>
      <c r="B3143" s="26" t="s">
        <v>3168</v>
      </c>
      <c r="C3143" s="27" t="s">
        <v>2530</v>
      </c>
      <c r="D3143" s="40">
        <v>1041.8499999999999</v>
      </c>
      <c r="E3143" s="25">
        <f t="shared" si="52"/>
        <v>1.0418499999999999</v>
      </c>
    </row>
    <row r="3144" spans="1:5" ht="12" customHeight="1">
      <c r="A3144" s="9" t="s">
        <v>21</v>
      </c>
      <c r="B3144" s="26" t="s">
        <v>3168</v>
      </c>
      <c r="C3144" s="27" t="s">
        <v>2530</v>
      </c>
      <c r="D3144" s="40">
        <v>595.34</v>
      </c>
      <c r="E3144" s="25">
        <f t="shared" si="52"/>
        <v>0.59533999999999998</v>
      </c>
    </row>
    <row r="3145" spans="1:5" ht="12" customHeight="1">
      <c r="A3145" s="9" t="s">
        <v>21</v>
      </c>
      <c r="B3145" s="26" t="s">
        <v>3168</v>
      </c>
      <c r="C3145" s="27" t="s">
        <v>2530</v>
      </c>
      <c r="D3145" s="40">
        <v>595.34</v>
      </c>
      <c r="E3145" s="25">
        <f t="shared" si="52"/>
        <v>0.59533999999999998</v>
      </c>
    </row>
    <row r="3146" spans="1:5" ht="12" customHeight="1">
      <c r="A3146" s="9" t="s">
        <v>21</v>
      </c>
      <c r="B3146" s="26" t="s">
        <v>3168</v>
      </c>
      <c r="C3146" s="27" t="s">
        <v>2530</v>
      </c>
      <c r="D3146" s="40">
        <v>595.34</v>
      </c>
      <c r="E3146" s="25">
        <f t="shared" si="52"/>
        <v>0.59533999999999998</v>
      </c>
    </row>
    <row r="3147" spans="1:5" ht="12" customHeight="1">
      <c r="A3147" s="9" t="s">
        <v>21</v>
      </c>
      <c r="B3147" s="26" t="s">
        <v>3168</v>
      </c>
      <c r="C3147" s="27" t="s">
        <v>2530</v>
      </c>
      <c r="D3147" s="40">
        <v>1003.05</v>
      </c>
      <c r="E3147" s="25">
        <f t="shared" si="52"/>
        <v>1.00305</v>
      </c>
    </row>
    <row r="3148" spans="1:5" ht="12" customHeight="1">
      <c r="A3148" s="9" t="s">
        <v>21</v>
      </c>
      <c r="B3148" s="26" t="s">
        <v>3168</v>
      </c>
      <c r="C3148" s="27" t="s">
        <v>2530</v>
      </c>
      <c r="D3148" s="40">
        <v>595.34</v>
      </c>
      <c r="E3148" s="25">
        <f t="shared" si="52"/>
        <v>0.59533999999999998</v>
      </c>
    </row>
    <row r="3149" spans="1:5" ht="12" customHeight="1">
      <c r="A3149" s="9" t="s">
        <v>21</v>
      </c>
      <c r="B3149" s="26" t="s">
        <v>3168</v>
      </c>
      <c r="C3149" s="27" t="s">
        <v>2530</v>
      </c>
      <c r="D3149" s="40">
        <v>1041.8499999999999</v>
      </c>
      <c r="E3149" s="25">
        <f t="shared" si="52"/>
        <v>1.0418499999999999</v>
      </c>
    </row>
    <row r="3150" spans="1:5" ht="12" customHeight="1">
      <c r="A3150" s="9" t="s">
        <v>21</v>
      </c>
      <c r="B3150" s="26" t="s">
        <v>3168</v>
      </c>
      <c r="C3150" s="27" t="s">
        <v>2530</v>
      </c>
      <c r="D3150" s="40">
        <v>1041.8499999999999</v>
      </c>
      <c r="E3150" s="25">
        <f t="shared" si="52"/>
        <v>1.0418499999999999</v>
      </c>
    </row>
    <row r="3151" spans="1:5" ht="12" customHeight="1">
      <c r="A3151" s="9" t="s">
        <v>21</v>
      </c>
      <c r="B3151" s="26" t="s">
        <v>3168</v>
      </c>
      <c r="C3151" s="27" t="s">
        <v>2530</v>
      </c>
      <c r="D3151" s="40">
        <v>1041.8499999999999</v>
      </c>
      <c r="E3151" s="25">
        <f t="shared" si="52"/>
        <v>1.0418499999999999</v>
      </c>
    </row>
    <row r="3152" spans="1:5" ht="12" customHeight="1">
      <c r="A3152" s="9" t="s">
        <v>21</v>
      </c>
      <c r="B3152" s="26" t="s">
        <v>3168</v>
      </c>
      <c r="C3152" s="27" t="s">
        <v>2530</v>
      </c>
      <c r="D3152" s="40">
        <v>1003.05</v>
      </c>
      <c r="E3152" s="25">
        <f t="shared" si="52"/>
        <v>1.00305</v>
      </c>
    </row>
    <row r="3153" spans="1:5" ht="12" customHeight="1">
      <c r="A3153" s="9" t="s">
        <v>21</v>
      </c>
      <c r="B3153" s="26" t="s">
        <v>3168</v>
      </c>
      <c r="C3153" s="27" t="s">
        <v>2530</v>
      </c>
      <c r="D3153" s="40">
        <v>1041.8499999999999</v>
      </c>
      <c r="E3153" s="25">
        <f t="shared" si="52"/>
        <v>1.0418499999999999</v>
      </c>
    </row>
    <row r="3154" spans="1:5" ht="12" customHeight="1">
      <c r="A3154" s="9" t="s">
        <v>21</v>
      </c>
      <c r="B3154" s="26" t="s">
        <v>3168</v>
      </c>
      <c r="C3154" s="27" t="s">
        <v>2530</v>
      </c>
      <c r="D3154" s="40">
        <v>1041.8499999999999</v>
      </c>
      <c r="E3154" s="25">
        <f t="shared" si="52"/>
        <v>1.0418499999999999</v>
      </c>
    </row>
    <row r="3155" spans="1:5" ht="12" customHeight="1">
      <c r="A3155" s="9" t="s">
        <v>21</v>
      </c>
      <c r="B3155" s="26" t="s">
        <v>3168</v>
      </c>
      <c r="C3155" s="27" t="s">
        <v>2530</v>
      </c>
      <c r="D3155" s="40">
        <v>595.34</v>
      </c>
      <c r="E3155" s="25">
        <f t="shared" ref="E3155:E3218" si="53">D3155/1000</f>
        <v>0.59533999999999998</v>
      </c>
    </row>
    <row r="3156" spans="1:5" ht="12" customHeight="1">
      <c r="A3156" s="9" t="s">
        <v>21</v>
      </c>
      <c r="B3156" s="26" t="s">
        <v>3168</v>
      </c>
      <c r="C3156" s="27" t="s">
        <v>2530</v>
      </c>
      <c r="D3156" s="40">
        <v>1041.8499999999999</v>
      </c>
      <c r="E3156" s="25">
        <f t="shared" si="53"/>
        <v>1.0418499999999999</v>
      </c>
    </row>
    <row r="3157" spans="1:5" ht="12" customHeight="1">
      <c r="A3157" s="9" t="s">
        <v>21</v>
      </c>
      <c r="B3157" s="26" t="s">
        <v>3168</v>
      </c>
      <c r="C3157" s="27" t="s">
        <v>2530</v>
      </c>
      <c r="D3157" s="40">
        <v>595.34</v>
      </c>
      <c r="E3157" s="25">
        <f t="shared" si="53"/>
        <v>0.59533999999999998</v>
      </c>
    </row>
    <row r="3158" spans="1:5" ht="12" customHeight="1">
      <c r="A3158" s="9" t="s">
        <v>21</v>
      </c>
      <c r="B3158" s="26" t="s">
        <v>3168</v>
      </c>
      <c r="C3158" s="27" t="s">
        <v>2530</v>
      </c>
      <c r="D3158" s="40">
        <v>1041.8499999999999</v>
      </c>
      <c r="E3158" s="25">
        <f t="shared" si="53"/>
        <v>1.0418499999999999</v>
      </c>
    </row>
    <row r="3159" spans="1:5" ht="12" customHeight="1">
      <c r="A3159" s="9" t="s">
        <v>21</v>
      </c>
      <c r="B3159" s="26" t="s">
        <v>3168</v>
      </c>
      <c r="C3159" s="27" t="s">
        <v>2530</v>
      </c>
      <c r="D3159" s="40">
        <v>1003.05</v>
      </c>
      <c r="E3159" s="25">
        <f t="shared" si="53"/>
        <v>1.00305</v>
      </c>
    </row>
    <row r="3160" spans="1:5" ht="12" customHeight="1">
      <c r="A3160" s="9" t="s">
        <v>21</v>
      </c>
      <c r="B3160" s="26" t="s">
        <v>3168</v>
      </c>
      <c r="C3160" s="27" t="s">
        <v>2530</v>
      </c>
      <c r="D3160" s="40">
        <v>1003.05</v>
      </c>
      <c r="E3160" s="25">
        <f t="shared" si="53"/>
        <v>1.00305</v>
      </c>
    </row>
    <row r="3161" spans="1:5" ht="12" customHeight="1">
      <c r="A3161" s="9" t="s">
        <v>21</v>
      </c>
      <c r="B3161" s="26" t="s">
        <v>3168</v>
      </c>
      <c r="C3161" s="27" t="s">
        <v>2530</v>
      </c>
      <c r="D3161" s="40">
        <v>1003.05</v>
      </c>
      <c r="E3161" s="25">
        <f t="shared" si="53"/>
        <v>1.00305</v>
      </c>
    </row>
    <row r="3162" spans="1:5" ht="12" customHeight="1">
      <c r="A3162" s="9" t="s">
        <v>21</v>
      </c>
      <c r="B3162" s="26" t="s">
        <v>3168</v>
      </c>
      <c r="C3162" s="27" t="s">
        <v>2530</v>
      </c>
      <c r="D3162" s="40">
        <v>1003.05</v>
      </c>
      <c r="E3162" s="25">
        <f t="shared" si="53"/>
        <v>1.00305</v>
      </c>
    </row>
    <row r="3163" spans="1:5" ht="12" customHeight="1">
      <c r="A3163" s="9" t="s">
        <v>21</v>
      </c>
      <c r="B3163" s="26" t="s">
        <v>3168</v>
      </c>
      <c r="C3163" s="27" t="s">
        <v>2530</v>
      </c>
      <c r="D3163" s="40">
        <v>1003.05</v>
      </c>
      <c r="E3163" s="25">
        <f t="shared" si="53"/>
        <v>1.00305</v>
      </c>
    </row>
    <row r="3164" spans="1:5" ht="12" customHeight="1">
      <c r="A3164" s="9" t="s">
        <v>21</v>
      </c>
      <c r="B3164" s="26" t="s">
        <v>3168</v>
      </c>
      <c r="C3164" s="27" t="s">
        <v>2530</v>
      </c>
      <c r="D3164" s="40">
        <v>1003.05</v>
      </c>
      <c r="E3164" s="25">
        <f t="shared" si="53"/>
        <v>1.00305</v>
      </c>
    </row>
    <row r="3165" spans="1:5" ht="12" customHeight="1">
      <c r="A3165" s="9" t="s">
        <v>21</v>
      </c>
      <c r="B3165" s="26" t="s">
        <v>3168</v>
      </c>
      <c r="C3165" s="27" t="s">
        <v>2530</v>
      </c>
      <c r="D3165" s="40">
        <v>1003.05</v>
      </c>
      <c r="E3165" s="25">
        <f t="shared" si="53"/>
        <v>1.00305</v>
      </c>
    </row>
    <row r="3166" spans="1:5" ht="12" customHeight="1">
      <c r="A3166" s="9" t="s">
        <v>21</v>
      </c>
      <c r="B3166" s="26" t="s">
        <v>3168</v>
      </c>
      <c r="C3166" s="27" t="s">
        <v>2530</v>
      </c>
      <c r="D3166" s="40">
        <v>1003.05</v>
      </c>
      <c r="E3166" s="25">
        <f t="shared" si="53"/>
        <v>1.00305</v>
      </c>
    </row>
    <row r="3167" spans="1:5" ht="12" customHeight="1">
      <c r="A3167" s="9" t="s">
        <v>21</v>
      </c>
      <c r="B3167" s="26" t="s">
        <v>3168</v>
      </c>
      <c r="C3167" s="27" t="s">
        <v>2530</v>
      </c>
      <c r="D3167" s="40">
        <v>1041.8499999999999</v>
      </c>
      <c r="E3167" s="25">
        <f t="shared" si="53"/>
        <v>1.0418499999999999</v>
      </c>
    </row>
    <row r="3168" spans="1:5" ht="12" customHeight="1">
      <c r="A3168" s="9" t="s">
        <v>21</v>
      </c>
      <c r="B3168" s="26" t="s">
        <v>3169</v>
      </c>
      <c r="C3168" s="27" t="s">
        <v>2530</v>
      </c>
      <c r="D3168" s="40">
        <v>400200.03</v>
      </c>
      <c r="E3168" s="25">
        <f t="shared" si="53"/>
        <v>400.20003000000003</v>
      </c>
    </row>
    <row r="3169" spans="1:6" ht="12" customHeight="1">
      <c r="A3169" s="9" t="s">
        <v>21</v>
      </c>
      <c r="B3169" s="26" t="s">
        <v>3170</v>
      </c>
      <c r="C3169" s="27" t="s">
        <v>2530</v>
      </c>
      <c r="D3169" s="40">
        <v>471.94</v>
      </c>
      <c r="E3169" s="25">
        <f t="shared" si="53"/>
        <v>0.47193999999999997</v>
      </c>
    </row>
    <row r="3170" spans="1:6" ht="12" customHeight="1">
      <c r="A3170" s="9" t="s">
        <v>21</v>
      </c>
      <c r="B3170" s="26" t="s">
        <v>3171</v>
      </c>
      <c r="C3170" s="27" t="s">
        <v>2530</v>
      </c>
      <c r="D3170" s="40">
        <v>3713.61</v>
      </c>
      <c r="E3170" s="25">
        <f t="shared" si="53"/>
        <v>3.7136100000000001</v>
      </c>
    </row>
    <row r="3171" spans="1:6" ht="12" customHeight="1">
      <c r="A3171" s="9" t="s">
        <v>21</v>
      </c>
      <c r="B3171" s="35" t="s">
        <v>160</v>
      </c>
      <c r="C3171" s="27" t="s">
        <v>2530</v>
      </c>
      <c r="D3171" s="40">
        <v>328.96</v>
      </c>
      <c r="E3171" s="25">
        <f t="shared" si="53"/>
        <v>0.32895999999999997</v>
      </c>
      <c r="F3171" s="26"/>
    </row>
    <row r="3172" spans="1:6" ht="12" customHeight="1">
      <c r="A3172" s="9" t="s">
        <v>21</v>
      </c>
      <c r="B3172" s="26" t="s">
        <v>3172</v>
      </c>
      <c r="C3172" s="27" t="s">
        <v>2530</v>
      </c>
      <c r="D3172" s="40">
        <v>2133.36</v>
      </c>
      <c r="E3172" s="25">
        <f t="shared" si="53"/>
        <v>2.1333600000000001</v>
      </c>
    </row>
    <row r="3173" spans="1:6" ht="12" customHeight="1">
      <c r="A3173" s="9" t="s">
        <v>21</v>
      </c>
      <c r="B3173" s="26" t="s">
        <v>3173</v>
      </c>
      <c r="C3173" s="27" t="s">
        <v>2530</v>
      </c>
      <c r="D3173" s="40">
        <v>4328.99</v>
      </c>
      <c r="E3173" s="25">
        <f t="shared" si="53"/>
        <v>4.3289900000000001</v>
      </c>
    </row>
    <row r="3174" spans="1:6" ht="12" customHeight="1">
      <c r="A3174" s="9" t="s">
        <v>21</v>
      </c>
      <c r="B3174" s="26" t="s">
        <v>3174</v>
      </c>
      <c r="C3174" s="27" t="s">
        <v>2530</v>
      </c>
      <c r="D3174" s="40">
        <v>4953.59</v>
      </c>
      <c r="E3174" s="25">
        <f t="shared" si="53"/>
        <v>4.9535900000000002</v>
      </c>
    </row>
    <row r="3175" spans="1:6" ht="12" customHeight="1">
      <c r="A3175" s="9" t="s">
        <v>21</v>
      </c>
      <c r="B3175" s="26" t="s">
        <v>3175</v>
      </c>
      <c r="C3175" s="27" t="s">
        <v>2530</v>
      </c>
      <c r="D3175" s="40">
        <v>436.1</v>
      </c>
      <c r="E3175" s="25">
        <f t="shared" si="53"/>
        <v>0.43610000000000004</v>
      </c>
    </row>
    <row r="3176" spans="1:6" ht="12" customHeight="1">
      <c r="A3176" s="9" t="s">
        <v>21</v>
      </c>
      <c r="B3176" s="26" t="s">
        <v>3176</v>
      </c>
      <c r="C3176" s="27" t="s">
        <v>2530</v>
      </c>
      <c r="D3176" s="40">
        <v>1275</v>
      </c>
      <c r="E3176" s="25">
        <f t="shared" si="53"/>
        <v>1.2749999999999999</v>
      </c>
    </row>
    <row r="3177" spans="1:6" ht="12" customHeight="1">
      <c r="A3177" s="9" t="s">
        <v>21</v>
      </c>
      <c r="B3177" s="26" t="s">
        <v>3177</v>
      </c>
      <c r="C3177" s="27" t="s">
        <v>2530</v>
      </c>
      <c r="D3177" s="40">
        <v>833.68</v>
      </c>
      <c r="E3177" s="25">
        <f t="shared" si="53"/>
        <v>0.83367999999999998</v>
      </c>
    </row>
    <row r="3178" spans="1:6" ht="12" customHeight="1">
      <c r="A3178" s="9" t="s">
        <v>21</v>
      </c>
      <c r="B3178" s="26" t="s">
        <v>3178</v>
      </c>
      <c r="C3178" s="27" t="s">
        <v>2530</v>
      </c>
      <c r="D3178" s="40">
        <v>1275</v>
      </c>
      <c r="E3178" s="25">
        <f t="shared" si="53"/>
        <v>1.2749999999999999</v>
      </c>
    </row>
    <row r="3179" spans="1:6" ht="12" customHeight="1">
      <c r="A3179" s="9" t="s">
        <v>21</v>
      </c>
      <c r="B3179" s="26" t="s">
        <v>3179</v>
      </c>
      <c r="C3179" s="27" t="s">
        <v>2530</v>
      </c>
      <c r="D3179" s="40">
        <v>1275</v>
      </c>
      <c r="E3179" s="25">
        <f t="shared" si="53"/>
        <v>1.2749999999999999</v>
      </c>
    </row>
    <row r="3180" spans="1:6" ht="12" customHeight="1">
      <c r="A3180" s="9" t="s">
        <v>21</v>
      </c>
      <c r="B3180" s="26" t="s">
        <v>3180</v>
      </c>
      <c r="C3180" s="27" t="s">
        <v>2530</v>
      </c>
      <c r="D3180" s="40">
        <v>3080.4</v>
      </c>
      <c r="E3180" s="25">
        <f t="shared" si="53"/>
        <v>3.0804</v>
      </c>
    </row>
    <row r="3181" spans="1:6" ht="12" customHeight="1">
      <c r="A3181" s="9" t="s">
        <v>21</v>
      </c>
      <c r="B3181" s="26" t="s">
        <v>3181</v>
      </c>
      <c r="C3181" s="27" t="s">
        <v>2530</v>
      </c>
      <c r="D3181" s="40">
        <v>36261.06</v>
      </c>
      <c r="E3181" s="25">
        <f t="shared" si="53"/>
        <v>36.261060000000001</v>
      </c>
    </row>
    <row r="3182" spans="1:6" ht="12" customHeight="1">
      <c r="A3182" s="9" t="s">
        <v>21</v>
      </c>
      <c r="B3182" s="26" t="s">
        <v>3182</v>
      </c>
      <c r="C3182" s="27" t="s">
        <v>2530</v>
      </c>
      <c r="D3182" s="40">
        <v>884.17</v>
      </c>
      <c r="E3182" s="25">
        <f t="shared" si="53"/>
        <v>0.88417000000000001</v>
      </c>
    </row>
    <row r="3183" spans="1:6" ht="12" customHeight="1">
      <c r="A3183" s="9" t="s">
        <v>21</v>
      </c>
      <c r="B3183" s="26" t="s">
        <v>3183</v>
      </c>
      <c r="C3183" s="27" t="s">
        <v>2530</v>
      </c>
      <c r="D3183" s="40">
        <v>562.84</v>
      </c>
      <c r="E3183" s="25">
        <f t="shared" si="53"/>
        <v>0.56284000000000001</v>
      </c>
    </row>
    <row r="3184" spans="1:6" ht="12" customHeight="1">
      <c r="A3184" s="9" t="s">
        <v>21</v>
      </c>
      <c r="B3184" s="26" t="s">
        <v>3184</v>
      </c>
      <c r="C3184" s="27" t="s">
        <v>2530</v>
      </c>
      <c r="D3184" s="40">
        <v>990</v>
      </c>
      <c r="E3184" s="25">
        <f t="shared" si="53"/>
        <v>0.99</v>
      </c>
    </row>
    <row r="3185" spans="1:6" ht="12" customHeight="1">
      <c r="A3185" s="9" t="s">
        <v>21</v>
      </c>
      <c r="B3185" s="26" t="s">
        <v>3185</v>
      </c>
      <c r="C3185" s="27" t="s">
        <v>2530</v>
      </c>
      <c r="D3185" s="40">
        <v>1563.15</v>
      </c>
      <c r="E3185" s="25">
        <f t="shared" si="53"/>
        <v>1.56315</v>
      </c>
    </row>
    <row r="3186" spans="1:6" ht="12" customHeight="1">
      <c r="A3186" s="9" t="s">
        <v>21</v>
      </c>
      <c r="B3186" s="26" t="s">
        <v>3186</v>
      </c>
      <c r="C3186" s="27" t="s">
        <v>2530</v>
      </c>
      <c r="D3186" s="40">
        <v>219171.68</v>
      </c>
      <c r="E3186" s="25">
        <f t="shared" si="53"/>
        <v>219.17167999999998</v>
      </c>
    </row>
    <row r="3187" spans="1:6" ht="12" customHeight="1">
      <c r="A3187" s="9" t="s">
        <v>21</v>
      </c>
      <c r="B3187" s="26" t="s">
        <v>3187</v>
      </c>
      <c r="C3187" s="27" t="s">
        <v>2530</v>
      </c>
      <c r="D3187" s="40">
        <v>609.41</v>
      </c>
      <c r="E3187" s="25">
        <f t="shared" si="53"/>
        <v>0.60941000000000001</v>
      </c>
    </row>
    <row r="3188" spans="1:6" ht="12" customHeight="1">
      <c r="A3188" s="9" t="s">
        <v>21</v>
      </c>
      <c r="B3188" s="26" t="s">
        <v>3188</v>
      </c>
      <c r="C3188" s="27" t="s">
        <v>2530</v>
      </c>
      <c r="D3188" s="40">
        <v>989.4</v>
      </c>
      <c r="E3188" s="25">
        <f t="shared" si="53"/>
        <v>0.98939999999999995</v>
      </c>
    </row>
    <row r="3189" spans="1:6" ht="12" customHeight="1">
      <c r="A3189" s="9" t="s">
        <v>21</v>
      </c>
      <c r="B3189" s="26" t="s">
        <v>3188</v>
      </c>
      <c r="C3189" s="27" t="s">
        <v>2530</v>
      </c>
      <c r="D3189" s="40">
        <v>872.4</v>
      </c>
      <c r="E3189" s="25">
        <f t="shared" si="53"/>
        <v>0.87239999999999995</v>
      </c>
    </row>
    <row r="3190" spans="1:6" ht="12" customHeight="1">
      <c r="A3190" s="9" t="s">
        <v>21</v>
      </c>
      <c r="B3190" s="26" t="s">
        <v>3189</v>
      </c>
      <c r="C3190" s="27" t="s">
        <v>2530</v>
      </c>
      <c r="D3190" s="40">
        <v>1512.65</v>
      </c>
      <c r="E3190" s="25">
        <f t="shared" si="53"/>
        <v>1.5126500000000001</v>
      </c>
    </row>
    <row r="3191" spans="1:6" ht="12" customHeight="1">
      <c r="A3191" s="9" t="s">
        <v>21</v>
      </c>
      <c r="B3191" s="26" t="s">
        <v>3189</v>
      </c>
      <c r="C3191" s="27" t="s">
        <v>2530</v>
      </c>
      <c r="D3191" s="40">
        <v>1439.9</v>
      </c>
      <c r="E3191" s="25">
        <f t="shared" si="53"/>
        <v>1.4399000000000002</v>
      </c>
    </row>
    <row r="3192" spans="1:6" ht="12" customHeight="1">
      <c r="A3192" s="9" t="s">
        <v>21</v>
      </c>
      <c r="B3192" s="26" t="s">
        <v>3189</v>
      </c>
      <c r="C3192" s="27" t="s">
        <v>2530</v>
      </c>
      <c r="D3192" s="40">
        <v>1507.9</v>
      </c>
      <c r="E3192" s="25">
        <f t="shared" si="53"/>
        <v>1.5079</v>
      </c>
    </row>
    <row r="3193" spans="1:6" ht="12" customHeight="1">
      <c r="A3193" s="9" t="s">
        <v>21</v>
      </c>
      <c r="B3193" s="35" t="s">
        <v>160</v>
      </c>
      <c r="C3193" s="27" t="s">
        <v>2530</v>
      </c>
      <c r="D3193" s="40">
        <v>1170.29</v>
      </c>
      <c r="E3193" s="25">
        <f t="shared" si="53"/>
        <v>1.1702900000000001</v>
      </c>
      <c r="F3193" s="26"/>
    </row>
    <row r="3194" spans="1:6" ht="12" customHeight="1">
      <c r="A3194" s="9" t="s">
        <v>21</v>
      </c>
      <c r="B3194" s="26" t="s">
        <v>3190</v>
      </c>
      <c r="C3194" s="27" t="s">
        <v>2530</v>
      </c>
      <c r="D3194" s="40">
        <v>2957.16</v>
      </c>
      <c r="E3194" s="25">
        <f t="shared" si="53"/>
        <v>2.95716</v>
      </c>
    </row>
    <row r="3195" spans="1:6" ht="12" customHeight="1">
      <c r="A3195" s="9" t="s">
        <v>21</v>
      </c>
      <c r="B3195" s="26" t="s">
        <v>3191</v>
      </c>
      <c r="C3195" s="27" t="s">
        <v>2530</v>
      </c>
      <c r="D3195" s="40">
        <v>642.6</v>
      </c>
      <c r="E3195" s="25">
        <f t="shared" si="53"/>
        <v>0.64260000000000006</v>
      </c>
    </row>
    <row r="3196" spans="1:6" ht="12" customHeight="1">
      <c r="A3196" s="9" t="s">
        <v>21</v>
      </c>
      <c r="B3196" s="26" t="s">
        <v>3191</v>
      </c>
      <c r="C3196" s="27" t="s">
        <v>2530</v>
      </c>
      <c r="D3196" s="40">
        <v>642.6</v>
      </c>
      <c r="E3196" s="25">
        <f t="shared" si="53"/>
        <v>0.64260000000000006</v>
      </c>
    </row>
    <row r="3197" spans="1:6" ht="12" customHeight="1">
      <c r="A3197" s="9" t="s">
        <v>21</v>
      </c>
      <c r="B3197" s="26" t="s">
        <v>3191</v>
      </c>
      <c r="C3197" s="27" t="s">
        <v>2530</v>
      </c>
      <c r="D3197" s="40">
        <v>787.77</v>
      </c>
      <c r="E3197" s="25">
        <f t="shared" si="53"/>
        <v>0.78776999999999997</v>
      </c>
    </row>
    <row r="3198" spans="1:6" ht="12" customHeight="1">
      <c r="A3198" s="9" t="s">
        <v>21</v>
      </c>
      <c r="B3198" s="26" t="s">
        <v>1748</v>
      </c>
      <c r="C3198" s="27" t="s">
        <v>2530</v>
      </c>
      <c r="D3198" s="40">
        <v>783.66</v>
      </c>
      <c r="E3198" s="25">
        <f t="shared" si="53"/>
        <v>0.78366000000000002</v>
      </c>
    </row>
    <row r="3199" spans="1:6" ht="12" customHeight="1">
      <c r="A3199" s="9" t="s">
        <v>21</v>
      </c>
      <c r="B3199" s="26" t="s">
        <v>3192</v>
      </c>
      <c r="C3199" s="27" t="s">
        <v>2530</v>
      </c>
      <c r="D3199" s="40">
        <v>747.36</v>
      </c>
      <c r="E3199" s="25">
        <f t="shared" si="53"/>
        <v>0.74736000000000002</v>
      </c>
    </row>
    <row r="3200" spans="1:6" ht="12" customHeight="1">
      <c r="A3200" s="9" t="s">
        <v>21</v>
      </c>
      <c r="B3200" s="26" t="s">
        <v>3192</v>
      </c>
      <c r="C3200" s="27" t="s">
        <v>2530</v>
      </c>
      <c r="D3200" s="40">
        <v>1145.94</v>
      </c>
      <c r="E3200" s="25">
        <f t="shared" si="53"/>
        <v>1.14594</v>
      </c>
    </row>
    <row r="3201" spans="1:5" ht="12" customHeight="1">
      <c r="A3201" s="9" t="s">
        <v>21</v>
      </c>
      <c r="B3201" s="26" t="s">
        <v>3193</v>
      </c>
      <c r="C3201" s="27" t="s">
        <v>2530</v>
      </c>
      <c r="D3201" s="40">
        <v>1026.8399999999999</v>
      </c>
      <c r="E3201" s="25">
        <f t="shared" si="53"/>
        <v>1.02684</v>
      </c>
    </row>
    <row r="3202" spans="1:5" ht="12" customHeight="1">
      <c r="A3202" s="9" t="s">
        <v>21</v>
      </c>
      <c r="B3202" s="26" t="s">
        <v>3194</v>
      </c>
      <c r="C3202" s="27" t="s">
        <v>2530</v>
      </c>
      <c r="D3202" s="40">
        <v>1275</v>
      </c>
      <c r="E3202" s="25">
        <f t="shared" si="53"/>
        <v>1.2749999999999999</v>
      </c>
    </row>
    <row r="3203" spans="1:5" ht="12" customHeight="1">
      <c r="A3203" s="9" t="s">
        <v>21</v>
      </c>
      <c r="B3203" s="26" t="s">
        <v>3195</v>
      </c>
      <c r="C3203" s="27" t="s">
        <v>2530</v>
      </c>
      <c r="D3203" s="40">
        <v>10453.36</v>
      </c>
      <c r="E3203" s="25">
        <f t="shared" si="53"/>
        <v>10.45336</v>
      </c>
    </row>
    <row r="3204" spans="1:5" ht="12" customHeight="1">
      <c r="A3204" s="9" t="s">
        <v>21</v>
      </c>
      <c r="B3204" s="26" t="s">
        <v>3196</v>
      </c>
      <c r="C3204" s="27" t="s">
        <v>2530</v>
      </c>
      <c r="D3204" s="40">
        <v>955.38</v>
      </c>
      <c r="E3204" s="25">
        <f t="shared" si="53"/>
        <v>0.95538000000000001</v>
      </c>
    </row>
    <row r="3205" spans="1:5" ht="12" customHeight="1">
      <c r="A3205" s="9" t="s">
        <v>21</v>
      </c>
      <c r="B3205" s="26" t="s">
        <v>3197</v>
      </c>
      <c r="C3205" s="27" t="s">
        <v>2530</v>
      </c>
      <c r="D3205" s="40">
        <v>160.32</v>
      </c>
      <c r="E3205" s="25">
        <f t="shared" si="53"/>
        <v>0.16031999999999999</v>
      </c>
    </row>
    <row r="3206" spans="1:5" ht="12" customHeight="1">
      <c r="A3206" s="9" t="s">
        <v>21</v>
      </c>
      <c r="B3206" s="26" t="s">
        <v>3198</v>
      </c>
      <c r="C3206" s="27" t="s">
        <v>2530</v>
      </c>
      <c r="D3206" s="40">
        <v>193.65</v>
      </c>
      <c r="E3206" s="25">
        <f t="shared" si="53"/>
        <v>0.19365000000000002</v>
      </c>
    </row>
    <row r="3207" spans="1:5" ht="12" customHeight="1">
      <c r="A3207" s="9" t="s">
        <v>21</v>
      </c>
      <c r="B3207" s="26" t="s">
        <v>3199</v>
      </c>
      <c r="C3207" s="27" t="s">
        <v>2530</v>
      </c>
      <c r="D3207" s="40">
        <v>421.62</v>
      </c>
      <c r="E3207" s="25">
        <f t="shared" si="53"/>
        <v>0.42161999999999999</v>
      </c>
    </row>
    <row r="3208" spans="1:5" ht="12" customHeight="1">
      <c r="A3208" s="9" t="s">
        <v>21</v>
      </c>
      <c r="B3208" s="26" t="s">
        <v>3200</v>
      </c>
      <c r="C3208" s="27" t="s">
        <v>2530</v>
      </c>
      <c r="D3208" s="40">
        <v>400.91</v>
      </c>
      <c r="E3208" s="25">
        <f t="shared" si="53"/>
        <v>0.40091000000000004</v>
      </c>
    </row>
    <row r="3209" spans="1:5" ht="12" customHeight="1">
      <c r="A3209" s="9" t="s">
        <v>21</v>
      </c>
      <c r="B3209" s="26" t="s">
        <v>3201</v>
      </c>
      <c r="C3209" s="27" t="s">
        <v>2530</v>
      </c>
      <c r="D3209" s="40">
        <v>1275</v>
      </c>
      <c r="E3209" s="25">
        <f t="shared" si="53"/>
        <v>1.2749999999999999</v>
      </c>
    </row>
    <row r="3210" spans="1:5" ht="12" customHeight="1">
      <c r="A3210" s="9" t="s">
        <v>21</v>
      </c>
      <c r="B3210" s="26" t="s">
        <v>3202</v>
      </c>
      <c r="C3210" s="27" t="s">
        <v>2530</v>
      </c>
      <c r="D3210" s="40">
        <v>1275</v>
      </c>
      <c r="E3210" s="25">
        <f t="shared" si="53"/>
        <v>1.2749999999999999</v>
      </c>
    </row>
    <row r="3211" spans="1:5" ht="12" customHeight="1">
      <c r="A3211" s="9" t="s">
        <v>21</v>
      </c>
      <c r="B3211" s="26" t="s">
        <v>3203</v>
      </c>
      <c r="C3211" s="27" t="s">
        <v>2530</v>
      </c>
      <c r="D3211" s="40">
        <v>1275</v>
      </c>
      <c r="E3211" s="25">
        <f t="shared" si="53"/>
        <v>1.2749999999999999</v>
      </c>
    </row>
    <row r="3212" spans="1:5" ht="12" customHeight="1">
      <c r="A3212" s="9" t="s">
        <v>21</v>
      </c>
      <c r="B3212" s="26" t="s">
        <v>3204</v>
      </c>
      <c r="C3212" s="27" t="s">
        <v>2530</v>
      </c>
      <c r="D3212" s="40">
        <v>1152</v>
      </c>
      <c r="E3212" s="25">
        <f t="shared" si="53"/>
        <v>1.1519999999999999</v>
      </c>
    </row>
    <row r="3213" spans="1:5" ht="12" customHeight="1">
      <c r="A3213" s="9" t="s">
        <v>21</v>
      </c>
      <c r="B3213" s="26" t="s">
        <v>3205</v>
      </c>
      <c r="C3213" s="27" t="s">
        <v>2530</v>
      </c>
      <c r="D3213" s="40">
        <v>635.91</v>
      </c>
      <c r="E3213" s="25">
        <f t="shared" si="53"/>
        <v>0.63590999999999998</v>
      </c>
    </row>
    <row r="3214" spans="1:5" ht="12" customHeight="1">
      <c r="A3214" s="9" t="s">
        <v>21</v>
      </c>
      <c r="B3214" s="26" t="s">
        <v>3206</v>
      </c>
      <c r="C3214" s="27" t="s">
        <v>2530</v>
      </c>
      <c r="D3214" s="40">
        <v>912.31</v>
      </c>
      <c r="E3214" s="25">
        <f t="shared" si="53"/>
        <v>0.91230999999999995</v>
      </c>
    </row>
    <row r="3215" spans="1:5" ht="12" customHeight="1">
      <c r="A3215" s="9" t="s">
        <v>21</v>
      </c>
      <c r="B3215" s="26" t="s">
        <v>3207</v>
      </c>
      <c r="C3215" s="27" t="s">
        <v>2530</v>
      </c>
      <c r="D3215" s="40">
        <v>1672</v>
      </c>
      <c r="E3215" s="25">
        <f t="shared" si="53"/>
        <v>1.6719999999999999</v>
      </c>
    </row>
    <row r="3216" spans="1:5" ht="12" customHeight="1">
      <c r="A3216" s="9" t="s">
        <v>21</v>
      </c>
      <c r="B3216" s="26" t="s">
        <v>3208</v>
      </c>
      <c r="C3216" s="27" t="s">
        <v>2530</v>
      </c>
      <c r="D3216" s="40">
        <v>276135.61</v>
      </c>
      <c r="E3216" s="25">
        <f t="shared" si="53"/>
        <v>276.13560999999999</v>
      </c>
    </row>
    <row r="3217" spans="1:5" ht="12" customHeight="1">
      <c r="A3217" s="9" t="s">
        <v>21</v>
      </c>
      <c r="B3217" s="26" t="s">
        <v>3209</v>
      </c>
      <c r="C3217" s="27" t="s">
        <v>2530</v>
      </c>
      <c r="D3217" s="40">
        <v>15381.6</v>
      </c>
      <c r="E3217" s="25">
        <f t="shared" si="53"/>
        <v>15.381600000000001</v>
      </c>
    </row>
    <row r="3218" spans="1:5" ht="12" customHeight="1">
      <c r="A3218" s="9" t="s">
        <v>21</v>
      </c>
      <c r="B3218" s="26" t="s">
        <v>3210</v>
      </c>
      <c r="C3218" s="27" t="s">
        <v>2530</v>
      </c>
      <c r="D3218" s="40">
        <v>1275</v>
      </c>
      <c r="E3218" s="25">
        <f t="shared" si="53"/>
        <v>1.2749999999999999</v>
      </c>
    </row>
    <row r="3219" spans="1:5" ht="12" customHeight="1">
      <c r="A3219" s="9" t="s">
        <v>21</v>
      </c>
      <c r="B3219" s="26" t="s">
        <v>3210</v>
      </c>
      <c r="C3219" s="27" t="s">
        <v>2530</v>
      </c>
      <c r="D3219" s="40">
        <v>1275</v>
      </c>
      <c r="E3219" s="25">
        <f t="shared" ref="E3219:E3252" si="54">D3219/1000</f>
        <v>1.2749999999999999</v>
      </c>
    </row>
    <row r="3220" spans="1:5" ht="12" customHeight="1">
      <c r="A3220" s="9" t="s">
        <v>21</v>
      </c>
      <c r="B3220" s="26" t="s">
        <v>3211</v>
      </c>
      <c r="C3220" s="27" t="s">
        <v>2530</v>
      </c>
      <c r="D3220" s="40">
        <v>1563.15</v>
      </c>
      <c r="E3220" s="25">
        <f t="shared" si="54"/>
        <v>1.56315</v>
      </c>
    </row>
    <row r="3221" spans="1:5" ht="12" customHeight="1">
      <c r="A3221" s="9" t="s">
        <v>21</v>
      </c>
      <c r="B3221" s="26" t="s">
        <v>2907</v>
      </c>
      <c r="C3221" s="27" t="s">
        <v>2530</v>
      </c>
      <c r="D3221" s="40">
        <v>1201.6300000000001</v>
      </c>
      <c r="E3221" s="25">
        <f t="shared" si="54"/>
        <v>1.2016300000000002</v>
      </c>
    </row>
    <row r="3222" spans="1:5" ht="12" customHeight="1">
      <c r="A3222" s="9" t="s">
        <v>21</v>
      </c>
      <c r="B3222" s="26" t="s">
        <v>2907</v>
      </c>
      <c r="C3222" s="27" t="s">
        <v>2530</v>
      </c>
      <c r="D3222" s="40">
        <v>974.34</v>
      </c>
      <c r="E3222" s="25">
        <f t="shared" si="54"/>
        <v>0.97433999999999998</v>
      </c>
    </row>
    <row r="3223" spans="1:5" ht="12" customHeight="1">
      <c r="A3223" s="9" t="s">
        <v>21</v>
      </c>
      <c r="B3223" s="26" t="s">
        <v>3212</v>
      </c>
      <c r="C3223" s="27" t="s">
        <v>2530</v>
      </c>
      <c r="D3223" s="40">
        <v>1455.07</v>
      </c>
      <c r="E3223" s="25">
        <f t="shared" si="54"/>
        <v>1.4550699999999999</v>
      </c>
    </row>
    <row r="3224" spans="1:5" ht="12" customHeight="1">
      <c r="A3224" s="9" t="s">
        <v>21</v>
      </c>
      <c r="B3224" s="26" t="s">
        <v>1937</v>
      </c>
      <c r="C3224" s="27" t="s">
        <v>2530</v>
      </c>
      <c r="D3224" s="40">
        <v>479.97</v>
      </c>
      <c r="E3224" s="25">
        <f t="shared" si="54"/>
        <v>0.47997000000000001</v>
      </c>
    </row>
    <row r="3225" spans="1:5" ht="12" customHeight="1">
      <c r="A3225" s="9" t="s">
        <v>21</v>
      </c>
      <c r="B3225" s="26" t="s">
        <v>3213</v>
      </c>
      <c r="C3225" s="27" t="s">
        <v>2530</v>
      </c>
      <c r="D3225" s="40">
        <v>1752.24</v>
      </c>
      <c r="E3225" s="25">
        <f t="shared" si="54"/>
        <v>1.75224</v>
      </c>
    </row>
    <row r="3226" spans="1:5" ht="12" customHeight="1">
      <c r="A3226" s="9" t="s">
        <v>21</v>
      </c>
      <c r="B3226" s="26" t="s">
        <v>3214</v>
      </c>
      <c r="C3226" s="27" t="s">
        <v>2530</v>
      </c>
      <c r="D3226" s="40">
        <v>904.4</v>
      </c>
      <c r="E3226" s="25">
        <f t="shared" si="54"/>
        <v>0.90439999999999998</v>
      </c>
    </row>
    <row r="3227" spans="1:5" ht="12" customHeight="1">
      <c r="A3227" s="9" t="s">
        <v>21</v>
      </c>
      <c r="B3227" s="26" t="s">
        <v>3215</v>
      </c>
      <c r="C3227" s="27" t="s">
        <v>2530</v>
      </c>
      <c r="D3227" s="40">
        <v>1277.42</v>
      </c>
      <c r="E3227" s="25">
        <f t="shared" si="54"/>
        <v>1.27742</v>
      </c>
    </row>
    <row r="3228" spans="1:5" ht="12" customHeight="1">
      <c r="A3228" s="9" t="s">
        <v>21</v>
      </c>
      <c r="B3228" s="26" t="s">
        <v>3216</v>
      </c>
      <c r="C3228" s="27" t="s">
        <v>2530</v>
      </c>
      <c r="D3228" s="40">
        <v>2366.27</v>
      </c>
      <c r="E3228" s="25">
        <f t="shared" si="54"/>
        <v>2.3662700000000001</v>
      </c>
    </row>
    <row r="3229" spans="1:5" ht="12" customHeight="1">
      <c r="A3229" s="9" t="s">
        <v>21</v>
      </c>
      <c r="B3229" s="26" t="s">
        <v>3217</v>
      </c>
      <c r="C3229" s="27" t="s">
        <v>2530</v>
      </c>
      <c r="D3229" s="40">
        <v>1248.97</v>
      </c>
      <c r="E3229" s="25">
        <f t="shared" si="54"/>
        <v>1.2489700000000001</v>
      </c>
    </row>
    <row r="3230" spans="1:5" ht="12" customHeight="1">
      <c r="A3230" s="9" t="s">
        <v>21</v>
      </c>
      <c r="B3230" s="26" t="s">
        <v>3218</v>
      </c>
      <c r="C3230" s="27" t="s">
        <v>2530</v>
      </c>
      <c r="D3230" s="40">
        <v>766.2</v>
      </c>
      <c r="E3230" s="25">
        <f t="shared" si="54"/>
        <v>0.76619999999999999</v>
      </c>
    </row>
    <row r="3231" spans="1:5" ht="12" customHeight="1">
      <c r="A3231" s="9" t="s">
        <v>21</v>
      </c>
      <c r="B3231" s="26" t="s">
        <v>3219</v>
      </c>
      <c r="C3231" s="27" t="s">
        <v>2530</v>
      </c>
      <c r="D3231" s="40">
        <v>367.5</v>
      </c>
      <c r="E3231" s="25">
        <f t="shared" si="54"/>
        <v>0.36749999999999999</v>
      </c>
    </row>
    <row r="3232" spans="1:5" ht="12" customHeight="1">
      <c r="A3232" s="9" t="s">
        <v>21</v>
      </c>
      <c r="B3232" s="26" t="s">
        <v>3220</v>
      </c>
      <c r="C3232" s="27" t="s">
        <v>2530</v>
      </c>
      <c r="D3232" s="40">
        <v>2084.0500000000002</v>
      </c>
      <c r="E3232" s="25">
        <f t="shared" si="54"/>
        <v>2.0840500000000004</v>
      </c>
    </row>
    <row r="3233" spans="1:6" ht="12" customHeight="1">
      <c r="A3233" s="9" t="s">
        <v>21</v>
      </c>
      <c r="B3233" s="35" t="s">
        <v>160</v>
      </c>
      <c r="C3233" s="27" t="s">
        <v>2530</v>
      </c>
      <c r="D3233" s="40">
        <v>3789.3</v>
      </c>
      <c r="E3233" s="25">
        <f t="shared" si="54"/>
        <v>3.7893000000000003</v>
      </c>
      <c r="F3233" s="26"/>
    </row>
    <row r="3234" spans="1:6" ht="12" customHeight="1">
      <c r="A3234" s="9" t="s">
        <v>21</v>
      </c>
      <c r="B3234" s="26" t="s">
        <v>3221</v>
      </c>
      <c r="C3234" s="27" t="s">
        <v>2530</v>
      </c>
      <c r="D3234" s="40">
        <v>510</v>
      </c>
      <c r="E3234" s="25">
        <f t="shared" si="54"/>
        <v>0.51</v>
      </c>
    </row>
    <row r="3235" spans="1:6" ht="12" customHeight="1">
      <c r="A3235" s="9" t="s">
        <v>21</v>
      </c>
      <c r="B3235" s="26" t="s">
        <v>3222</v>
      </c>
      <c r="C3235" s="27" t="s">
        <v>2530</v>
      </c>
      <c r="D3235" s="40">
        <v>809.2</v>
      </c>
      <c r="E3235" s="25">
        <f t="shared" si="54"/>
        <v>0.80920000000000003</v>
      </c>
    </row>
    <row r="3236" spans="1:6" ht="12" customHeight="1">
      <c r="A3236" s="9" t="s">
        <v>21</v>
      </c>
      <c r="B3236" s="26" t="s">
        <v>3223</v>
      </c>
      <c r="C3236" s="27" t="s">
        <v>2530</v>
      </c>
      <c r="D3236" s="40">
        <v>458.62</v>
      </c>
      <c r="E3236" s="25">
        <f t="shared" si="54"/>
        <v>0.45862000000000003</v>
      </c>
    </row>
    <row r="3237" spans="1:6" ht="12" customHeight="1">
      <c r="A3237" s="9" t="s">
        <v>21</v>
      </c>
      <c r="B3237" s="26" t="s">
        <v>3224</v>
      </c>
      <c r="C3237" s="27" t="s">
        <v>2530</v>
      </c>
      <c r="D3237" s="40">
        <v>225.96</v>
      </c>
      <c r="E3237" s="25">
        <f t="shared" si="54"/>
        <v>0.22595999999999999</v>
      </c>
    </row>
    <row r="3238" spans="1:6" ht="12" customHeight="1">
      <c r="A3238" s="9" t="s">
        <v>21</v>
      </c>
      <c r="B3238" s="26" t="s">
        <v>3225</v>
      </c>
      <c r="C3238" s="27" t="s">
        <v>2530</v>
      </c>
      <c r="D3238" s="40">
        <v>4391.67</v>
      </c>
      <c r="E3238" s="25">
        <f t="shared" si="54"/>
        <v>4.3916700000000004</v>
      </c>
    </row>
    <row r="3239" spans="1:6" ht="12" customHeight="1">
      <c r="A3239" s="9" t="s">
        <v>21</v>
      </c>
      <c r="B3239" s="26" t="s">
        <v>1692</v>
      </c>
      <c r="C3239" s="27" t="s">
        <v>2530</v>
      </c>
      <c r="D3239" s="40">
        <v>2310.3000000000002</v>
      </c>
      <c r="E3239" s="25">
        <f t="shared" si="54"/>
        <v>2.3103000000000002</v>
      </c>
    </row>
    <row r="3240" spans="1:6" ht="12" customHeight="1">
      <c r="A3240" s="9" t="s">
        <v>21</v>
      </c>
      <c r="B3240" s="26" t="s">
        <v>3226</v>
      </c>
      <c r="C3240" s="27" t="s">
        <v>2530</v>
      </c>
      <c r="D3240" s="40">
        <v>1946.93</v>
      </c>
      <c r="E3240" s="25">
        <f t="shared" si="54"/>
        <v>1.94693</v>
      </c>
    </row>
    <row r="3241" spans="1:6" ht="12" customHeight="1">
      <c r="A3241" s="9" t="s">
        <v>21</v>
      </c>
      <c r="B3241" s="26" t="s">
        <v>3227</v>
      </c>
      <c r="C3241" s="27" t="s">
        <v>2530</v>
      </c>
      <c r="D3241" s="40">
        <v>764006.21</v>
      </c>
      <c r="E3241" s="25">
        <f t="shared" si="54"/>
        <v>764.00621000000001</v>
      </c>
    </row>
    <row r="3242" spans="1:6" ht="12" customHeight="1">
      <c r="A3242" s="9" t="s">
        <v>21</v>
      </c>
      <c r="B3242" s="26" t="s">
        <v>3228</v>
      </c>
      <c r="C3242" s="27" t="s">
        <v>2530</v>
      </c>
      <c r="D3242" s="40">
        <v>67075.679999999993</v>
      </c>
      <c r="E3242" s="25">
        <f t="shared" si="54"/>
        <v>67.075679999999991</v>
      </c>
    </row>
    <row r="3243" spans="1:6" ht="12" customHeight="1">
      <c r="A3243" s="9" t="s">
        <v>21</v>
      </c>
      <c r="B3243" s="26" t="s">
        <v>3229</v>
      </c>
      <c r="C3243" s="27" t="s">
        <v>2530</v>
      </c>
      <c r="D3243" s="40">
        <v>1986.22</v>
      </c>
      <c r="E3243" s="25">
        <f t="shared" si="54"/>
        <v>1.9862200000000001</v>
      </c>
    </row>
    <row r="3244" spans="1:6" ht="12" customHeight="1">
      <c r="A3244" s="9" t="s">
        <v>21</v>
      </c>
      <c r="B3244" s="26" t="s">
        <v>3230</v>
      </c>
      <c r="C3244" s="27" t="s">
        <v>2530</v>
      </c>
      <c r="D3244" s="40">
        <v>813.67</v>
      </c>
      <c r="E3244" s="25">
        <f t="shared" si="54"/>
        <v>0.81367</v>
      </c>
    </row>
    <row r="3245" spans="1:6" ht="12" customHeight="1">
      <c r="A3245" s="9" t="s">
        <v>21</v>
      </c>
      <c r="B3245" s="26" t="s">
        <v>3230</v>
      </c>
      <c r="C3245" s="27" t="s">
        <v>2530</v>
      </c>
      <c r="D3245" s="40">
        <v>787.77</v>
      </c>
      <c r="E3245" s="25">
        <f t="shared" si="54"/>
        <v>0.78776999999999997</v>
      </c>
    </row>
    <row r="3246" spans="1:6" ht="12" customHeight="1">
      <c r="A3246" s="9" t="s">
        <v>21</v>
      </c>
      <c r="B3246" s="26" t="s">
        <v>3230</v>
      </c>
      <c r="C3246" s="27" t="s">
        <v>2530</v>
      </c>
      <c r="D3246" s="40">
        <v>787.77</v>
      </c>
      <c r="E3246" s="25">
        <f t="shared" si="54"/>
        <v>0.78776999999999997</v>
      </c>
    </row>
    <row r="3247" spans="1:6" ht="12" customHeight="1">
      <c r="A3247" s="9" t="s">
        <v>21</v>
      </c>
      <c r="B3247" s="26" t="s">
        <v>3231</v>
      </c>
      <c r="C3247" s="27" t="s">
        <v>2530</v>
      </c>
      <c r="D3247" s="40">
        <v>2339.4</v>
      </c>
      <c r="E3247" s="25">
        <f t="shared" si="54"/>
        <v>2.3393999999999999</v>
      </c>
    </row>
    <row r="3248" spans="1:6" ht="12" customHeight="1">
      <c r="A3248" s="9" t="s">
        <v>21</v>
      </c>
      <c r="B3248" s="26" t="s">
        <v>3232</v>
      </c>
      <c r="C3248" s="27" t="s">
        <v>2530</v>
      </c>
      <c r="D3248" s="40">
        <v>1519.11</v>
      </c>
      <c r="E3248" s="25">
        <f t="shared" si="54"/>
        <v>1.51911</v>
      </c>
    </row>
    <row r="3249" spans="1:6" ht="12" customHeight="1">
      <c r="A3249" s="9" t="s">
        <v>21</v>
      </c>
      <c r="B3249" s="26" t="s">
        <v>3233</v>
      </c>
      <c r="C3249" s="27" t="s">
        <v>2530</v>
      </c>
      <c r="D3249" s="40">
        <v>1723.19</v>
      </c>
      <c r="E3249" s="25">
        <f t="shared" si="54"/>
        <v>1.72319</v>
      </c>
    </row>
    <row r="3250" spans="1:6" ht="12" customHeight="1">
      <c r="A3250" s="9" t="s">
        <v>21</v>
      </c>
      <c r="B3250" s="26" t="s">
        <v>3234</v>
      </c>
      <c r="C3250" s="27" t="s">
        <v>2530</v>
      </c>
      <c r="D3250" s="40">
        <v>599</v>
      </c>
      <c r="E3250" s="25">
        <f t="shared" si="54"/>
        <v>0.59899999999999998</v>
      </c>
    </row>
    <row r="3251" spans="1:6" ht="12" customHeight="1">
      <c r="A3251" s="9" t="s">
        <v>21</v>
      </c>
      <c r="B3251" s="26" t="s">
        <v>3235</v>
      </c>
      <c r="C3251" s="27" t="s">
        <v>2530</v>
      </c>
      <c r="D3251" s="40">
        <v>525.17999999999995</v>
      </c>
      <c r="E3251" s="25">
        <f t="shared" si="54"/>
        <v>0.52517999999999998</v>
      </c>
    </row>
    <row r="3252" spans="1:6" ht="12" customHeight="1">
      <c r="A3252" s="9" t="s">
        <v>21</v>
      </c>
      <c r="B3252" s="26" t="s">
        <v>3236</v>
      </c>
      <c r="C3252" s="27" t="s">
        <v>2530</v>
      </c>
      <c r="D3252" s="40">
        <v>2133.36</v>
      </c>
      <c r="E3252" s="25">
        <f t="shared" si="54"/>
        <v>2.1333600000000001</v>
      </c>
    </row>
    <row r="3254" spans="1:6" ht="12" customHeight="1">
      <c r="B3254" s="18" t="s">
        <v>19</v>
      </c>
      <c r="F3254" s="38">
        <f>SUM(F4:F3252)</f>
        <v>1057577.1060000001</v>
      </c>
    </row>
  </sheetData>
  <hyperlinks>
    <hyperlink ref="B3" r:id="rId1" display="https://zoek.officielebekendmakingen.nl/zoeken/resultaat/?zkt=Eenvoudig&amp;pst=&amp;vrt=stcrt+1996+102&amp;zkd=InDeGeheleText&amp;dpr=AfgelopenDag&amp;spd=20120709&amp;epd=20120710&amp;sdt=DatumBrief&amp;ap=&amp;pnr=10&amp;rpp=10&amp;_page=30&amp;sorttype=1&amp;sortorder=4"/>
    <hyperlink ref="B567" r:id="rId2" display="http://wetten.overheid.nl/BWBR0026952/Hoofdstuk3/i31/geldigheidsdatum_02-04-2012"/>
    <hyperlink ref="B582" r:id="rId3" display="http://wetten.overheid.nl/BWBR0026952/Hoofdstuk2/i23/Artikel231/geldigheidsdatum_02-04-2012"/>
    <hyperlink ref="B586" r:id="rId4" display="https://zoek.officielebekendmakingen.nl/stcrt-2012-12546.html"/>
    <hyperlink ref="B588" r:id="rId5" display="https://zoek.officielebekendmakingen.nl/zoeken/resultaat/?zkt=Eenvoudig&amp;pst=&amp;vrt=stcrt+1996+102&amp;zkd=InDeGeheleText&amp;dpr=AfgelopenDag&amp;spd=20120709&amp;epd=20120710&amp;sdt=DatumBrief&amp;ap=&amp;pnr=10&amp;rpp=10&amp;_page=30&amp;sorttype=1&amp;sortorder=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197"/>
  <sheetViews>
    <sheetView tabSelected="1" workbookViewId="0">
      <selection activeCell="B18" sqref="B18"/>
    </sheetView>
  </sheetViews>
  <sheetFormatPr defaultRowHeight="12" customHeight="1"/>
  <cols>
    <col min="1" max="1" width="9.140625" customWidth="1"/>
    <col min="2" max="2" width="81.85546875" bestFit="1" customWidth="1"/>
    <col min="3" max="3" width="16.42578125" customWidth="1"/>
    <col min="4" max="4" width="16.140625" hidden="1" customWidth="1"/>
    <col min="5" max="5" width="14.85546875" hidden="1" customWidth="1"/>
    <col min="6" max="6" width="12.28515625" customWidth="1"/>
    <col min="7" max="7" width="0" hidden="1" customWidth="1"/>
    <col min="9" max="9" width="9.140625" style="97"/>
    <col min="10" max="10" width="9.140625" style="9"/>
    <col min="11" max="11" width="34.85546875" customWidth="1"/>
  </cols>
  <sheetData>
    <row r="1" spans="1:11" ht="12" customHeight="1">
      <c r="A1" s="1" t="s">
        <v>9</v>
      </c>
      <c r="B1" s="1" t="s">
        <v>10</v>
      </c>
      <c r="C1" s="1" t="s">
        <v>11</v>
      </c>
      <c r="D1" s="1" t="s">
        <v>20</v>
      </c>
      <c r="G1" s="1"/>
    </row>
    <row r="2" spans="1:11" ht="12" customHeight="1">
      <c r="D2" t="s">
        <v>12</v>
      </c>
    </row>
    <row r="4" spans="1:11" ht="12" customHeight="1">
      <c r="B4" s="118" t="s">
        <v>3237</v>
      </c>
      <c r="C4" s="117">
        <v>16</v>
      </c>
      <c r="D4" s="103"/>
      <c r="E4" s="103"/>
      <c r="F4" s="117">
        <v>3606</v>
      </c>
      <c r="G4" s="103" t="s">
        <v>3238</v>
      </c>
      <c r="H4" s="120">
        <f>+F4</f>
        <v>3606</v>
      </c>
      <c r="I4" s="103" t="s">
        <v>3238</v>
      </c>
    </row>
    <row r="5" spans="1:11" ht="12" customHeight="1">
      <c r="B5" s="121"/>
      <c r="C5" s="1"/>
      <c r="F5" s="122"/>
      <c r="G5" s="86"/>
      <c r="I5" s="123"/>
    </row>
    <row r="6" spans="1:11" s="9" customFormat="1" ht="12" customHeight="1">
      <c r="A6" s="18"/>
      <c r="B6" s="21" t="s">
        <v>3239</v>
      </c>
      <c r="C6" s="18">
        <v>16</v>
      </c>
      <c r="F6" s="112">
        <v>1261</v>
      </c>
      <c r="G6" s="72" t="s">
        <v>3240</v>
      </c>
      <c r="H6" s="112">
        <f>+F6</f>
        <v>1261</v>
      </c>
      <c r="I6" s="97" t="s">
        <v>3240</v>
      </c>
      <c r="J6" s="18"/>
    </row>
    <row r="7" spans="1:11" s="9" customFormat="1" ht="12" customHeight="1">
      <c r="A7" s="18"/>
      <c r="B7" s="9" t="s">
        <v>160</v>
      </c>
      <c r="C7" s="9" t="s">
        <v>3241</v>
      </c>
      <c r="F7" s="67">
        <v>1</v>
      </c>
      <c r="H7" s="18"/>
      <c r="I7" s="124"/>
      <c r="J7" s="18"/>
    </row>
    <row r="8" spans="1:11" ht="12" customHeight="1">
      <c r="A8" s="1"/>
      <c r="B8" s="9" t="s">
        <v>3242</v>
      </c>
      <c r="C8" s="9" t="s">
        <v>3241</v>
      </c>
      <c r="D8" s="9"/>
      <c r="E8" s="9"/>
      <c r="F8" s="67">
        <v>1</v>
      </c>
      <c r="G8" s="9"/>
      <c r="H8" s="18"/>
      <c r="I8" s="124"/>
      <c r="J8" s="18"/>
      <c r="K8" s="9"/>
    </row>
    <row r="9" spans="1:11" s="9" customFormat="1" ht="12" customHeight="1">
      <c r="A9" s="18"/>
      <c r="B9" s="9" t="s">
        <v>160</v>
      </c>
      <c r="C9" s="9" t="s">
        <v>3241</v>
      </c>
      <c r="F9" s="67">
        <v>1</v>
      </c>
      <c r="H9" s="18"/>
      <c r="I9" s="124"/>
      <c r="J9" s="18"/>
    </row>
    <row r="10" spans="1:11" s="9" customFormat="1" ht="12" customHeight="1">
      <c r="A10" s="18"/>
      <c r="B10" s="9" t="s">
        <v>160</v>
      </c>
      <c r="C10" s="9" t="s">
        <v>3241</v>
      </c>
      <c r="F10" s="67">
        <v>1</v>
      </c>
      <c r="H10" s="18"/>
      <c r="I10" s="124"/>
      <c r="J10" s="18"/>
    </row>
    <row r="11" spans="1:11" s="9" customFormat="1" ht="12" customHeight="1">
      <c r="A11" s="18"/>
      <c r="B11" s="9" t="s">
        <v>160</v>
      </c>
      <c r="C11" s="9" t="s">
        <v>3241</v>
      </c>
      <c r="F11" s="67">
        <v>1</v>
      </c>
      <c r="H11" s="18"/>
      <c r="I11" s="124"/>
      <c r="J11" s="18"/>
    </row>
    <row r="12" spans="1:11" s="9" customFormat="1" ht="12" customHeight="1">
      <c r="A12" s="18"/>
      <c r="B12" s="9" t="s">
        <v>160</v>
      </c>
      <c r="C12" s="9" t="s">
        <v>3241</v>
      </c>
      <c r="F12" s="67">
        <v>1</v>
      </c>
      <c r="H12" s="18"/>
      <c r="I12" s="124"/>
      <c r="J12" s="18"/>
    </row>
    <row r="13" spans="1:11" s="9" customFormat="1" ht="12" customHeight="1">
      <c r="B13" s="9" t="s">
        <v>160</v>
      </c>
      <c r="C13" s="9" t="s">
        <v>3241</v>
      </c>
      <c r="F13" s="67">
        <v>1</v>
      </c>
      <c r="I13" s="97"/>
      <c r="J13" s="18"/>
    </row>
    <row r="14" spans="1:11" s="9" customFormat="1" ht="12" customHeight="1">
      <c r="B14" s="9" t="s">
        <v>160</v>
      </c>
      <c r="C14" s="9" t="s">
        <v>3241</v>
      </c>
      <c r="F14" s="67">
        <v>1</v>
      </c>
      <c r="I14" s="97"/>
      <c r="J14" s="18"/>
    </row>
    <row r="15" spans="1:11" s="9" customFormat="1" ht="12" customHeight="1">
      <c r="B15" s="9" t="s">
        <v>160</v>
      </c>
      <c r="C15" s="9" t="s">
        <v>3241</v>
      </c>
      <c r="F15" s="67">
        <v>1</v>
      </c>
      <c r="I15" s="97"/>
      <c r="J15" s="18"/>
    </row>
    <row r="16" spans="1:11" s="9" customFormat="1" ht="12" customHeight="1">
      <c r="B16" s="9" t="s">
        <v>160</v>
      </c>
      <c r="C16" s="9" t="s">
        <v>3241</v>
      </c>
      <c r="F16" s="67">
        <v>1</v>
      </c>
      <c r="I16" s="97"/>
      <c r="J16" s="18"/>
    </row>
    <row r="17" spans="2:10" s="9" customFormat="1" ht="12" customHeight="1">
      <c r="B17" s="9" t="s">
        <v>160</v>
      </c>
      <c r="C17" s="9" t="s">
        <v>3241</v>
      </c>
      <c r="F17" s="67">
        <v>3</v>
      </c>
      <c r="I17" s="97"/>
      <c r="J17" s="18"/>
    </row>
    <row r="18" spans="2:10" s="9" customFormat="1" ht="12" customHeight="1">
      <c r="B18" s="9" t="s">
        <v>160</v>
      </c>
      <c r="C18" s="9" t="s">
        <v>3241</v>
      </c>
      <c r="F18" s="67">
        <v>1</v>
      </c>
      <c r="I18" s="97"/>
      <c r="J18" s="18"/>
    </row>
    <row r="19" spans="2:10" s="9" customFormat="1" ht="12" customHeight="1">
      <c r="B19" s="9" t="s">
        <v>160</v>
      </c>
      <c r="C19" s="9" t="s">
        <v>3241</v>
      </c>
      <c r="F19" s="67">
        <v>1</v>
      </c>
      <c r="I19" s="97"/>
      <c r="J19" s="18"/>
    </row>
    <row r="20" spans="2:10" s="9" customFormat="1" ht="12" customHeight="1">
      <c r="B20" s="9" t="s">
        <v>160</v>
      </c>
      <c r="C20" s="9" t="s">
        <v>3241</v>
      </c>
      <c r="F20" s="67">
        <v>1</v>
      </c>
      <c r="I20" s="97"/>
      <c r="J20" s="18"/>
    </row>
    <row r="21" spans="2:10" s="9" customFormat="1" ht="12" customHeight="1">
      <c r="B21" s="9" t="s">
        <v>160</v>
      </c>
      <c r="C21" s="9" t="s">
        <v>3241</v>
      </c>
      <c r="F21" s="67">
        <v>1</v>
      </c>
      <c r="I21" s="97"/>
      <c r="J21" s="18"/>
    </row>
    <row r="22" spans="2:10" s="9" customFormat="1" ht="12" customHeight="1">
      <c r="B22" s="9" t="s">
        <v>160</v>
      </c>
      <c r="C22" s="9" t="s">
        <v>3241</v>
      </c>
      <c r="F22" s="67">
        <v>1</v>
      </c>
      <c r="I22" s="97"/>
      <c r="J22" s="18"/>
    </row>
    <row r="23" spans="2:10" s="9" customFormat="1" ht="12" customHeight="1">
      <c r="B23" s="9" t="s">
        <v>160</v>
      </c>
      <c r="C23" s="9" t="s">
        <v>3241</v>
      </c>
      <c r="F23" s="67">
        <v>1</v>
      </c>
      <c r="I23" s="97"/>
      <c r="J23" s="18"/>
    </row>
    <row r="24" spans="2:10" s="9" customFormat="1" ht="12" customHeight="1">
      <c r="B24" s="9" t="s">
        <v>160</v>
      </c>
      <c r="C24" s="9" t="s">
        <v>3241</v>
      </c>
      <c r="F24" s="67">
        <v>4</v>
      </c>
      <c r="I24" s="97"/>
      <c r="J24" s="18"/>
    </row>
    <row r="25" spans="2:10" s="9" customFormat="1" ht="12" customHeight="1">
      <c r="B25" s="9" t="s">
        <v>160</v>
      </c>
      <c r="C25" s="9" t="s">
        <v>3241</v>
      </c>
      <c r="F25" s="67">
        <v>3</v>
      </c>
      <c r="I25" s="97"/>
      <c r="J25" s="18"/>
    </row>
    <row r="26" spans="2:10" s="9" customFormat="1" ht="12" customHeight="1">
      <c r="B26" s="9" t="s">
        <v>160</v>
      </c>
      <c r="C26" s="9" t="s">
        <v>3241</v>
      </c>
      <c r="F26" s="67">
        <v>2</v>
      </c>
      <c r="I26" s="97"/>
      <c r="J26" s="18"/>
    </row>
    <row r="27" spans="2:10" s="9" customFormat="1" ht="12" customHeight="1">
      <c r="B27" s="9" t="s">
        <v>160</v>
      </c>
      <c r="C27" s="9" t="s">
        <v>3241</v>
      </c>
      <c r="F27" s="67">
        <v>3</v>
      </c>
      <c r="I27" s="97"/>
      <c r="J27" s="18"/>
    </row>
    <row r="28" spans="2:10" s="9" customFormat="1" ht="12" customHeight="1">
      <c r="B28" s="9" t="s">
        <v>160</v>
      </c>
      <c r="C28" s="9" t="s">
        <v>3241</v>
      </c>
      <c r="F28" s="67">
        <v>1</v>
      </c>
      <c r="I28" s="97"/>
      <c r="J28" s="18"/>
    </row>
    <row r="29" spans="2:10" s="9" customFormat="1" ht="12" customHeight="1">
      <c r="B29" s="9" t="s">
        <v>160</v>
      </c>
      <c r="C29" s="9" t="s">
        <v>3241</v>
      </c>
      <c r="F29" s="67">
        <v>1</v>
      </c>
      <c r="I29" s="97"/>
      <c r="J29" s="18"/>
    </row>
    <row r="30" spans="2:10" s="9" customFormat="1" ht="12" customHeight="1">
      <c r="B30" s="9" t="s">
        <v>160</v>
      </c>
      <c r="C30" s="9" t="s">
        <v>3241</v>
      </c>
      <c r="F30" s="67">
        <v>1</v>
      </c>
      <c r="I30" s="97"/>
      <c r="J30" s="18"/>
    </row>
    <row r="31" spans="2:10" s="9" customFormat="1" ht="12" customHeight="1">
      <c r="B31" s="9" t="s">
        <v>160</v>
      </c>
      <c r="C31" s="9" t="s">
        <v>3241</v>
      </c>
      <c r="F31" s="67">
        <v>4</v>
      </c>
      <c r="I31" s="97"/>
      <c r="J31" s="18"/>
    </row>
    <row r="32" spans="2:10" s="9" customFormat="1" ht="12" customHeight="1">
      <c r="B32" s="9" t="s">
        <v>160</v>
      </c>
      <c r="C32" s="9" t="s">
        <v>3241</v>
      </c>
      <c r="F32" s="67">
        <v>3</v>
      </c>
      <c r="I32" s="97"/>
      <c r="J32" s="18"/>
    </row>
    <row r="33" spans="2:11" ht="12" customHeight="1">
      <c r="B33" s="9" t="s">
        <v>160</v>
      </c>
      <c r="C33" s="9" t="s">
        <v>3241</v>
      </c>
      <c r="D33" s="9"/>
      <c r="E33" s="9"/>
      <c r="F33" s="67">
        <v>9</v>
      </c>
      <c r="G33" s="125"/>
      <c r="H33" s="9"/>
      <c r="J33" s="18"/>
      <c r="K33" s="9"/>
    </row>
    <row r="34" spans="2:11" s="9" customFormat="1" ht="12" customHeight="1">
      <c r="B34" s="9" t="s">
        <v>160</v>
      </c>
      <c r="C34" s="9" t="s">
        <v>3241</v>
      </c>
      <c r="F34" s="67">
        <v>2</v>
      </c>
      <c r="I34" s="97"/>
      <c r="J34" s="18"/>
    </row>
    <row r="35" spans="2:11" s="9" customFormat="1" ht="12" customHeight="1">
      <c r="B35" s="9" t="s">
        <v>160</v>
      </c>
      <c r="C35" s="9" t="s">
        <v>3241</v>
      </c>
      <c r="F35" s="67">
        <v>2</v>
      </c>
      <c r="I35" s="97"/>
      <c r="J35" s="18"/>
    </row>
    <row r="36" spans="2:11" s="9" customFormat="1" ht="12" customHeight="1">
      <c r="B36" s="9" t="s">
        <v>160</v>
      </c>
      <c r="C36" s="9" t="s">
        <v>3241</v>
      </c>
      <c r="F36" s="67">
        <v>5</v>
      </c>
      <c r="I36" s="97"/>
      <c r="J36" s="18"/>
    </row>
    <row r="37" spans="2:11" s="9" customFormat="1" ht="12" customHeight="1">
      <c r="B37" s="9" t="s">
        <v>160</v>
      </c>
      <c r="C37" s="9" t="s">
        <v>3241</v>
      </c>
      <c r="F37" s="67">
        <v>3</v>
      </c>
      <c r="I37" s="97"/>
      <c r="J37" s="18"/>
    </row>
    <row r="38" spans="2:11" s="9" customFormat="1" ht="12" customHeight="1">
      <c r="B38" s="9" t="s">
        <v>160</v>
      </c>
      <c r="C38" s="9" t="s">
        <v>3241</v>
      </c>
      <c r="F38" s="67">
        <v>1</v>
      </c>
      <c r="I38" s="97"/>
      <c r="J38" s="18"/>
    </row>
    <row r="39" spans="2:11" s="9" customFormat="1" ht="12" customHeight="1">
      <c r="B39" s="9" t="s">
        <v>160</v>
      </c>
      <c r="C39" s="9" t="s">
        <v>3241</v>
      </c>
      <c r="F39" s="67">
        <v>3</v>
      </c>
      <c r="I39" s="97"/>
      <c r="J39" s="18"/>
    </row>
    <row r="40" spans="2:11" s="9" customFormat="1" ht="12" customHeight="1">
      <c r="B40" s="9" t="s">
        <v>160</v>
      </c>
      <c r="C40" s="9" t="s">
        <v>3241</v>
      </c>
      <c r="F40" s="67">
        <v>2</v>
      </c>
      <c r="I40" s="97"/>
      <c r="J40" s="18"/>
    </row>
    <row r="41" spans="2:11" s="9" customFormat="1" ht="12" customHeight="1">
      <c r="B41" s="9" t="s">
        <v>160</v>
      </c>
      <c r="C41" s="9" t="s">
        <v>3241</v>
      </c>
      <c r="F41" s="67">
        <v>1</v>
      </c>
      <c r="I41" s="97"/>
      <c r="J41" s="18"/>
    </row>
    <row r="42" spans="2:11" s="9" customFormat="1" ht="12" customHeight="1">
      <c r="B42" s="9" t="s">
        <v>160</v>
      </c>
      <c r="C42" s="9" t="s">
        <v>3241</v>
      </c>
      <c r="F42" s="67">
        <v>19</v>
      </c>
      <c r="I42" s="97"/>
      <c r="J42" s="18"/>
    </row>
    <row r="43" spans="2:11" s="9" customFormat="1" ht="12" customHeight="1">
      <c r="B43" s="9" t="s">
        <v>160</v>
      </c>
      <c r="C43" s="9" t="s">
        <v>3241</v>
      </c>
      <c r="F43" s="67">
        <v>1</v>
      </c>
      <c r="I43" s="97"/>
      <c r="J43" s="18"/>
    </row>
    <row r="44" spans="2:11" s="9" customFormat="1" ht="12" customHeight="1">
      <c r="B44" s="9" t="s">
        <v>160</v>
      </c>
      <c r="C44" s="9" t="s">
        <v>3241</v>
      </c>
      <c r="F44" s="67">
        <v>5</v>
      </c>
      <c r="I44" s="97"/>
      <c r="J44" s="18"/>
    </row>
    <row r="45" spans="2:11" s="9" customFormat="1" ht="12" customHeight="1">
      <c r="B45" s="9" t="s">
        <v>160</v>
      </c>
      <c r="C45" s="9" t="s">
        <v>3241</v>
      </c>
      <c r="F45" s="67">
        <v>2</v>
      </c>
      <c r="I45" s="97"/>
      <c r="J45" s="18"/>
    </row>
    <row r="46" spans="2:11" s="9" customFormat="1" ht="12" customHeight="1">
      <c r="B46" s="9" t="s">
        <v>160</v>
      </c>
      <c r="C46" s="9" t="s">
        <v>3241</v>
      </c>
      <c r="F46" s="67">
        <v>11</v>
      </c>
      <c r="I46" s="97"/>
      <c r="J46" s="18"/>
    </row>
    <row r="47" spans="2:11" s="9" customFormat="1" ht="12" customHeight="1">
      <c r="B47" s="9" t="s">
        <v>160</v>
      </c>
      <c r="C47" s="9" t="s">
        <v>3241</v>
      </c>
      <c r="F47" s="67">
        <v>1</v>
      </c>
      <c r="I47" s="97"/>
      <c r="J47" s="18"/>
    </row>
    <row r="48" spans="2:11" s="9" customFormat="1" ht="12" customHeight="1">
      <c r="B48" s="9" t="s">
        <v>160</v>
      </c>
      <c r="C48" s="9" t="s">
        <v>3241</v>
      </c>
      <c r="F48" s="67">
        <v>6</v>
      </c>
      <c r="I48" s="97"/>
      <c r="J48" s="18"/>
    </row>
    <row r="49" spans="2:11" ht="12" customHeight="1">
      <c r="B49" s="9" t="s">
        <v>160</v>
      </c>
      <c r="C49" s="9" t="s">
        <v>3241</v>
      </c>
      <c r="D49" s="9"/>
      <c r="E49" s="9"/>
      <c r="F49" s="67">
        <v>3</v>
      </c>
      <c r="G49" s="9"/>
      <c r="H49" s="9"/>
      <c r="J49" s="18"/>
      <c r="K49" s="9"/>
    </row>
    <row r="50" spans="2:11" ht="12" customHeight="1">
      <c r="B50" s="9" t="s">
        <v>160</v>
      </c>
      <c r="C50" s="9" t="s">
        <v>3241</v>
      </c>
      <c r="D50" s="125"/>
      <c r="E50" s="125"/>
      <c r="F50" s="67">
        <v>3</v>
      </c>
      <c r="G50" s="125"/>
      <c r="H50" s="9"/>
      <c r="J50" s="18"/>
      <c r="K50" s="9"/>
    </row>
    <row r="51" spans="2:11" s="9" customFormat="1" ht="12" customHeight="1">
      <c r="B51" s="9" t="s">
        <v>160</v>
      </c>
      <c r="C51" s="9" t="s">
        <v>3241</v>
      </c>
      <c r="F51" s="67">
        <v>3</v>
      </c>
      <c r="I51" s="97"/>
      <c r="J51" s="18"/>
    </row>
    <row r="52" spans="2:11" s="9" customFormat="1" ht="12" customHeight="1">
      <c r="B52" s="9" t="s">
        <v>160</v>
      </c>
      <c r="C52" s="9" t="s">
        <v>3241</v>
      </c>
      <c r="F52" s="67">
        <v>1</v>
      </c>
      <c r="I52" s="97"/>
      <c r="J52" s="18"/>
    </row>
    <row r="53" spans="2:11" s="9" customFormat="1" ht="12" customHeight="1">
      <c r="B53" s="9" t="s">
        <v>160</v>
      </c>
      <c r="C53" s="9" t="s">
        <v>3241</v>
      </c>
      <c r="F53" s="67">
        <v>2</v>
      </c>
      <c r="I53" s="97"/>
      <c r="J53" s="18"/>
    </row>
    <row r="54" spans="2:11" s="9" customFormat="1" ht="12" customHeight="1">
      <c r="B54" s="9" t="s">
        <v>160</v>
      </c>
      <c r="C54" s="9" t="s">
        <v>3241</v>
      </c>
      <c r="F54" s="67">
        <v>1</v>
      </c>
      <c r="I54" s="97"/>
      <c r="J54" s="18"/>
    </row>
    <row r="55" spans="2:11" ht="12" customHeight="1">
      <c r="B55" s="9" t="s">
        <v>160</v>
      </c>
      <c r="C55" s="9" t="s">
        <v>3241</v>
      </c>
      <c r="D55" s="9"/>
      <c r="E55" s="9"/>
      <c r="F55" s="67">
        <v>3</v>
      </c>
      <c r="G55" s="9"/>
      <c r="H55" s="9"/>
      <c r="J55" s="18"/>
      <c r="K55" s="9"/>
    </row>
    <row r="56" spans="2:11" s="9" customFormat="1" ht="12" customHeight="1">
      <c r="B56" s="9" t="s">
        <v>160</v>
      </c>
      <c r="C56" s="9" t="s">
        <v>3241</v>
      </c>
      <c r="F56" s="67">
        <v>1</v>
      </c>
      <c r="I56" s="97"/>
      <c r="J56" s="18"/>
    </row>
    <row r="57" spans="2:11" s="9" customFormat="1" ht="12" customHeight="1">
      <c r="B57" s="9" t="s">
        <v>160</v>
      </c>
      <c r="C57" s="9" t="s">
        <v>3241</v>
      </c>
      <c r="F57" s="67">
        <v>1</v>
      </c>
      <c r="I57" s="97"/>
      <c r="J57" s="18"/>
    </row>
    <row r="58" spans="2:11" ht="12" customHeight="1">
      <c r="B58" s="9" t="s">
        <v>160</v>
      </c>
      <c r="C58" s="9" t="s">
        <v>3241</v>
      </c>
      <c r="D58" s="9"/>
      <c r="E58" s="9"/>
      <c r="F58" s="67">
        <v>5</v>
      </c>
      <c r="G58" s="125"/>
      <c r="H58" s="9"/>
      <c r="J58" s="18"/>
      <c r="K58" s="9"/>
    </row>
    <row r="59" spans="2:11" ht="12" customHeight="1">
      <c r="B59" s="9" t="s">
        <v>160</v>
      </c>
      <c r="C59" s="9" t="s">
        <v>3241</v>
      </c>
      <c r="D59" s="9"/>
      <c r="E59" s="9"/>
      <c r="F59" s="67">
        <v>13</v>
      </c>
      <c r="G59" s="9"/>
      <c r="H59" s="9"/>
      <c r="J59" s="18"/>
      <c r="K59" s="9"/>
    </row>
    <row r="60" spans="2:11" s="9" customFormat="1" ht="12" customHeight="1">
      <c r="B60" s="9" t="s">
        <v>160</v>
      </c>
      <c r="C60" s="9" t="s">
        <v>3241</v>
      </c>
      <c r="F60" s="67">
        <v>3</v>
      </c>
      <c r="I60" s="97"/>
      <c r="J60" s="18"/>
    </row>
    <row r="61" spans="2:11" s="9" customFormat="1" ht="12" customHeight="1">
      <c r="B61" s="9" t="s">
        <v>160</v>
      </c>
      <c r="C61" s="9" t="s">
        <v>3241</v>
      </c>
      <c r="F61" s="67">
        <v>1</v>
      </c>
      <c r="I61" s="97"/>
      <c r="J61" s="18"/>
    </row>
    <row r="62" spans="2:11" s="9" customFormat="1" ht="12" customHeight="1">
      <c r="B62" s="9" t="s">
        <v>160</v>
      </c>
      <c r="C62" s="9" t="s">
        <v>3241</v>
      </c>
      <c r="F62" s="67">
        <v>1</v>
      </c>
      <c r="I62" s="97"/>
      <c r="J62" s="18"/>
    </row>
    <row r="63" spans="2:11" ht="12" customHeight="1">
      <c r="B63" s="9" t="s">
        <v>160</v>
      </c>
      <c r="C63" s="9" t="s">
        <v>3241</v>
      </c>
      <c r="D63" s="9"/>
      <c r="E63" s="9"/>
      <c r="F63" s="67">
        <v>2</v>
      </c>
      <c r="G63" s="9"/>
      <c r="H63" s="9"/>
      <c r="J63" s="18"/>
      <c r="K63" s="9"/>
    </row>
    <row r="64" spans="2:11" s="9" customFormat="1" ht="12" customHeight="1">
      <c r="B64" s="9" t="s">
        <v>160</v>
      </c>
      <c r="C64" s="9" t="s">
        <v>3241</v>
      </c>
      <c r="F64" s="67">
        <v>4</v>
      </c>
      <c r="I64" s="97"/>
      <c r="J64" s="18"/>
    </row>
    <row r="65" spans="1:13" ht="12" customHeight="1">
      <c r="B65" s="9" t="s">
        <v>160</v>
      </c>
      <c r="C65" s="9" t="s">
        <v>3241</v>
      </c>
      <c r="D65" s="9"/>
      <c r="E65" s="9"/>
      <c r="F65" s="67">
        <v>2</v>
      </c>
      <c r="G65" s="9"/>
      <c r="H65" s="9"/>
      <c r="J65" s="18"/>
      <c r="K65" s="9"/>
    </row>
    <row r="66" spans="1:13" s="9" customFormat="1" ht="12" customHeight="1">
      <c r="B66" s="9" t="s">
        <v>160</v>
      </c>
      <c r="C66" s="9" t="s">
        <v>3241</v>
      </c>
      <c r="F66" s="67">
        <v>2</v>
      </c>
      <c r="I66" s="97"/>
      <c r="J66" s="18"/>
    </row>
    <row r="67" spans="1:13" ht="12" customHeight="1">
      <c r="B67" s="9" t="s">
        <v>3243</v>
      </c>
      <c r="C67" s="9" t="s">
        <v>3241</v>
      </c>
      <c r="D67" s="9"/>
      <c r="E67" s="9"/>
      <c r="F67" s="67">
        <v>1</v>
      </c>
      <c r="G67" s="9"/>
      <c r="H67" s="9"/>
      <c r="J67" s="18"/>
      <c r="K67" s="9"/>
    </row>
    <row r="68" spans="1:13" ht="12" customHeight="1">
      <c r="B68" s="9" t="s">
        <v>160</v>
      </c>
      <c r="C68" s="9" t="s">
        <v>3241</v>
      </c>
      <c r="D68" s="9"/>
      <c r="E68" s="9"/>
      <c r="F68" s="67">
        <v>3</v>
      </c>
      <c r="G68" s="9"/>
      <c r="H68" s="9"/>
      <c r="J68" s="18"/>
      <c r="K68" s="9"/>
      <c r="L68" s="9"/>
      <c r="M68" s="9"/>
    </row>
    <row r="69" spans="1:13" s="9" customFormat="1" ht="12" customHeight="1">
      <c r="B69" s="9" t="s">
        <v>160</v>
      </c>
      <c r="C69" s="9" t="s">
        <v>3241</v>
      </c>
      <c r="F69" s="67">
        <v>1</v>
      </c>
      <c r="I69" s="97"/>
      <c r="J69" s="18"/>
    </row>
    <row r="70" spans="1:13" s="9" customFormat="1" ht="12" customHeight="1">
      <c r="B70" s="9" t="s">
        <v>160</v>
      </c>
      <c r="C70" s="9" t="s">
        <v>3241</v>
      </c>
      <c r="F70" s="67">
        <v>1</v>
      </c>
      <c r="I70" s="97"/>
      <c r="J70" s="18"/>
    </row>
    <row r="71" spans="1:13" s="9" customFormat="1" ht="12" customHeight="1">
      <c r="B71" s="9" t="s">
        <v>160</v>
      </c>
      <c r="C71" s="9" t="s">
        <v>3241</v>
      </c>
      <c r="F71" s="67">
        <v>1</v>
      </c>
      <c r="I71" s="97"/>
      <c r="J71" s="18"/>
    </row>
    <row r="72" spans="1:13" s="9" customFormat="1" ht="12" customHeight="1">
      <c r="B72" s="9" t="s">
        <v>160</v>
      </c>
      <c r="C72" s="9" t="s">
        <v>3241</v>
      </c>
      <c r="F72" s="67">
        <v>1</v>
      </c>
      <c r="I72" s="97"/>
      <c r="J72" s="18"/>
    </row>
    <row r="73" spans="1:13" ht="12" customHeight="1">
      <c r="B73" s="9" t="s">
        <v>3244</v>
      </c>
      <c r="C73" s="9" t="s">
        <v>3241</v>
      </c>
      <c r="D73" s="9"/>
      <c r="E73" s="9"/>
      <c r="F73" s="67">
        <v>5</v>
      </c>
      <c r="G73" s="9"/>
      <c r="H73" s="9"/>
      <c r="J73" s="18"/>
      <c r="K73" s="9"/>
      <c r="L73" s="9"/>
      <c r="M73" s="9"/>
    </row>
    <row r="74" spans="1:13" s="9" customFormat="1" ht="12" customHeight="1">
      <c r="B74" s="9" t="s">
        <v>160</v>
      </c>
      <c r="C74" s="9" t="s">
        <v>3241</v>
      </c>
      <c r="F74" s="67">
        <v>1</v>
      </c>
      <c r="I74" s="97"/>
      <c r="J74" s="18"/>
    </row>
    <row r="75" spans="1:13" ht="12" customHeight="1">
      <c r="B75" s="9" t="s">
        <v>160</v>
      </c>
      <c r="C75" s="9" t="s">
        <v>3241</v>
      </c>
      <c r="D75" s="9"/>
      <c r="E75" s="9"/>
      <c r="F75" s="67">
        <v>1</v>
      </c>
      <c r="G75" s="9"/>
      <c r="H75" s="9"/>
      <c r="J75" s="18"/>
      <c r="K75" s="9"/>
      <c r="L75" s="9"/>
      <c r="M75" s="9"/>
    </row>
    <row r="76" spans="1:13" s="9" customFormat="1" ht="12" customHeight="1">
      <c r="B76" s="9" t="s">
        <v>160</v>
      </c>
      <c r="C76" s="9" t="s">
        <v>3241</v>
      </c>
      <c r="F76" s="67">
        <v>1</v>
      </c>
      <c r="I76" s="97"/>
      <c r="J76" s="18"/>
    </row>
    <row r="77" spans="1:13" s="9" customFormat="1" ht="12" customHeight="1">
      <c r="B77" s="9" t="s">
        <v>160</v>
      </c>
      <c r="C77" s="9" t="s">
        <v>3241</v>
      </c>
      <c r="F77" s="67">
        <v>1</v>
      </c>
      <c r="I77" s="97"/>
      <c r="J77" s="18"/>
    </row>
    <row r="78" spans="1:13" s="9" customFormat="1" ht="12" customHeight="1">
      <c r="B78" s="9" t="s">
        <v>160</v>
      </c>
      <c r="C78" s="9" t="s">
        <v>3241</v>
      </c>
      <c r="F78" s="67">
        <v>1</v>
      </c>
      <c r="I78" s="97"/>
      <c r="J78" s="18"/>
    </row>
    <row r="79" spans="1:13" ht="12" customHeight="1">
      <c r="A79" s="1"/>
      <c r="B79" s="9" t="s">
        <v>160</v>
      </c>
      <c r="C79" s="9" t="s">
        <v>3241</v>
      </c>
      <c r="D79" s="9"/>
      <c r="E79" s="9"/>
      <c r="F79" s="67">
        <v>2</v>
      </c>
      <c r="G79" s="9"/>
      <c r="H79" s="18"/>
      <c r="I79" s="124"/>
      <c r="J79" s="18"/>
      <c r="K79" s="9"/>
      <c r="L79" s="9"/>
      <c r="M79" s="9"/>
    </row>
    <row r="80" spans="1:13" s="9" customFormat="1" ht="12" customHeight="1">
      <c r="A80" s="18"/>
      <c r="B80" s="9" t="s">
        <v>160</v>
      </c>
      <c r="C80" s="9" t="s">
        <v>3241</v>
      </c>
      <c r="F80" s="67">
        <v>1</v>
      </c>
      <c r="H80" s="18"/>
      <c r="I80" s="124"/>
      <c r="J80" s="18"/>
    </row>
    <row r="81" spans="1:13" s="9" customFormat="1" ht="12" customHeight="1">
      <c r="A81" s="18"/>
      <c r="B81" s="9" t="s">
        <v>160</v>
      </c>
      <c r="C81" s="9" t="s">
        <v>3241</v>
      </c>
      <c r="F81" s="67">
        <v>3</v>
      </c>
      <c r="H81" s="18"/>
      <c r="I81" s="124"/>
      <c r="J81" s="18"/>
    </row>
    <row r="82" spans="1:13" ht="12" customHeight="1">
      <c r="A82" s="1"/>
      <c r="B82" s="9" t="s">
        <v>160</v>
      </c>
      <c r="C82" s="9" t="s">
        <v>3241</v>
      </c>
      <c r="D82" s="9"/>
      <c r="E82" s="9"/>
      <c r="F82" s="67">
        <v>1</v>
      </c>
      <c r="G82" s="9"/>
      <c r="H82" s="18"/>
      <c r="I82" s="124"/>
      <c r="J82" s="18"/>
      <c r="K82" s="9"/>
      <c r="L82" s="9"/>
      <c r="M82" s="9"/>
    </row>
    <row r="83" spans="1:13" s="9" customFormat="1" ht="12" customHeight="1">
      <c r="A83" s="18"/>
      <c r="B83" s="9" t="s">
        <v>160</v>
      </c>
      <c r="C83" s="9" t="s">
        <v>3241</v>
      </c>
      <c r="F83" s="67">
        <v>4</v>
      </c>
      <c r="H83" s="18"/>
      <c r="I83" s="124"/>
      <c r="J83" s="18"/>
    </row>
    <row r="84" spans="1:13" ht="12" customHeight="1">
      <c r="B84" s="9" t="s">
        <v>160</v>
      </c>
      <c r="C84" s="9" t="s">
        <v>3241</v>
      </c>
      <c r="D84" s="9"/>
      <c r="E84" s="9"/>
      <c r="F84" s="67">
        <v>2</v>
      </c>
      <c r="G84" s="9"/>
      <c r="H84" s="9"/>
      <c r="J84" s="18"/>
      <c r="K84" s="9"/>
      <c r="L84" s="9"/>
      <c r="M84" s="9"/>
    </row>
    <row r="85" spans="1:13" ht="12" customHeight="1">
      <c r="B85" s="9" t="s">
        <v>160</v>
      </c>
      <c r="C85" s="9" t="s">
        <v>3241</v>
      </c>
      <c r="D85" s="9"/>
      <c r="E85" s="9"/>
      <c r="F85" s="67">
        <v>1</v>
      </c>
      <c r="G85" s="9"/>
      <c r="H85" s="9"/>
      <c r="J85" s="18"/>
      <c r="K85" s="9"/>
      <c r="L85" s="9"/>
      <c r="M85" s="9"/>
    </row>
    <row r="86" spans="1:13" s="9" customFormat="1" ht="12" customHeight="1">
      <c r="B86" s="9" t="s">
        <v>160</v>
      </c>
      <c r="C86" s="9" t="s">
        <v>3241</v>
      </c>
      <c r="F86" s="67">
        <v>1</v>
      </c>
      <c r="I86" s="97"/>
      <c r="J86" s="18"/>
    </row>
    <row r="87" spans="1:13" s="9" customFormat="1" ht="12" customHeight="1">
      <c r="B87" s="9" t="s">
        <v>160</v>
      </c>
      <c r="C87" s="9" t="s">
        <v>3241</v>
      </c>
      <c r="F87" s="67">
        <v>2</v>
      </c>
      <c r="I87" s="97"/>
      <c r="J87" s="18"/>
    </row>
    <row r="88" spans="1:13" s="9" customFormat="1" ht="12" customHeight="1">
      <c r="B88" s="9" t="s">
        <v>160</v>
      </c>
      <c r="C88" s="9" t="s">
        <v>3241</v>
      </c>
      <c r="F88" s="67">
        <v>3</v>
      </c>
      <c r="I88" s="97"/>
      <c r="J88" s="18"/>
    </row>
    <row r="89" spans="1:13" s="9" customFormat="1" ht="12" customHeight="1">
      <c r="B89" s="9" t="s">
        <v>160</v>
      </c>
      <c r="C89" s="9" t="s">
        <v>3241</v>
      </c>
      <c r="F89" s="67">
        <v>1</v>
      </c>
      <c r="I89" s="97"/>
      <c r="J89" s="18"/>
    </row>
    <row r="90" spans="1:13" s="9" customFormat="1" ht="12" customHeight="1">
      <c r="B90" s="9" t="s">
        <v>160</v>
      </c>
      <c r="C90" s="9" t="s">
        <v>3241</v>
      </c>
      <c r="F90" s="67">
        <v>4</v>
      </c>
      <c r="I90" s="97"/>
      <c r="J90" s="18"/>
    </row>
    <row r="91" spans="1:13" s="9" customFormat="1" ht="12" customHeight="1">
      <c r="B91" s="9" t="s">
        <v>160</v>
      </c>
      <c r="C91" s="9" t="s">
        <v>3241</v>
      </c>
      <c r="F91" s="67">
        <v>1</v>
      </c>
      <c r="I91" s="97"/>
      <c r="J91" s="18"/>
    </row>
    <row r="92" spans="1:13" s="9" customFormat="1" ht="12" customHeight="1">
      <c r="B92" s="9" t="s">
        <v>160</v>
      </c>
      <c r="C92" s="9" t="s">
        <v>3241</v>
      </c>
      <c r="F92" s="67">
        <v>1</v>
      </c>
      <c r="I92" s="97"/>
      <c r="J92" s="18"/>
    </row>
    <row r="93" spans="1:13" s="9" customFormat="1" ht="12" customHeight="1">
      <c r="B93" s="9" t="s">
        <v>160</v>
      </c>
      <c r="C93" s="9" t="s">
        <v>3241</v>
      </c>
      <c r="F93" s="67">
        <v>2</v>
      </c>
      <c r="I93" s="97"/>
      <c r="J93" s="18"/>
    </row>
    <row r="94" spans="1:13" ht="12" customHeight="1">
      <c r="B94" s="9" t="s">
        <v>160</v>
      </c>
      <c r="C94" s="9" t="s">
        <v>3241</v>
      </c>
      <c r="D94" s="9"/>
      <c r="E94" s="9"/>
      <c r="F94" s="67">
        <v>1</v>
      </c>
      <c r="G94" s="9"/>
      <c r="H94" s="9"/>
      <c r="J94" s="18"/>
      <c r="K94" s="9"/>
      <c r="L94" s="9"/>
      <c r="M94" s="9"/>
    </row>
    <row r="95" spans="1:13" ht="12" customHeight="1">
      <c r="B95" s="9" t="s">
        <v>160</v>
      </c>
      <c r="C95" s="9" t="s">
        <v>3241</v>
      </c>
      <c r="D95" s="9"/>
      <c r="E95" s="9"/>
      <c r="F95" s="67">
        <v>1</v>
      </c>
      <c r="G95" s="9"/>
      <c r="H95" s="9"/>
      <c r="J95" s="18"/>
      <c r="K95" s="9"/>
    </row>
    <row r="96" spans="1:13" s="9" customFormat="1" ht="12" customHeight="1">
      <c r="B96" s="9" t="s">
        <v>160</v>
      </c>
      <c r="C96" s="9" t="s">
        <v>3241</v>
      </c>
      <c r="F96" s="67">
        <v>6</v>
      </c>
      <c r="I96" s="97"/>
      <c r="J96" s="18"/>
    </row>
    <row r="97" spans="2:11" ht="12" customHeight="1">
      <c r="B97" s="9" t="s">
        <v>160</v>
      </c>
      <c r="C97" s="9" t="s">
        <v>3241</v>
      </c>
      <c r="D97" s="9"/>
      <c r="E97" s="9"/>
      <c r="F97" s="67">
        <v>4</v>
      </c>
      <c r="G97" s="9"/>
      <c r="H97" s="9"/>
      <c r="J97" s="18"/>
      <c r="K97" s="9"/>
    </row>
    <row r="98" spans="2:11" s="9" customFormat="1" ht="12" customHeight="1">
      <c r="B98" s="9" t="s">
        <v>160</v>
      </c>
      <c r="C98" s="9" t="s">
        <v>3241</v>
      </c>
      <c r="F98" s="67">
        <v>5</v>
      </c>
      <c r="I98" s="97"/>
      <c r="J98" s="18"/>
    </row>
    <row r="99" spans="2:11" s="9" customFormat="1" ht="12" customHeight="1">
      <c r="B99" s="9" t="s">
        <v>160</v>
      </c>
      <c r="C99" s="9" t="s">
        <v>3241</v>
      </c>
      <c r="F99" s="67">
        <v>5</v>
      </c>
      <c r="I99" s="97"/>
      <c r="J99" s="18"/>
    </row>
    <row r="100" spans="2:11" s="9" customFormat="1" ht="12" customHeight="1">
      <c r="B100" s="9" t="s">
        <v>160</v>
      </c>
      <c r="C100" s="9" t="s">
        <v>3241</v>
      </c>
      <c r="F100" s="67">
        <v>11</v>
      </c>
      <c r="I100" s="97"/>
      <c r="J100" s="18"/>
    </row>
    <row r="101" spans="2:11" s="9" customFormat="1" ht="12" customHeight="1">
      <c r="B101" s="9" t="s">
        <v>160</v>
      </c>
      <c r="C101" s="9" t="s">
        <v>3241</v>
      </c>
      <c r="F101" s="67">
        <v>1</v>
      </c>
      <c r="I101" s="97"/>
      <c r="J101" s="18"/>
    </row>
    <row r="102" spans="2:11" s="9" customFormat="1" ht="12" customHeight="1">
      <c r="B102" s="9" t="s">
        <v>160</v>
      </c>
      <c r="C102" s="9" t="s">
        <v>3241</v>
      </c>
      <c r="F102" s="67">
        <v>3</v>
      </c>
      <c r="I102" s="97"/>
      <c r="J102" s="18"/>
    </row>
    <row r="103" spans="2:11" s="9" customFormat="1" ht="12" customHeight="1">
      <c r="B103" s="9" t="s">
        <v>160</v>
      </c>
      <c r="C103" s="9" t="s">
        <v>3241</v>
      </c>
      <c r="F103" s="67">
        <v>1</v>
      </c>
      <c r="I103" s="97"/>
      <c r="J103" s="18"/>
    </row>
    <row r="104" spans="2:11" s="9" customFormat="1" ht="12" customHeight="1">
      <c r="B104" s="9" t="s">
        <v>3245</v>
      </c>
      <c r="C104" s="9" t="s">
        <v>3241</v>
      </c>
      <c r="F104" s="67">
        <v>3</v>
      </c>
      <c r="I104" s="97"/>
      <c r="J104" s="18"/>
    </row>
    <row r="105" spans="2:11" s="9" customFormat="1" ht="12" customHeight="1">
      <c r="B105" s="9" t="s">
        <v>160</v>
      </c>
      <c r="C105" s="9" t="s">
        <v>3241</v>
      </c>
      <c r="F105" s="67">
        <v>2</v>
      </c>
      <c r="I105" s="97"/>
      <c r="J105" s="18"/>
    </row>
    <row r="106" spans="2:11" s="9" customFormat="1" ht="12" customHeight="1">
      <c r="B106" s="9" t="s">
        <v>160</v>
      </c>
      <c r="C106" s="9" t="s">
        <v>3241</v>
      </c>
      <c r="F106" s="67">
        <v>2</v>
      </c>
      <c r="I106" s="97"/>
      <c r="J106" s="18"/>
    </row>
    <row r="107" spans="2:11" s="9" customFormat="1" ht="12" customHeight="1">
      <c r="B107" s="9" t="s">
        <v>160</v>
      </c>
      <c r="C107" s="9" t="s">
        <v>3241</v>
      </c>
      <c r="F107" s="67">
        <v>2</v>
      </c>
      <c r="I107" s="97"/>
      <c r="J107" s="18"/>
    </row>
    <row r="108" spans="2:11" s="9" customFormat="1" ht="12" customHeight="1">
      <c r="B108" s="9" t="s">
        <v>160</v>
      </c>
      <c r="C108" s="9" t="s">
        <v>3241</v>
      </c>
      <c r="F108" s="67">
        <v>1</v>
      </c>
      <c r="I108" s="97"/>
      <c r="J108" s="18"/>
    </row>
    <row r="109" spans="2:11" ht="12" customHeight="1">
      <c r="B109" s="9" t="s">
        <v>160</v>
      </c>
      <c r="C109" s="9" t="s">
        <v>3241</v>
      </c>
      <c r="D109" s="9"/>
      <c r="E109" s="9"/>
      <c r="F109" s="67">
        <v>2</v>
      </c>
      <c r="G109" s="9"/>
      <c r="H109" s="9"/>
      <c r="J109" s="18"/>
      <c r="K109" s="9"/>
    </row>
    <row r="110" spans="2:11" ht="12" customHeight="1">
      <c r="B110" s="9" t="s">
        <v>160</v>
      </c>
      <c r="C110" s="9" t="s">
        <v>3241</v>
      </c>
      <c r="D110" s="9"/>
      <c r="E110" s="9"/>
      <c r="F110" s="67">
        <v>5</v>
      </c>
      <c r="G110" s="9"/>
      <c r="H110" s="9"/>
      <c r="J110" s="18"/>
      <c r="K110" s="9"/>
    </row>
    <row r="111" spans="2:11" s="9" customFormat="1" ht="12" customHeight="1">
      <c r="B111" s="9" t="s">
        <v>160</v>
      </c>
      <c r="C111" s="9" t="s">
        <v>3241</v>
      </c>
      <c r="F111" s="67">
        <v>2</v>
      </c>
      <c r="I111" s="97"/>
      <c r="J111" s="18"/>
    </row>
    <row r="112" spans="2:11" s="9" customFormat="1" ht="12" customHeight="1">
      <c r="B112" s="9" t="s">
        <v>160</v>
      </c>
      <c r="C112" s="9" t="s">
        <v>3241</v>
      </c>
      <c r="F112" s="67">
        <v>3</v>
      </c>
      <c r="I112" s="97"/>
      <c r="J112" s="18"/>
    </row>
    <row r="113" spans="2:11" s="9" customFormat="1" ht="12" customHeight="1">
      <c r="B113" s="9" t="s">
        <v>160</v>
      </c>
      <c r="C113" s="9" t="s">
        <v>3241</v>
      </c>
      <c r="F113" s="67">
        <v>1</v>
      </c>
      <c r="I113" s="97"/>
      <c r="J113" s="18"/>
    </row>
    <row r="114" spans="2:11" s="9" customFormat="1" ht="12" customHeight="1">
      <c r="B114" s="9" t="s">
        <v>160</v>
      </c>
      <c r="C114" s="9" t="s">
        <v>3241</v>
      </c>
      <c r="F114" s="67">
        <v>3</v>
      </c>
      <c r="I114" s="97"/>
      <c r="J114" s="18"/>
    </row>
    <row r="115" spans="2:11" s="9" customFormat="1" ht="12" customHeight="1">
      <c r="B115" s="9" t="s">
        <v>160</v>
      </c>
      <c r="C115" s="9" t="s">
        <v>3241</v>
      </c>
      <c r="F115" s="67">
        <v>1</v>
      </c>
      <c r="I115" s="97"/>
      <c r="J115" s="18"/>
    </row>
    <row r="116" spans="2:11" s="9" customFormat="1" ht="12" customHeight="1">
      <c r="B116" s="9" t="s">
        <v>160</v>
      </c>
      <c r="C116" s="9" t="s">
        <v>3241</v>
      </c>
      <c r="F116" s="67">
        <v>1</v>
      </c>
      <c r="I116" s="97"/>
      <c r="J116" s="18"/>
    </row>
    <row r="117" spans="2:11" s="9" customFormat="1" ht="12" customHeight="1">
      <c r="B117" s="9" t="s">
        <v>160</v>
      </c>
      <c r="C117" s="9" t="s">
        <v>3241</v>
      </c>
      <c r="F117" s="67">
        <v>2</v>
      </c>
      <c r="I117" s="97"/>
      <c r="J117" s="18"/>
    </row>
    <row r="118" spans="2:11" s="9" customFormat="1" ht="12" customHeight="1">
      <c r="B118" s="9" t="s">
        <v>160</v>
      </c>
      <c r="C118" s="9" t="s">
        <v>3241</v>
      </c>
      <c r="F118" s="67">
        <v>1</v>
      </c>
      <c r="I118" s="97"/>
      <c r="J118" s="18"/>
    </row>
    <row r="119" spans="2:11" s="9" customFormat="1" ht="12" customHeight="1">
      <c r="B119" s="9" t="s">
        <v>160</v>
      </c>
      <c r="C119" s="9" t="s">
        <v>3241</v>
      </c>
      <c r="F119" s="67">
        <v>2</v>
      </c>
      <c r="I119" s="97"/>
      <c r="J119" s="18"/>
    </row>
    <row r="120" spans="2:11" s="9" customFormat="1" ht="12" customHeight="1">
      <c r="B120" s="9" t="s">
        <v>160</v>
      </c>
      <c r="C120" s="9" t="s">
        <v>3241</v>
      </c>
      <c r="F120" s="67">
        <v>1</v>
      </c>
      <c r="I120" s="97"/>
      <c r="J120" s="18"/>
    </row>
    <row r="121" spans="2:11" s="9" customFormat="1" ht="12" customHeight="1">
      <c r="B121" s="9" t="s">
        <v>160</v>
      </c>
      <c r="C121" s="9" t="s">
        <v>3241</v>
      </c>
      <c r="F121" s="67">
        <v>3</v>
      </c>
      <c r="I121" s="97"/>
      <c r="J121" s="18"/>
    </row>
    <row r="122" spans="2:11" s="9" customFormat="1" ht="12" customHeight="1">
      <c r="B122" s="9" t="s">
        <v>160</v>
      </c>
      <c r="C122" s="9" t="s">
        <v>3241</v>
      </c>
      <c r="F122" s="67">
        <v>5</v>
      </c>
      <c r="I122" s="97"/>
      <c r="J122" s="18"/>
    </row>
    <row r="123" spans="2:11" s="9" customFormat="1" ht="12" customHeight="1">
      <c r="B123" s="9" t="s">
        <v>160</v>
      </c>
      <c r="C123" s="9" t="s">
        <v>3241</v>
      </c>
      <c r="F123" s="67">
        <v>2</v>
      </c>
      <c r="I123" s="97"/>
      <c r="J123" s="18"/>
    </row>
    <row r="124" spans="2:11" s="9" customFormat="1" ht="12" customHeight="1">
      <c r="B124" s="9" t="s">
        <v>160</v>
      </c>
      <c r="C124" s="9" t="s">
        <v>3241</v>
      </c>
      <c r="F124" s="67">
        <v>9</v>
      </c>
      <c r="I124" s="97"/>
      <c r="J124" s="18"/>
    </row>
    <row r="125" spans="2:11" ht="12" customHeight="1">
      <c r="B125" s="9" t="s">
        <v>160</v>
      </c>
      <c r="C125" s="9" t="s">
        <v>3241</v>
      </c>
      <c r="D125" s="9"/>
      <c r="E125" s="9"/>
      <c r="F125" s="67">
        <v>4</v>
      </c>
      <c r="G125" s="9"/>
      <c r="H125" s="9"/>
      <c r="J125" s="18"/>
      <c r="K125" s="9"/>
    </row>
    <row r="126" spans="2:11" s="9" customFormat="1" ht="12" customHeight="1">
      <c r="B126" s="9" t="s">
        <v>160</v>
      </c>
      <c r="C126" s="9" t="s">
        <v>3241</v>
      </c>
      <c r="F126" s="67">
        <v>3</v>
      </c>
      <c r="I126" s="97"/>
      <c r="J126" s="18"/>
    </row>
    <row r="127" spans="2:11" s="9" customFormat="1" ht="12" customHeight="1">
      <c r="B127" s="9" t="s">
        <v>160</v>
      </c>
      <c r="C127" s="9" t="s">
        <v>3241</v>
      </c>
      <c r="F127" s="67">
        <v>1</v>
      </c>
      <c r="I127" s="97"/>
      <c r="J127" s="18"/>
    </row>
    <row r="128" spans="2:11" s="9" customFormat="1" ht="12" customHeight="1">
      <c r="B128" s="9" t="s">
        <v>160</v>
      </c>
      <c r="C128" s="9" t="s">
        <v>3241</v>
      </c>
      <c r="F128" s="67">
        <v>1</v>
      </c>
      <c r="I128" s="97"/>
      <c r="J128" s="18"/>
    </row>
    <row r="129" spans="2:11" s="9" customFormat="1" ht="12" customHeight="1">
      <c r="B129" s="9" t="s">
        <v>160</v>
      </c>
      <c r="C129" s="9" t="s">
        <v>3241</v>
      </c>
      <c r="F129" s="67">
        <v>3</v>
      </c>
      <c r="I129" s="97"/>
      <c r="J129" s="18"/>
    </row>
    <row r="130" spans="2:11" ht="12" customHeight="1">
      <c r="B130" s="9" t="s">
        <v>160</v>
      </c>
      <c r="C130" s="9" t="s">
        <v>3241</v>
      </c>
      <c r="D130" s="9"/>
      <c r="E130" s="9"/>
      <c r="F130" s="67">
        <v>6</v>
      </c>
      <c r="G130" s="9"/>
      <c r="H130" s="9"/>
      <c r="J130" s="18"/>
      <c r="K130" s="9"/>
    </row>
    <row r="131" spans="2:11" s="9" customFormat="1" ht="12" customHeight="1">
      <c r="B131" s="9" t="s">
        <v>160</v>
      </c>
      <c r="C131" s="9" t="s">
        <v>3241</v>
      </c>
      <c r="F131" s="67">
        <v>6</v>
      </c>
      <c r="I131" s="97"/>
      <c r="J131" s="18"/>
    </row>
    <row r="132" spans="2:11" s="9" customFormat="1" ht="12" customHeight="1">
      <c r="B132" s="9" t="s">
        <v>160</v>
      </c>
      <c r="C132" s="9" t="s">
        <v>3241</v>
      </c>
      <c r="F132" s="67">
        <v>3</v>
      </c>
      <c r="I132" s="97"/>
      <c r="J132" s="18"/>
    </row>
    <row r="133" spans="2:11" s="9" customFormat="1" ht="12" customHeight="1">
      <c r="B133" s="9" t="s">
        <v>160</v>
      </c>
      <c r="C133" s="9" t="s">
        <v>3241</v>
      </c>
      <c r="F133" s="67">
        <v>7</v>
      </c>
      <c r="I133" s="97"/>
      <c r="J133" s="18"/>
    </row>
    <row r="134" spans="2:11" s="9" customFormat="1" ht="12" customHeight="1">
      <c r="B134" s="9" t="s">
        <v>160</v>
      </c>
      <c r="C134" s="9" t="s">
        <v>3241</v>
      </c>
      <c r="F134" s="67">
        <v>9</v>
      </c>
      <c r="I134" s="97"/>
      <c r="J134" s="18"/>
    </row>
    <row r="135" spans="2:11" s="9" customFormat="1" ht="12" customHeight="1">
      <c r="B135" s="9" t="s">
        <v>160</v>
      </c>
      <c r="C135" s="9" t="s">
        <v>3241</v>
      </c>
      <c r="F135" s="67">
        <v>3</v>
      </c>
      <c r="I135" s="97"/>
      <c r="J135" s="18"/>
    </row>
    <row r="136" spans="2:11" s="9" customFormat="1" ht="12" customHeight="1">
      <c r="B136" s="9" t="s">
        <v>160</v>
      </c>
      <c r="C136" s="9" t="s">
        <v>3241</v>
      </c>
      <c r="F136" s="67">
        <v>4</v>
      </c>
      <c r="I136" s="97"/>
      <c r="J136" s="18"/>
    </row>
    <row r="137" spans="2:11" s="9" customFormat="1" ht="12" customHeight="1">
      <c r="B137" s="9" t="s">
        <v>160</v>
      </c>
      <c r="C137" s="9" t="s">
        <v>3241</v>
      </c>
      <c r="F137" s="67">
        <v>3</v>
      </c>
      <c r="I137" s="97"/>
      <c r="J137" s="18"/>
    </row>
    <row r="138" spans="2:11" s="9" customFormat="1" ht="12" customHeight="1">
      <c r="B138" s="9" t="s">
        <v>160</v>
      </c>
      <c r="C138" s="9" t="s">
        <v>3241</v>
      </c>
      <c r="F138" s="67">
        <v>9</v>
      </c>
      <c r="I138" s="97"/>
      <c r="J138" s="18"/>
    </row>
    <row r="139" spans="2:11" ht="12" customHeight="1">
      <c r="B139" s="9" t="s">
        <v>160</v>
      </c>
      <c r="C139" s="9" t="s">
        <v>3241</v>
      </c>
      <c r="D139" s="9"/>
      <c r="E139" s="9"/>
      <c r="F139" s="67">
        <v>8</v>
      </c>
      <c r="G139" s="9"/>
      <c r="H139" s="9"/>
      <c r="J139" s="18"/>
      <c r="K139" s="9"/>
    </row>
    <row r="140" spans="2:11" ht="12" customHeight="1">
      <c r="B140" s="9" t="s">
        <v>160</v>
      </c>
      <c r="C140" s="9" t="s">
        <v>3241</v>
      </c>
      <c r="D140" s="9"/>
      <c r="E140" s="9"/>
      <c r="F140" s="67">
        <v>1</v>
      </c>
      <c r="G140" s="9"/>
      <c r="H140" s="9"/>
      <c r="J140" s="18"/>
      <c r="K140" s="9"/>
    </row>
    <row r="141" spans="2:11" ht="12" customHeight="1">
      <c r="B141" s="9" t="s">
        <v>160</v>
      </c>
      <c r="C141" s="9" t="s">
        <v>3241</v>
      </c>
      <c r="D141" s="9"/>
      <c r="E141" s="9"/>
      <c r="F141" s="67">
        <v>5</v>
      </c>
      <c r="G141" s="9"/>
      <c r="H141" s="9"/>
      <c r="J141" s="18"/>
      <c r="K141" s="9"/>
    </row>
    <row r="142" spans="2:11" ht="12" customHeight="1">
      <c r="B142" s="9" t="s">
        <v>160</v>
      </c>
      <c r="C142" s="9" t="s">
        <v>3241</v>
      </c>
      <c r="D142" s="9"/>
      <c r="E142" s="9"/>
      <c r="F142" s="67">
        <v>2</v>
      </c>
      <c r="G142" s="9"/>
      <c r="H142" s="9"/>
      <c r="J142" s="18"/>
      <c r="K142" s="9"/>
    </row>
    <row r="143" spans="2:11" ht="12" customHeight="1">
      <c r="B143" s="9" t="s">
        <v>160</v>
      </c>
      <c r="C143" s="9" t="s">
        <v>3241</v>
      </c>
      <c r="D143" s="9"/>
      <c r="E143" s="9"/>
      <c r="F143" s="67">
        <v>1</v>
      </c>
      <c r="G143" s="9"/>
      <c r="H143" s="9"/>
      <c r="J143" s="18"/>
      <c r="K143" s="9"/>
    </row>
    <row r="144" spans="2:11" ht="12" customHeight="1">
      <c r="B144" s="9" t="s">
        <v>160</v>
      </c>
      <c r="C144" s="9" t="s">
        <v>3241</v>
      </c>
      <c r="D144" s="9"/>
      <c r="E144" s="9"/>
      <c r="F144" s="67">
        <v>1</v>
      </c>
      <c r="G144" s="9"/>
      <c r="H144" s="9"/>
      <c r="J144" s="18"/>
      <c r="K144" s="9"/>
    </row>
    <row r="145" spans="2:11" ht="12" customHeight="1">
      <c r="B145" s="9" t="s">
        <v>3246</v>
      </c>
      <c r="C145" s="9" t="s">
        <v>3241</v>
      </c>
      <c r="D145" s="9"/>
      <c r="E145" s="9"/>
      <c r="F145" s="67">
        <v>3</v>
      </c>
      <c r="G145" s="9"/>
      <c r="H145" s="9"/>
      <c r="J145" s="18"/>
      <c r="K145" s="9"/>
    </row>
    <row r="146" spans="2:11" ht="12" customHeight="1">
      <c r="B146" s="9" t="s">
        <v>160</v>
      </c>
      <c r="C146" s="9" t="s">
        <v>3241</v>
      </c>
      <c r="D146" s="9"/>
      <c r="E146" s="9"/>
      <c r="F146" s="67">
        <v>1</v>
      </c>
      <c r="G146" s="9"/>
      <c r="H146" s="9"/>
      <c r="J146" s="18"/>
      <c r="K146" s="9"/>
    </row>
    <row r="147" spans="2:11" ht="12" customHeight="1">
      <c r="B147" s="9" t="s">
        <v>160</v>
      </c>
      <c r="C147" s="9" t="s">
        <v>3241</v>
      </c>
      <c r="D147" s="9"/>
      <c r="E147" s="9"/>
      <c r="F147" s="67">
        <v>4</v>
      </c>
      <c r="G147" s="9"/>
      <c r="H147" s="9"/>
      <c r="J147" s="18"/>
      <c r="K147" s="9"/>
    </row>
    <row r="148" spans="2:11" ht="12" customHeight="1">
      <c r="B148" s="9" t="s">
        <v>160</v>
      </c>
      <c r="C148" s="9" t="s">
        <v>3241</v>
      </c>
      <c r="D148" s="9"/>
      <c r="E148" s="9"/>
      <c r="F148" s="67">
        <v>3</v>
      </c>
      <c r="G148" s="9"/>
      <c r="H148" s="9"/>
      <c r="J148" s="18"/>
      <c r="K148" s="9"/>
    </row>
    <row r="149" spans="2:11" ht="12" customHeight="1">
      <c r="B149" s="9" t="s">
        <v>160</v>
      </c>
      <c r="C149" s="9" t="s">
        <v>3241</v>
      </c>
      <c r="D149" s="9"/>
      <c r="E149" s="9"/>
      <c r="F149" s="67">
        <v>1</v>
      </c>
      <c r="G149" s="9"/>
      <c r="H149" s="9"/>
      <c r="J149" s="18"/>
      <c r="K149" s="9"/>
    </row>
    <row r="150" spans="2:11" ht="12" customHeight="1">
      <c r="B150" s="9" t="s">
        <v>160</v>
      </c>
      <c r="C150" s="9" t="s">
        <v>3241</v>
      </c>
      <c r="D150" s="9"/>
      <c r="E150" s="9"/>
      <c r="F150" s="67">
        <v>1</v>
      </c>
      <c r="G150" s="9"/>
      <c r="H150" s="9"/>
      <c r="J150" s="18"/>
      <c r="K150" s="9"/>
    </row>
    <row r="151" spans="2:11" ht="12" customHeight="1">
      <c r="B151" s="9" t="s">
        <v>160</v>
      </c>
      <c r="C151" s="9" t="s">
        <v>3241</v>
      </c>
      <c r="D151" s="9"/>
      <c r="E151" s="9"/>
      <c r="F151" s="67">
        <v>3</v>
      </c>
      <c r="G151" s="9"/>
      <c r="H151" s="9"/>
      <c r="J151" s="18"/>
      <c r="K151" s="9"/>
    </row>
    <row r="152" spans="2:11" ht="12" customHeight="1">
      <c r="B152" s="9" t="s">
        <v>160</v>
      </c>
      <c r="C152" s="9" t="s">
        <v>3241</v>
      </c>
      <c r="D152" s="9"/>
      <c r="E152" s="9"/>
      <c r="F152" s="67">
        <v>1</v>
      </c>
      <c r="G152" s="9"/>
      <c r="H152" s="9"/>
      <c r="J152" s="18"/>
      <c r="K152" s="9"/>
    </row>
    <row r="153" spans="2:11" s="9" customFormat="1" ht="12" customHeight="1">
      <c r="B153" s="9" t="s">
        <v>160</v>
      </c>
      <c r="C153" s="9" t="s">
        <v>3241</v>
      </c>
      <c r="F153" s="67">
        <v>2</v>
      </c>
      <c r="I153" s="97"/>
      <c r="J153" s="18"/>
    </row>
    <row r="154" spans="2:11" s="9" customFormat="1" ht="12" customHeight="1">
      <c r="B154" s="9" t="s">
        <v>160</v>
      </c>
      <c r="C154" s="9" t="s">
        <v>3241</v>
      </c>
      <c r="F154" s="67">
        <v>1</v>
      </c>
      <c r="I154" s="97"/>
      <c r="J154" s="18"/>
    </row>
    <row r="155" spans="2:11" ht="12" customHeight="1">
      <c r="B155" s="9" t="s">
        <v>160</v>
      </c>
      <c r="C155" s="9" t="s">
        <v>3241</v>
      </c>
      <c r="D155" s="9"/>
      <c r="E155" s="9"/>
      <c r="F155" s="67">
        <v>3</v>
      </c>
      <c r="G155" s="9"/>
      <c r="H155" s="9"/>
      <c r="J155" s="18"/>
      <c r="K155" s="9"/>
    </row>
    <row r="156" spans="2:11" ht="12" customHeight="1">
      <c r="B156" s="9" t="s">
        <v>160</v>
      </c>
      <c r="C156" s="9" t="s">
        <v>3241</v>
      </c>
      <c r="D156" s="9"/>
      <c r="E156" s="9"/>
      <c r="F156" s="67">
        <v>8</v>
      </c>
      <c r="G156" s="9"/>
      <c r="H156" s="9"/>
      <c r="J156" s="18"/>
      <c r="K156" s="9"/>
    </row>
    <row r="157" spans="2:11" ht="12" customHeight="1">
      <c r="B157" s="9" t="s">
        <v>160</v>
      </c>
      <c r="C157" s="9" t="s">
        <v>3241</v>
      </c>
      <c r="D157" s="9"/>
      <c r="E157" s="9"/>
      <c r="F157" s="67">
        <v>4</v>
      </c>
      <c r="G157" s="9"/>
      <c r="H157" s="9"/>
      <c r="J157" s="18"/>
      <c r="K157" s="9"/>
    </row>
    <row r="158" spans="2:11" ht="12" customHeight="1">
      <c r="B158" s="9" t="s">
        <v>160</v>
      </c>
      <c r="C158" s="9" t="s">
        <v>3241</v>
      </c>
      <c r="D158" s="9"/>
      <c r="E158" s="9"/>
      <c r="F158" s="67">
        <v>5</v>
      </c>
      <c r="G158" s="9"/>
      <c r="H158" s="9"/>
      <c r="J158" s="18"/>
      <c r="K158" s="9"/>
    </row>
    <row r="159" spans="2:11" ht="12" customHeight="1">
      <c r="B159" s="9" t="s">
        <v>160</v>
      </c>
      <c r="C159" s="9" t="s">
        <v>3241</v>
      </c>
      <c r="D159" s="9"/>
      <c r="E159" s="9"/>
      <c r="F159" s="67">
        <v>2</v>
      </c>
      <c r="G159" s="9"/>
      <c r="H159" s="9"/>
      <c r="J159" s="18"/>
      <c r="K159" s="9"/>
    </row>
    <row r="160" spans="2:11" ht="12" customHeight="1">
      <c r="B160" s="9" t="s">
        <v>160</v>
      </c>
      <c r="C160" s="9" t="s">
        <v>3241</v>
      </c>
      <c r="D160" s="9"/>
      <c r="E160" s="9"/>
      <c r="F160" s="67">
        <v>2</v>
      </c>
      <c r="G160" s="9"/>
      <c r="H160" s="9"/>
      <c r="J160" s="18"/>
      <c r="K160" s="9"/>
    </row>
    <row r="161" spans="2:11" ht="12" customHeight="1">
      <c r="B161" s="9" t="s">
        <v>160</v>
      </c>
      <c r="C161" s="9" t="s">
        <v>3241</v>
      </c>
      <c r="D161" s="9"/>
      <c r="E161" s="9"/>
      <c r="F161" s="67">
        <v>1</v>
      </c>
      <c r="G161" s="9"/>
      <c r="H161" s="9"/>
      <c r="J161" s="18"/>
      <c r="K161" s="9"/>
    </row>
    <row r="162" spans="2:11" ht="12" customHeight="1">
      <c r="B162" s="9" t="s">
        <v>160</v>
      </c>
      <c r="C162" s="9" t="s">
        <v>3241</v>
      </c>
      <c r="D162" s="9"/>
      <c r="E162" s="9"/>
      <c r="F162" s="67">
        <v>6</v>
      </c>
      <c r="G162" s="9"/>
      <c r="H162" s="9"/>
      <c r="J162" s="18"/>
      <c r="K162" s="9"/>
    </row>
    <row r="163" spans="2:11" ht="12" customHeight="1">
      <c r="B163" s="9" t="s">
        <v>160</v>
      </c>
      <c r="C163" s="9" t="s">
        <v>3241</v>
      </c>
      <c r="D163" s="9"/>
      <c r="E163" s="9"/>
      <c r="F163" s="67">
        <v>2</v>
      </c>
      <c r="G163" s="9"/>
      <c r="H163" s="9"/>
      <c r="J163" s="18"/>
      <c r="K163" s="9"/>
    </row>
    <row r="164" spans="2:11" ht="12" customHeight="1">
      <c r="B164" s="9" t="s">
        <v>160</v>
      </c>
      <c r="C164" s="9" t="s">
        <v>3241</v>
      </c>
      <c r="D164" s="9"/>
      <c r="E164" s="9"/>
      <c r="F164" s="67">
        <v>1</v>
      </c>
      <c r="G164" s="9"/>
      <c r="H164" s="9"/>
      <c r="J164" s="18"/>
      <c r="K164" s="9"/>
    </row>
    <row r="165" spans="2:11" ht="12" customHeight="1">
      <c r="B165" s="9" t="s">
        <v>3247</v>
      </c>
      <c r="C165" s="9" t="s">
        <v>3241</v>
      </c>
      <c r="D165" s="9"/>
      <c r="E165" s="9"/>
      <c r="F165" s="67">
        <v>3</v>
      </c>
      <c r="G165" s="9"/>
      <c r="H165" s="9"/>
      <c r="J165" s="18"/>
      <c r="K165" s="9"/>
    </row>
    <row r="166" spans="2:11" ht="12" customHeight="1">
      <c r="B166" s="9" t="s">
        <v>160</v>
      </c>
      <c r="C166" s="9" t="s">
        <v>3241</v>
      </c>
      <c r="D166" s="9"/>
      <c r="E166" s="9"/>
      <c r="F166" s="67">
        <v>1</v>
      </c>
      <c r="G166" s="9"/>
      <c r="H166" s="9"/>
      <c r="J166" s="18"/>
      <c r="K166" s="9"/>
    </row>
    <row r="167" spans="2:11" ht="12" customHeight="1">
      <c r="B167" s="9" t="s">
        <v>160</v>
      </c>
      <c r="C167" s="9" t="s">
        <v>3241</v>
      </c>
      <c r="D167" s="9"/>
      <c r="E167" s="9"/>
      <c r="F167" s="67">
        <v>1</v>
      </c>
      <c r="G167" s="9"/>
      <c r="H167" s="9"/>
      <c r="J167" s="18"/>
      <c r="K167" s="9"/>
    </row>
    <row r="168" spans="2:11" ht="12" customHeight="1">
      <c r="B168" s="9" t="s">
        <v>160</v>
      </c>
      <c r="C168" s="9" t="s">
        <v>3241</v>
      </c>
      <c r="D168" s="9"/>
      <c r="E168" s="9"/>
      <c r="F168" s="67">
        <v>1</v>
      </c>
      <c r="G168" s="9"/>
      <c r="H168" s="9"/>
      <c r="J168" s="18"/>
      <c r="K168" s="9"/>
    </row>
    <row r="169" spans="2:11" ht="12" customHeight="1">
      <c r="B169" s="9" t="s">
        <v>160</v>
      </c>
      <c r="C169" s="9" t="s">
        <v>3241</v>
      </c>
      <c r="D169" s="9"/>
      <c r="E169" s="9"/>
      <c r="F169" s="67">
        <v>1</v>
      </c>
      <c r="G169" s="9"/>
      <c r="H169" s="9"/>
      <c r="J169" s="18"/>
      <c r="K169" s="9"/>
    </row>
    <row r="170" spans="2:11" ht="12" customHeight="1">
      <c r="B170" s="9" t="s">
        <v>160</v>
      </c>
      <c r="C170" s="9" t="s">
        <v>3241</v>
      </c>
      <c r="D170" s="9"/>
      <c r="E170" s="9"/>
      <c r="F170" s="67">
        <v>1</v>
      </c>
      <c r="G170" s="9"/>
      <c r="H170" s="9"/>
      <c r="J170" s="18"/>
      <c r="K170" s="9"/>
    </row>
    <row r="171" spans="2:11" ht="12" customHeight="1">
      <c r="B171" s="9" t="s">
        <v>160</v>
      </c>
      <c r="C171" s="9" t="s">
        <v>3241</v>
      </c>
      <c r="D171" s="9"/>
      <c r="E171" s="9"/>
      <c r="F171" s="67">
        <v>1</v>
      </c>
      <c r="G171" s="9"/>
      <c r="H171" s="9"/>
      <c r="J171" s="18"/>
      <c r="K171" s="9"/>
    </row>
    <row r="172" spans="2:11" ht="12" customHeight="1">
      <c r="B172" s="9" t="s">
        <v>160</v>
      </c>
      <c r="C172" s="9" t="s">
        <v>3241</v>
      </c>
      <c r="D172" s="9"/>
      <c r="E172" s="9"/>
      <c r="F172" s="67">
        <v>4</v>
      </c>
      <c r="G172" s="9"/>
      <c r="H172" s="9"/>
      <c r="J172" s="18"/>
      <c r="K172" s="9"/>
    </row>
    <row r="173" spans="2:11" ht="12" customHeight="1">
      <c r="B173" s="9" t="s">
        <v>160</v>
      </c>
      <c r="C173" s="9" t="s">
        <v>3241</v>
      </c>
      <c r="D173" s="9"/>
      <c r="E173" s="9"/>
      <c r="F173" s="67">
        <v>1</v>
      </c>
      <c r="G173" s="9"/>
      <c r="H173" s="9"/>
      <c r="J173" s="18"/>
      <c r="K173" s="9"/>
    </row>
    <row r="174" spans="2:11" ht="12" customHeight="1">
      <c r="B174" s="9" t="s">
        <v>160</v>
      </c>
      <c r="C174" s="9" t="s">
        <v>3241</v>
      </c>
      <c r="D174" s="9"/>
      <c r="E174" s="9"/>
      <c r="F174" s="67">
        <v>8</v>
      </c>
      <c r="G174" s="9"/>
      <c r="H174" s="9"/>
      <c r="J174" s="18"/>
      <c r="K174" s="9"/>
    </row>
    <row r="175" spans="2:11" ht="12" customHeight="1">
      <c r="B175" s="9" t="s">
        <v>160</v>
      </c>
      <c r="C175" s="9" t="s">
        <v>3241</v>
      </c>
      <c r="D175" s="9"/>
      <c r="E175" s="9"/>
      <c r="F175" s="67">
        <v>2</v>
      </c>
      <c r="G175" s="9"/>
      <c r="H175" s="9"/>
      <c r="J175" s="18"/>
      <c r="K175" s="9"/>
    </row>
    <row r="176" spans="2:11" ht="12" customHeight="1">
      <c r="B176" s="9" t="s">
        <v>160</v>
      </c>
      <c r="C176" s="9" t="s">
        <v>3241</v>
      </c>
      <c r="D176" s="9"/>
      <c r="E176" s="9"/>
      <c r="F176" s="67">
        <v>4</v>
      </c>
      <c r="G176" s="9"/>
      <c r="H176" s="9"/>
      <c r="J176" s="18"/>
      <c r="K176" s="9"/>
    </row>
    <row r="177" spans="2:11" ht="12" customHeight="1">
      <c r="B177" s="9" t="s">
        <v>160</v>
      </c>
      <c r="C177" s="9" t="s">
        <v>3241</v>
      </c>
      <c r="D177" s="9"/>
      <c r="E177" s="9"/>
      <c r="F177" s="67">
        <v>3</v>
      </c>
      <c r="G177" s="9"/>
      <c r="H177" s="9"/>
      <c r="J177" s="18"/>
      <c r="K177" s="9"/>
    </row>
    <row r="178" spans="2:11" ht="12" customHeight="1">
      <c r="B178" s="9" t="s">
        <v>160</v>
      </c>
      <c r="C178" s="9" t="s">
        <v>3241</v>
      </c>
      <c r="D178" s="9"/>
      <c r="E178" s="9"/>
      <c r="F178" s="67">
        <v>4</v>
      </c>
      <c r="G178" s="9"/>
      <c r="H178" s="9"/>
      <c r="J178" s="18"/>
      <c r="K178" s="9"/>
    </row>
    <row r="179" spans="2:11" ht="12" customHeight="1">
      <c r="B179" s="9" t="s">
        <v>160</v>
      </c>
      <c r="C179" s="9" t="s">
        <v>3241</v>
      </c>
      <c r="D179" s="9"/>
      <c r="E179" s="9"/>
      <c r="F179" s="67">
        <v>1</v>
      </c>
      <c r="G179" s="9"/>
      <c r="H179" s="9"/>
      <c r="J179" s="18"/>
      <c r="K179" s="9"/>
    </row>
    <row r="180" spans="2:11" ht="12" customHeight="1">
      <c r="B180" s="9" t="s">
        <v>160</v>
      </c>
      <c r="C180" s="9" t="s">
        <v>3241</v>
      </c>
      <c r="D180" s="9"/>
      <c r="E180" s="9"/>
      <c r="F180" s="67">
        <v>2</v>
      </c>
      <c r="G180" s="9"/>
      <c r="H180" s="9"/>
      <c r="J180" s="18"/>
      <c r="K180" s="9"/>
    </row>
    <row r="181" spans="2:11" ht="12" customHeight="1">
      <c r="B181" s="9" t="s">
        <v>160</v>
      </c>
      <c r="C181" s="9" t="s">
        <v>3241</v>
      </c>
      <c r="D181" s="9"/>
      <c r="E181" s="9"/>
      <c r="F181" s="67">
        <v>2</v>
      </c>
      <c r="G181" s="9"/>
      <c r="H181" s="9"/>
      <c r="J181" s="18"/>
      <c r="K181" s="9"/>
    </row>
    <row r="182" spans="2:11" ht="12" customHeight="1">
      <c r="B182" s="9" t="s">
        <v>160</v>
      </c>
      <c r="C182" s="9" t="s">
        <v>3241</v>
      </c>
      <c r="D182" s="9"/>
      <c r="E182" s="9"/>
      <c r="F182" s="67">
        <v>17</v>
      </c>
      <c r="G182" s="9"/>
      <c r="H182" s="9"/>
      <c r="J182" s="18"/>
      <c r="K182" s="9"/>
    </row>
    <row r="183" spans="2:11" ht="12" customHeight="1">
      <c r="B183" s="9" t="s">
        <v>160</v>
      </c>
      <c r="C183" s="9" t="s">
        <v>3241</v>
      </c>
      <c r="D183" s="9"/>
      <c r="E183" s="9"/>
      <c r="F183" s="67">
        <v>1</v>
      </c>
      <c r="G183" s="9"/>
      <c r="H183" s="9"/>
      <c r="J183" s="18"/>
      <c r="K183" s="9"/>
    </row>
    <row r="184" spans="2:11" ht="12" customHeight="1">
      <c r="B184" s="9" t="s">
        <v>160</v>
      </c>
      <c r="C184" s="9" t="s">
        <v>3241</v>
      </c>
      <c r="D184" s="9"/>
      <c r="E184" s="9"/>
      <c r="F184" s="67">
        <v>1</v>
      </c>
      <c r="G184" s="9"/>
      <c r="H184" s="9"/>
      <c r="J184" s="18"/>
      <c r="K184" s="9"/>
    </row>
    <row r="185" spans="2:11" ht="12" customHeight="1">
      <c r="B185" s="9" t="s">
        <v>160</v>
      </c>
      <c r="C185" s="9" t="s">
        <v>3241</v>
      </c>
      <c r="D185" s="9"/>
      <c r="E185" s="9"/>
      <c r="F185" s="67">
        <v>5</v>
      </c>
      <c r="G185" s="9"/>
      <c r="H185" s="9"/>
      <c r="J185" s="18"/>
      <c r="K185" s="9"/>
    </row>
    <row r="186" spans="2:11" ht="12" customHeight="1">
      <c r="B186" s="9" t="s">
        <v>160</v>
      </c>
      <c r="C186" s="9" t="s">
        <v>3241</v>
      </c>
      <c r="D186" s="9"/>
      <c r="E186" s="9"/>
      <c r="F186" s="67">
        <v>3</v>
      </c>
      <c r="G186" s="9"/>
      <c r="H186" s="9"/>
      <c r="J186" s="18"/>
      <c r="K186" s="9"/>
    </row>
    <row r="187" spans="2:11" ht="12" customHeight="1">
      <c r="B187" s="9" t="s">
        <v>160</v>
      </c>
      <c r="C187" s="9" t="s">
        <v>3241</v>
      </c>
      <c r="D187" s="9"/>
      <c r="E187" s="9"/>
      <c r="F187" s="67">
        <v>5</v>
      </c>
      <c r="G187" s="9"/>
      <c r="H187" s="9"/>
      <c r="J187" s="18"/>
      <c r="K187" s="9"/>
    </row>
    <row r="188" spans="2:11" ht="12" customHeight="1">
      <c r="B188" s="9" t="s">
        <v>160</v>
      </c>
      <c r="C188" s="9" t="s">
        <v>3241</v>
      </c>
      <c r="D188" s="9"/>
      <c r="E188" s="9"/>
      <c r="F188" s="67">
        <v>1</v>
      </c>
      <c r="G188" s="9"/>
      <c r="H188" s="9"/>
      <c r="J188" s="18"/>
    </row>
    <row r="189" spans="2:11" ht="12" customHeight="1">
      <c r="B189" s="9" t="s">
        <v>160</v>
      </c>
      <c r="C189" s="9" t="s">
        <v>3241</v>
      </c>
      <c r="D189" s="9"/>
      <c r="E189" s="9"/>
      <c r="F189" s="67">
        <v>9</v>
      </c>
      <c r="G189" s="9"/>
      <c r="H189" s="9"/>
      <c r="J189" s="18"/>
    </row>
    <row r="190" spans="2:11" ht="12" customHeight="1">
      <c r="B190" s="9" t="s">
        <v>160</v>
      </c>
      <c r="C190" s="9" t="s">
        <v>3241</v>
      </c>
      <c r="D190" s="9"/>
      <c r="E190" s="9"/>
      <c r="F190" s="67">
        <v>1</v>
      </c>
      <c r="G190" s="9"/>
      <c r="H190" s="9"/>
      <c r="J190" s="18"/>
    </row>
    <row r="191" spans="2:11" ht="12" customHeight="1">
      <c r="B191" s="9" t="s">
        <v>160</v>
      </c>
      <c r="C191" s="9" t="s">
        <v>3241</v>
      </c>
      <c r="D191" s="9"/>
      <c r="E191" s="9"/>
      <c r="F191" s="67">
        <v>1</v>
      </c>
      <c r="G191" s="9"/>
      <c r="H191" s="9"/>
      <c r="J191" s="18"/>
    </row>
    <row r="192" spans="2:11" ht="12" customHeight="1">
      <c r="B192" s="9" t="s">
        <v>160</v>
      </c>
      <c r="C192" s="9" t="s">
        <v>3241</v>
      </c>
      <c r="D192" s="9"/>
      <c r="E192" s="9"/>
      <c r="F192" s="67">
        <v>2</v>
      </c>
      <c r="G192" s="9"/>
      <c r="H192" s="9"/>
      <c r="J192" s="18"/>
    </row>
    <row r="193" spans="2:11" ht="12" customHeight="1">
      <c r="B193" s="9" t="s">
        <v>160</v>
      </c>
      <c r="C193" s="9" t="s">
        <v>3241</v>
      </c>
      <c r="D193" s="9"/>
      <c r="E193" s="9"/>
      <c r="F193" s="67">
        <v>7</v>
      </c>
      <c r="G193" s="9"/>
      <c r="H193" s="9"/>
      <c r="J193" s="18"/>
    </row>
    <row r="194" spans="2:11" ht="12" customHeight="1">
      <c r="B194" s="9" t="s">
        <v>160</v>
      </c>
      <c r="C194" s="9" t="s">
        <v>3241</v>
      </c>
      <c r="D194" s="9"/>
      <c r="E194" s="9"/>
      <c r="F194" s="67">
        <v>4</v>
      </c>
      <c r="G194" s="9"/>
      <c r="H194" s="9"/>
      <c r="J194" s="18"/>
    </row>
    <row r="195" spans="2:11" ht="12" customHeight="1">
      <c r="B195" s="9" t="s">
        <v>160</v>
      </c>
      <c r="C195" s="9" t="s">
        <v>3241</v>
      </c>
      <c r="D195" s="9"/>
      <c r="E195" s="9"/>
      <c r="F195" s="67">
        <v>1</v>
      </c>
      <c r="G195" s="9"/>
      <c r="H195" s="9"/>
      <c r="J195" s="18"/>
      <c r="K195" s="9"/>
    </row>
    <row r="196" spans="2:11" ht="12" customHeight="1">
      <c r="B196" s="9" t="s">
        <v>160</v>
      </c>
      <c r="C196" s="9" t="s">
        <v>3241</v>
      </c>
      <c r="D196" s="9"/>
      <c r="E196" s="9"/>
      <c r="F196" s="67">
        <v>1</v>
      </c>
      <c r="G196" s="9"/>
      <c r="H196" s="9"/>
      <c r="J196" s="18"/>
      <c r="K196" s="9"/>
    </row>
    <row r="197" spans="2:11" ht="12" customHeight="1">
      <c r="B197" s="9" t="s">
        <v>160</v>
      </c>
      <c r="C197" s="9" t="s">
        <v>3241</v>
      </c>
      <c r="D197" s="9"/>
      <c r="E197" s="9"/>
      <c r="F197" s="67">
        <v>8</v>
      </c>
      <c r="G197" s="9"/>
      <c r="H197" s="9"/>
      <c r="J197" s="18"/>
      <c r="K197" s="9"/>
    </row>
    <row r="198" spans="2:11" ht="12" customHeight="1">
      <c r="B198" s="9" t="s">
        <v>160</v>
      </c>
      <c r="C198" s="9" t="s">
        <v>3241</v>
      </c>
      <c r="D198" s="9"/>
      <c r="E198" s="9"/>
      <c r="F198" s="67">
        <v>3</v>
      </c>
      <c r="G198" s="9"/>
      <c r="H198" s="9"/>
      <c r="J198" s="18"/>
      <c r="K198" s="9"/>
    </row>
    <row r="199" spans="2:11" ht="12" customHeight="1">
      <c r="B199" s="9" t="s">
        <v>160</v>
      </c>
      <c r="C199" s="9" t="s">
        <v>3241</v>
      </c>
      <c r="D199" s="9"/>
      <c r="E199" s="9"/>
      <c r="F199" s="67">
        <v>1</v>
      </c>
      <c r="G199" s="9"/>
      <c r="H199" s="9"/>
      <c r="J199" s="18"/>
      <c r="K199" s="9"/>
    </row>
    <row r="200" spans="2:11" ht="12" customHeight="1">
      <c r="B200" s="9" t="s">
        <v>160</v>
      </c>
      <c r="C200" s="9" t="s">
        <v>3241</v>
      </c>
      <c r="D200" s="9"/>
      <c r="E200" s="9"/>
      <c r="F200" s="67">
        <v>2</v>
      </c>
      <c r="G200" s="9"/>
      <c r="H200" s="9"/>
      <c r="J200" s="18"/>
      <c r="K200" s="9"/>
    </row>
    <row r="201" spans="2:11" ht="12" customHeight="1">
      <c r="B201" s="9" t="s">
        <v>160</v>
      </c>
      <c r="C201" s="9" t="s">
        <v>3241</v>
      </c>
      <c r="D201" s="9"/>
      <c r="E201" s="9"/>
      <c r="F201" s="67">
        <v>6</v>
      </c>
      <c r="G201" s="9"/>
      <c r="H201" s="9"/>
      <c r="J201" s="18"/>
      <c r="K201" s="9"/>
    </row>
    <row r="202" spans="2:11" ht="12" customHeight="1">
      <c r="B202" s="9" t="s">
        <v>160</v>
      </c>
      <c r="C202" s="9" t="s">
        <v>3241</v>
      </c>
      <c r="D202" s="9"/>
      <c r="E202" s="9"/>
      <c r="F202" s="67">
        <v>1</v>
      </c>
      <c r="G202" s="9"/>
      <c r="H202" s="9"/>
      <c r="J202" s="18"/>
      <c r="K202" s="9"/>
    </row>
    <row r="203" spans="2:11" ht="12" customHeight="1">
      <c r="B203" s="9" t="s">
        <v>160</v>
      </c>
      <c r="C203" s="9" t="s">
        <v>3241</v>
      </c>
      <c r="D203" s="9"/>
      <c r="E203" s="9"/>
      <c r="F203" s="67">
        <v>1</v>
      </c>
      <c r="G203" s="9"/>
      <c r="H203" s="9"/>
      <c r="J203" s="18"/>
      <c r="K203" s="9"/>
    </row>
    <row r="204" spans="2:11" ht="12" customHeight="1">
      <c r="B204" s="9" t="s">
        <v>160</v>
      </c>
      <c r="C204" s="9" t="s">
        <v>3241</v>
      </c>
      <c r="D204" s="9"/>
      <c r="E204" s="9"/>
      <c r="F204" s="67">
        <v>1</v>
      </c>
      <c r="G204" s="9"/>
      <c r="H204" s="9"/>
      <c r="J204" s="18"/>
      <c r="K204" s="9"/>
    </row>
    <row r="205" spans="2:11" ht="12" customHeight="1">
      <c r="B205" s="9" t="s">
        <v>160</v>
      </c>
      <c r="C205" s="9" t="s">
        <v>3241</v>
      </c>
      <c r="D205" s="9"/>
      <c r="E205" s="9"/>
      <c r="F205" s="67">
        <v>1</v>
      </c>
      <c r="G205" s="9"/>
      <c r="H205" s="9"/>
      <c r="J205" s="18"/>
      <c r="K205" s="9"/>
    </row>
    <row r="206" spans="2:11" ht="12" customHeight="1">
      <c r="B206" s="9" t="s">
        <v>160</v>
      </c>
      <c r="C206" s="9" t="s">
        <v>3241</v>
      </c>
      <c r="D206" s="9"/>
      <c r="E206" s="9"/>
      <c r="F206" s="67">
        <v>3</v>
      </c>
      <c r="G206" s="9"/>
      <c r="H206" s="9"/>
      <c r="J206" s="18"/>
      <c r="K206" s="9"/>
    </row>
    <row r="207" spans="2:11" ht="12" customHeight="1">
      <c r="B207" s="9" t="s">
        <v>160</v>
      </c>
      <c r="C207" s="9" t="s">
        <v>3241</v>
      </c>
      <c r="D207" s="9"/>
      <c r="E207" s="9"/>
      <c r="F207" s="67">
        <v>5</v>
      </c>
      <c r="G207" s="9"/>
      <c r="H207" s="9"/>
      <c r="J207" s="18"/>
      <c r="K207" s="9"/>
    </row>
    <row r="208" spans="2:11" ht="12" customHeight="1">
      <c r="B208" s="9" t="s">
        <v>160</v>
      </c>
      <c r="C208" s="9" t="s">
        <v>3241</v>
      </c>
      <c r="D208" s="9"/>
      <c r="E208" s="9"/>
      <c r="F208" s="67">
        <v>1</v>
      </c>
      <c r="G208" s="9"/>
      <c r="H208" s="9"/>
      <c r="J208" s="18"/>
      <c r="K208" s="9"/>
    </row>
    <row r="209" spans="2:11" ht="12" customHeight="1">
      <c r="B209" s="9" t="s">
        <v>160</v>
      </c>
      <c r="C209" s="9" t="s">
        <v>3241</v>
      </c>
      <c r="D209" s="9"/>
      <c r="E209" s="9"/>
      <c r="F209" s="67">
        <v>2</v>
      </c>
      <c r="G209" s="9"/>
      <c r="H209" s="9"/>
      <c r="J209" s="18"/>
      <c r="K209" s="9"/>
    </row>
    <row r="210" spans="2:11" ht="12" customHeight="1">
      <c r="B210" s="9" t="s">
        <v>160</v>
      </c>
      <c r="C210" s="9" t="s">
        <v>3241</v>
      </c>
      <c r="D210" s="9"/>
      <c r="E210" s="9"/>
      <c r="F210" s="67">
        <v>1</v>
      </c>
      <c r="G210" s="9"/>
      <c r="H210" s="9"/>
      <c r="J210" s="18"/>
      <c r="K210" s="9"/>
    </row>
    <row r="211" spans="2:11" ht="12" customHeight="1">
      <c r="B211" s="9" t="s">
        <v>160</v>
      </c>
      <c r="C211" s="9" t="s">
        <v>3241</v>
      </c>
      <c r="D211" s="9"/>
      <c r="E211" s="9"/>
      <c r="F211" s="67">
        <v>3</v>
      </c>
      <c r="G211" s="9"/>
      <c r="H211" s="9"/>
      <c r="J211" s="18"/>
      <c r="K211" s="9"/>
    </row>
    <row r="212" spans="2:11" ht="12" customHeight="1">
      <c r="B212" s="9" t="s">
        <v>160</v>
      </c>
      <c r="C212" s="9" t="s">
        <v>3241</v>
      </c>
      <c r="D212" s="9"/>
      <c r="E212" s="9"/>
      <c r="F212" s="67">
        <v>1</v>
      </c>
      <c r="G212" s="9"/>
      <c r="H212" s="9"/>
      <c r="J212" s="18"/>
      <c r="K212" s="9"/>
    </row>
    <row r="213" spans="2:11" ht="12" customHeight="1">
      <c r="B213" s="9" t="s">
        <v>160</v>
      </c>
      <c r="C213" s="9" t="s">
        <v>3241</v>
      </c>
      <c r="D213" s="9"/>
      <c r="E213" s="9"/>
      <c r="F213" s="67">
        <v>1</v>
      </c>
      <c r="G213" s="9"/>
      <c r="H213" s="9"/>
      <c r="J213" s="18"/>
      <c r="K213" s="9"/>
    </row>
    <row r="214" spans="2:11" ht="12" customHeight="1">
      <c r="B214" s="9" t="s">
        <v>160</v>
      </c>
      <c r="C214" s="9" t="s">
        <v>3241</v>
      </c>
      <c r="D214" s="9"/>
      <c r="E214" s="9"/>
      <c r="F214" s="67">
        <v>1</v>
      </c>
      <c r="G214" s="9"/>
      <c r="H214" s="9"/>
      <c r="J214" s="18"/>
      <c r="K214" s="9"/>
    </row>
    <row r="215" spans="2:11" ht="12" customHeight="1">
      <c r="B215" s="9" t="s">
        <v>160</v>
      </c>
      <c r="C215" s="9" t="s">
        <v>3241</v>
      </c>
      <c r="D215" s="9"/>
      <c r="E215" s="9"/>
      <c r="F215" s="67">
        <v>1</v>
      </c>
      <c r="G215" s="9"/>
      <c r="H215" s="9"/>
      <c r="J215" s="18"/>
      <c r="K215" s="9"/>
    </row>
    <row r="216" spans="2:11" ht="12" customHeight="1">
      <c r="B216" s="9" t="s">
        <v>160</v>
      </c>
      <c r="C216" s="9" t="s">
        <v>3241</v>
      </c>
      <c r="D216" s="9"/>
      <c r="E216" s="9"/>
      <c r="F216" s="67">
        <v>1</v>
      </c>
      <c r="G216" s="9"/>
      <c r="H216" s="9"/>
      <c r="J216" s="18"/>
      <c r="K216" s="9"/>
    </row>
    <row r="217" spans="2:11" ht="12" customHeight="1">
      <c r="B217" s="9" t="s">
        <v>160</v>
      </c>
      <c r="C217" s="9" t="s">
        <v>3241</v>
      </c>
      <c r="D217" s="9"/>
      <c r="E217" s="9"/>
      <c r="F217" s="67">
        <v>4</v>
      </c>
      <c r="G217" s="9"/>
      <c r="H217" s="9"/>
      <c r="J217" s="18"/>
      <c r="K217" s="9"/>
    </row>
    <row r="218" spans="2:11" ht="12" customHeight="1">
      <c r="B218" s="9" t="s">
        <v>160</v>
      </c>
      <c r="C218" s="9" t="s">
        <v>3241</v>
      </c>
      <c r="D218" s="9"/>
      <c r="E218" s="9"/>
      <c r="F218" s="67">
        <v>3</v>
      </c>
      <c r="G218" s="9"/>
      <c r="H218" s="9"/>
      <c r="J218" s="18"/>
      <c r="K218" s="9"/>
    </row>
    <row r="219" spans="2:11" ht="12" customHeight="1">
      <c r="B219" s="9" t="s">
        <v>160</v>
      </c>
      <c r="C219" s="9" t="s">
        <v>3241</v>
      </c>
      <c r="D219" s="9"/>
      <c r="E219" s="9"/>
      <c r="F219" s="67">
        <v>4</v>
      </c>
      <c r="G219" s="9"/>
      <c r="H219" s="9"/>
      <c r="J219" s="18"/>
      <c r="K219" s="9"/>
    </row>
    <row r="220" spans="2:11" ht="12" customHeight="1">
      <c r="B220" s="9" t="s">
        <v>160</v>
      </c>
      <c r="C220" s="9" t="s">
        <v>3241</v>
      </c>
      <c r="D220" s="9"/>
      <c r="E220" s="9"/>
      <c r="F220" s="67">
        <v>3</v>
      </c>
      <c r="G220" s="9"/>
      <c r="H220" s="9"/>
      <c r="J220" s="18"/>
      <c r="K220" s="9"/>
    </row>
    <row r="221" spans="2:11" ht="12" customHeight="1">
      <c r="B221" s="9" t="s">
        <v>160</v>
      </c>
      <c r="C221" s="9" t="s">
        <v>3241</v>
      </c>
      <c r="D221" s="9"/>
      <c r="E221" s="9"/>
      <c r="F221" s="67">
        <v>1</v>
      </c>
      <c r="G221" s="9"/>
      <c r="H221" s="9"/>
      <c r="J221" s="18"/>
      <c r="K221" s="9"/>
    </row>
    <row r="222" spans="2:11" ht="12" customHeight="1">
      <c r="B222" s="9" t="s">
        <v>160</v>
      </c>
      <c r="C222" s="9" t="s">
        <v>3241</v>
      </c>
      <c r="D222" s="9"/>
      <c r="E222" s="9"/>
      <c r="F222" s="67">
        <v>1</v>
      </c>
      <c r="G222" s="9"/>
      <c r="H222" s="9"/>
      <c r="J222" s="18"/>
      <c r="K222" s="9"/>
    </row>
    <row r="223" spans="2:11" ht="12" customHeight="1">
      <c r="B223" s="9" t="s">
        <v>160</v>
      </c>
      <c r="C223" s="9" t="s">
        <v>3241</v>
      </c>
      <c r="D223" s="9"/>
      <c r="E223" s="9"/>
      <c r="F223" s="67">
        <v>1</v>
      </c>
      <c r="G223" s="9"/>
      <c r="H223" s="9"/>
      <c r="J223" s="18"/>
      <c r="K223" s="9"/>
    </row>
    <row r="224" spans="2:11" ht="12" customHeight="1">
      <c r="B224" s="9" t="s">
        <v>160</v>
      </c>
      <c r="C224" s="9" t="s">
        <v>3241</v>
      </c>
      <c r="D224" s="9"/>
      <c r="E224" s="9"/>
      <c r="F224" s="67">
        <v>5</v>
      </c>
      <c r="G224" s="9"/>
      <c r="H224" s="9"/>
      <c r="J224" s="18"/>
      <c r="K224" s="9"/>
    </row>
    <row r="225" spans="2:11" ht="12" customHeight="1">
      <c r="B225" s="9" t="s">
        <v>160</v>
      </c>
      <c r="C225" s="9" t="s">
        <v>3241</v>
      </c>
      <c r="D225" s="9"/>
      <c r="E225" s="9"/>
      <c r="F225" s="67">
        <v>1</v>
      </c>
      <c r="G225" s="9"/>
      <c r="H225" s="9"/>
      <c r="J225" s="18"/>
      <c r="K225" s="9"/>
    </row>
    <row r="226" spans="2:11" ht="12" customHeight="1">
      <c r="B226" s="9" t="s">
        <v>160</v>
      </c>
      <c r="C226" s="9" t="s">
        <v>3241</v>
      </c>
      <c r="D226" s="9"/>
      <c r="E226" s="9"/>
      <c r="F226" s="67">
        <v>3</v>
      </c>
      <c r="G226" s="9"/>
      <c r="H226" s="9"/>
      <c r="J226" s="18"/>
      <c r="K226" s="9"/>
    </row>
    <row r="227" spans="2:11" ht="12" customHeight="1">
      <c r="B227" s="9" t="s">
        <v>160</v>
      </c>
      <c r="C227" s="9" t="s">
        <v>3241</v>
      </c>
      <c r="D227" s="9"/>
      <c r="E227" s="9"/>
      <c r="F227" s="67">
        <v>1</v>
      </c>
      <c r="G227" s="9"/>
      <c r="H227" s="9"/>
      <c r="J227" s="18"/>
      <c r="K227" s="9"/>
    </row>
    <row r="228" spans="2:11" ht="12" customHeight="1">
      <c r="B228" s="9" t="s">
        <v>160</v>
      </c>
      <c r="C228" s="9" t="s">
        <v>3241</v>
      </c>
      <c r="D228" s="9"/>
      <c r="E228" s="9"/>
      <c r="F228" s="67">
        <v>1</v>
      </c>
      <c r="G228" s="9"/>
      <c r="H228" s="9"/>
      <c r="J228" s="18"/>
      <c r="K228" s="9"/>
    </row>
    <row r="229" spans="2:11" ht="12" customHeight="1">
      <c r="B229" s="9" t="s">
        <v>3248</v>
      </c>
      <c r="C229" s="9" t="s">
        <v>3241</v>
      </c>
      <c r="D229" s="9"/>
      <c r="E229" s="9"/>
      <c r="F229" s="67">
        <v>2</v>
      </c>
      <c r="G229" s="9"/>
      <c r="H229" s="9"/>
      <c r="J229" s="18"/>
      <c r="K229" s="9"/>
    </row>
    <row r="230" spans="2:11" ht="12" customHeight="1">
      <c r="B230" s="9" t="s">
        <v>160</v>
      </c>
      <c r="C230" s="9" t="s">
        <v>3241</v>
      </c>
      <c r="D230" s="9"/>
      <c r="E230" s="9"/>
      <c r="F230" s="67">
        <v>1</v>
      </c>
      <c r="G230" s="9"/>
      <c r="H230" s="9"/>
      <c r="J230" s="18"/>
      <c r="K230" s="9"/>
    </row>
    <row r="231" spans="2:11" ht="12" customHeight="1">
      <c r="B231" s="9" t="s">
        <v>160</v>
      </c>
      <c r="C231" s="9" t="s">
        <v>3241</v>
      </c>
      <c r="D231" s="9"/>
      <c r="E231" s="9"/>
      <c r="F231" s="67">
        <v>2</v>
      </c>
      <c r="G231" s="9"/>
      <c r="H231" s="9"/>
      <c r="J231" s="18"/>
      <c r="K231" s="9"/>
    </row>
    <row r="232" spans="2:11" ht="12" customHeight="1">
      <c r="B232" s="9" t="s">
        <v>160</v>
      </c>
      <c r="C232" s="9" t="s">
        <v>3241</v>
      </c>
      <c r="D232" s="9"/>
      <c r="E232" s="9"/>
      <c r="F232" s="67">
        <v>1</v>
      </c>
      <c r="G232" s="9"/>
      <c r="H232" s="9"/>
      <c r="J232" s="18"/>
      <c r="K232" s="9"/>
    </row>
    <row r="233" spans="2:11" ht="12" customHeight="1">
      <c r="B233" s="9" t="s">
        <v>160</v>
      </c>
      <c r="C233" s="9" t="s">
        <v>3241</v>
      </c>
      <c r="D233" s="9"/>
      <c r="E233" s="9"/>
      <c r="F233" s="67">
        <v>3</v>
      </c>
      <c r="G233" s="9"/>
      <c r="H233" s="9"/>
      <c r="J233" s="18"/>
      <c r="K233" s="9"/>
    </row>
    <row r="234" spans="2:11" ht="12" customHeight="1">
      <c r="B234" s="9" t="s">
        <v>160</v>
      </c>
      <c r="C234" s="9" t="s">
        <v>3241</v>
      </c>
      <c r="D234" s="9"/>
      <c r="E234" s="9"/>
      <c r="F234" s="67">
        <v>6</v>
      </c>
      <c r="G234" s="9"/>
      <c r="H234" s="9"/>
      <c r="J234" s="18"/>
      <c r="K234" s="9"/>
    </row>
    <row r="235" spans="2:11" ht="12" customHeight="1">
      <c r="B235" s="9" t="s">
        <v>160</v>
      </c>
      <c r="C235" s="9" t="s">
        <v>3241</v>
      </c>
      <c r="D235" s="9"/>
      <c r="E235" s="9"/>
      <c r="F235" s="67">
        <v>7</v>
      </c>
      <c r="G235" s="9"/>
      <c r="H235" s="9"/>
      <c r="J235" s="18"/>
      <c r="K235" s="9"/>
    </row>
    <row r="236" spans="2:11" ht="12" customHeight="1">
      <c r="B236" s="9" t="s">
        <v>160</v>
      </c>
      <c r="C236" s="9" t="s">
        <v>3241</v>
      </c>
      <c r="D236" s="9"/>
      <c r="E236" s="9"/>
      <c r="F236" s="67">
        <v>1</v>
      </c>
      <c r="G236" s="9"/>
      <c r="H236" s="9"/>
      <c r="J236" s="18"/>
      <c r="K236" s="9"/>
    </row>
    <row r="237" spans="2:11" ht="12" customHeight="1">
      <c r="B237" s="9" t="s">
        <v>160</v>
      </c>
      <c r="C237" s="9" t="s">
        <v>3241</v>
      </c>
      <c r="D237" s="9"/>
      <c r="E237" s="9"/>
      <c r="F237" s="67">
        <v>1</v>
      </c>
      <c r="G237" s="9"/>
      <c r="H237" s="9"/>
      <c r="J237" s="18"/>
      <c r="K237" s="9"/>
    </row>
    <row r="238" spans="2:11" ht="12" customHeight="1">
      <c r="B238" s="9" t="s">
        <v>160</v>
      </c>
      <c r="C238" s="9" t="s">
        <v>3241</v>
      </c>
      <c r="D238" s="9"/>
      <c r="E238" s="9"/>
      <c r="F238" s="67">
        <v>4</v>
      </c>
      <c r="G238" s="9"/>
      <c r="H238" s="9"/>
      <c r="J238" s="18"/>
      <c r="K238" s="9"/>
    </row>
    <row r="239" spans="2:11" ht="12" customHeight="1">
      <c r="B239" s="9" t="s">
        <v>160</v>
      </c>
      <c r="C239" s="9" t="s">
        <v>3241</v>
      </c>
      <c r="D239" s="9"/>
      <c r="E239" s="9"/>
      <c r="F239" s="67">
        <v>1</v>
      </c>
      <c r="G239" s="9"/>
      <c r="H239" s="9"/>
      <c r="J239" s="18"/>
      <c r="K239" s="9"/>
    </row>
    <row r="240" spans="2:11" ht="12" customHeight="1">
      <c r="B240" s="9" t="s">
        <v>160</v>
      </c>
      <c r="C240" s="9" t="s">
        <v>3241</v>
      </c>
      <c r="D240" s="9"/>
      <c r="E240" s="9"/>
      <c r="F240" s="67">
        <v>2</v>
      </c>
      <c r="G240" s="9"/>
      <c r="H240" s="9"/>
      <c r="J240" s="18"/>
      <c r="K240" s="9"/>
    </row>
    <row r="241" spans="2:11" ht="12" customHeight="1">
      <c r="B241" s="9" t="s">
        <v>160</v>
      </c>
      <c r="C241" s="9" t="s">
        <v>3241</v>
      </c>
      <c r="D241" s="9"/>
      <c r="E241" s="9"/>
      <c r="F241" s="67">
        <v>3</v>
      </c>
      <c r="G241" s="9"/>
      <c r="H241" s="9"/>
      <c r="J241" s="18"/>
      <c r="K241" s="9"/>
    </row>
    <row r="242" spans="2:11" ht="12" customHeight="1">
      <c r="B242" s="9" t="s">
        <v>160</v>
      </c>
      <c r="C242" s="9" t="s">
        <v>3241</v>
      </c>
      <c r="D242" s="9"/>
      <c r="E242" s="9"/>
      <c r="F242" s="67">
        <v>5</v>
      </c>
      <c r="G242" s="9"/>
      <c r="H242" s="9"/>
      <c r="J242" s="18"/>
      <c r="K242" s="9"/>
    </row>
    <row r="243" spans="2:11" ht="12" customHeight="1">
      <c r="B243" s="9" t="s">
        <v>160</v>
      </c>
      <c r="C243" s="9" t="s">
        <v>3241</v>
      </c>
      <c r="D243" s="9"/>
      <c r="E243" s="9"/>
      <c r="F243" s="67">
        <v>1</v>
      </c>
      <c r="G243" s="9"/>
      <c r="H243" s="9"/>
      <c r="J243" s="18"/>
      <c r="K243" s="9"/>
    </row>
    <row r="244" spans="2:11" ht="12" customHeight="1">
      <c r="B244" s="9" t="s">
        <v>160</v>
      </c>
      <c r="C244" s="9" t="s">
        <v>3241</v>
      </c>
      <c r="D244" s="9"/>
      <c r="E244" s="9"/>
      <c r="F244" s="67">
        <v>3</v>
      </c>
      <c r="G244" s="9"/>
      <c r="H244" s="9"/>
      <c r="J244" s="18"/>
      <c r="K244" s="9"/>
    </row>
    <row r="245" spans="2:11" ht="12" customHeight="1">
      <c r="B245" s="9" t="s">
        <v>160</v>
      </c>
      <c r="C245" s="9" t="s">
        <v>3241</v>
      </c>
      <c r="D245" s="9"/>
      <c r="E245" s="9"/>
      <c r="F245" s="67">
        <v>1</v>
      </c>
      <c r="G245" s="9"/>
      <c r="H245" s="9"/>
      <c r="J245" s="18"/>
      <c r="K245" s="9"/>
    </row>
    <row r="246" spans="2:11" ht="12" customHeight="1">
      <c r="B246" s="9" t="s">
        <v>160</v>
      </c>
      <c r="C246" s="9" t="s">
        <v>3241</v>
      </c>
      <c r="D246" s="9"/>
      <c r="E246" s="9"/>
      <c r="F246" s="67">
        <v>2</v>
      </c>
      <c r="G246" s="9"/>
      <c r="H246" s="9"/>
      <c r="J246" s="18"/>
      <c r="K246" s="9"/>
    </row>
    <row r="247" spans="2:11" ht="12" customHeight="1">
      <c r="B247" s="9" t="s">
        <v>160</v>
      </c>
      <c r="C247" s="9" t="s">
        <v>3241</v>
      </c>
      <c r="D247" s="9"/>
      <c r="E247" s="9"/>
      <c r="F247" s="67">
        <v>1</v>
      </c>
      <c r="G247" s="9"/>
      <c r="H247" s="9"/>
      <c r="J247" s="18"/>
      <c r="K247" s="9"/>
    </row>
    <row r="248" spans="2:11" ht="12" customHeight="1">
      <c r="B248" s="9" t="s">
        <v>160</v>
      </c>
      <c r="C248" s="9" t="s">
        <v>3241</v>
      </c>
      <c r="D248" s="9"/>
      <c r="E248" s="9"/>
      <c r="F248" s="67">
        <v>4</v>
      </c>
      <c r="G248" s="9"/>
      <c r="H248" s="9"/>
      <c r="J248" s="18"/>
      <c r="K248" s="9"/>
    </row>
    <row r="249" spans="2:11" ht="12" customHeight="1">
      <c r="B249" s="9" t="s">
        <v>160</v>
      </c>
      <c r="C249" s="9" t="s">
        <v>3241</v>
      </c>
      <c r="D249" s="9"/>
      <c r="E249" s="9"/>
      <c r="F249" s="67">
        <v>1</v>
      </c>
      <c r="G249" s="9"/>
      <c r="H249" s="9"/>
      <c r="J249" s="18"/>
      <c r="K249" s="9"/>
    </row>
    <row r="250" spans="2:11" ht="12" customHeight="1">
      <c r="B250" s="9" t="s">
        <v>160</v>
      </c>
      <c r="C250" s="9" t="s">
        <v>3241</v>
      </c>
      <c r="D250" s="9"/>
      <c r="E250" s="9"/>
      <c r="F250" s="67">
        <v>1</v>
      </c>
      <c r="G250" s="9"/>
      <c r="H250" s="9"/>
      <c r="J250" s="18"/>
      <c r="K250" s="9"/>
    </row>
    <row r="251" spans="2:11" ht="12" customHeight="1">
      <c r="B251" s="9" t="s">
        <v>160</v>
      </c>
      <c r="C251" s="9" t="s">
        <v>3241</v>
      </c>
      <c r="D251" s="9"/>
      <c r="E251" s="9"/>
      <c r="F251" s="67">
        <v>1</v>
      </c>
      <c r="G251" s="9"/>
      <c r="H251" s="9"/>
      <c r="J251" s="18"/>
      <c r="K251" s="9"/>
    </row>
    <row r="252" spans="2:11" ht="12" customHeight="1">
      <c r="B252" s="9" t="s">
        <v>160</v>
      </c>
      <c r="C252" s="9" t="s">
        <v>3241</v>
      </c>
      <c r="D252" s="9"/>
      <c r="E252" s="9"/>
      <c r="F252" s="67">
        <v>9</v>
      </c>
      <c r="G252" s="9"/>
      <c r="H252" s="9"/>
      <c r="J252" s="18"/>
      <c r="K252" s="9"/>
    </row>
    <row r="253" spans="2:11" ht="12" customHeight="1">
      <c r="B253" s="9" t="s">
        <v>160</v>
      </c>
      <c r="C253" s="9" t="s">
        <v>3241</v>
      </c>
      <c r="D253" s="9"/>
      <c r="E253" s="9"/>
      <c r="F253" s="67">
        <v>1</v>
      </c>
      <c r="G253" s="9"/>
      <c r="H253" s="9"/>
      <c r="J253" s="18"/>
      <c r="K253" s="9"/>
    </row>
    <row r="254" spans="2:11" ht="12" customHeight="1">
      <c r="B254" s="9" t="s">
        <v>160</v>
      </c>
      <c r="C254" s="9" t="s">
        <v>3241</v>
      </c>
      <c r="D254" s="9"/>
      <c r="E254" s="9"/>
      <c r="F254" s="67">
        <v>8</v>
      </c>
      <c r="G254" s="9"/>
      <c r="H254" s="9"/>
      <c r="J254" s="18"/>
      <c r="K254" s="9"/>
    </row>
    <row r="255" spans="2:11" ht="12" customHeight="1">
      <c r="B255" s="9" t="s">
        <v>160</v>
      </c>
      <c r="C255" s="9" t="s">
        <v>3241</v>
      </c>
      <c r="D255" s="9"/>
      <c r="E255" s="9"/>
      <c r="F255" s="67">
        <v>1</v>
      </c>
      <c r="G255" s="9"/>
      <c r="H255" s="9"/>
      <c r="J255" s="18"/>
      <c r="K255" s="9"/>
    </row>
    <row r="256" spans="2:11" ht="12" customHeight="1">
      <c r="B256" s="9" t="s">
        <v>160</v>
      </c>
      <c r="C256" s="9" t="s">
        <v>3241</v>
      </c>
      <c r="D256" s="9"/>
      <c r="E256" s="9"/>
      <c r="F256" s="67">
        <v>1</v>
      </c>
      <c r="G256" s="9"/>
      <c r="H256" s="9"/>
      <c r="J256" s="18"/>
      <c r="K256" s="9"/>
    </row>
    <row r="257" spans="2:11" ht="12" customHeight="1">
      <c r="B257" s="9" t="s">
        <v>160</v>
      </c>
      <c r="C257" s="9" t="s">
        <v>3241</v>
      </c>
      <c r="D257" s="9"/>
      <c r="E257" s="9"/>
      <c r="F257" s="67">
        <v>5</v>
      </c>
      <c r="G257" s="9"/>
      <c r="H257" s="9"/>
      <c r="J257" s="18"/>
      <c r="K257" s="9"/>
    </row>
    <row r="258" spans="2:11" ht="12" customHeight="1">
      <c r="B258" s="9" t="s">
        <v>160</v>
      </c>
      <c r="C258" s="9" t="s">
        <v>3241</v>
      </c>
      <c r="D258" s="9"/>
      <c r="E258" s="9"/>
      <c r="F258" s="67">
        <v>1</v>
      </c>
      <c r="G258" s="9"/>
      <c r="H258" s="9"/>
      <c r="J258" s="18"/>
      <c r="K258" s="9"/>
    </row>
    <row r="259" spans="2:11" ht="12" customHeight="1">
      <c r="B259" s="9" t="s">
        <v>160</v>
      </c>
      <c r="C259" s="9" t="s">
        <v>3241</v>
      </c>
      <c r="D259" s="9"/>
      <c r="E259" s="9"/>
      <c r="F259" s="67">
        <v>4</v>
      </c>
      <c r="G259" s="9"/>
      <c r="H259" s="9"/>
      <c r="J259" s="18"/>
      <c r="K259" s="9"/>
    </row>
    <row r="260" spans="2:11" ht="12" customHeight="1">
      <c r="B260" s="9" t="s">
        <v>160</v>
      </c>
      <c r="C260" s="9" t="s">
        <v>3241</v>
      </c>
      <c r="D260" s="9"/>
      <c r="E260" s="9"/>
      <c r="F260" s="67">
        <v>2</v>
      </c>
      <c r="G260" s="9"/>
      <c r="H260" s="9"/>
      <c r="J260" s="18"/>
      <c r="K260" s="9"/>
    </row>
    <row r="261" spans="2:11" ht="12" customHeight="1">
      <c r="B261" s="9" t="s">
        <v>160</v>
      </c>
      <c r="C261" s="9" t="s">
        <v>3241</v>
      </c>
      <c r="D261" s="9"/>
      <c r="E261" s="9"/>
      <c r="F261" s="67">
        <v>6</v>
      </c>
      <c r="G261" s="9"/>
      <c r="H261" s="9"/>
      <c r="J261" s="18"/>
      <c r="K261" s="9"/>
    </row>
    <row r="262" spans="2:11" ht="12" customHeight="1">
      <c r="B262" s="9" t="s">
        <v>160</v>
      </c>
      <c r="C262" s="9" t="s">
        <v>3241</v>
      </c>
      <c r="D262" s="9"/>
      <c r="E262" s="9"/>
      <c r="F262" s="67">
        <v>16</v>
      </c>
      <c r="G262" s="9"/>
      <c r="H262" s="9"/>
      <c r="J262" s="18"/>
      <c r="K262" s="9"/>
    </row>
    <row r="263" spans="2:11" ht="12" customHeight="1">
      <c r="B263" s="9" t="s">
        <v>3249</v>
      </c>
      <c r="C263" s="9" t="s">
        <v>3241</v>
      </c>
      <c r="D263" s="9"/>
      <c r="E263" s="9"/>
      <c r="F263" s="67">
        <v>1</v>
      </c>
      <c r="G263" s="9"/>
      <c r="H263" s="9"/>
      <c r="J263" s="18"/>
      <c r="K263" s="9"/>
    </row>
    <row r="264" spans="2:11" ht="12" customHeight="1">
      <c r="B264" s="9" t="s">
        <v>160</v>
      </c>
      <c r="C264" s="9" t="s">
        <v>3241</v>
      </c>
      <c r="D264" s="9"/>
      <c r="E264" s="9"/>
      <c r="F264" s="67">
        <v>1</v>
      </c>
      <c r="G264" s="9"/>
      <c r="H264" s="9"/>
      <c r="J264" s="18"/>
      <c r="K264" s="9"/>
    </row>
    <row r="265" spans="2:11" ht="12" customHeight="1">
      <c r="B265" s="9" t="s">
        <v>160</v>
      </c>
      <c r="C265" s="9" t="s">
        <v>3241</v>
      </c>
      <c r="D265" s="9"/>
      <c r="E265" s="9"/>
      <c r="F265" s="67">
        <v>5</v>
      </c>
      <c r="G265" s="9"/>
      <c r="H265" s="9"/>
      <c r="J265" s="18"/>
      <c r="K265" s="9"/>
    </row>
    <row r="266" spans="2:11" ht="12" customHeight="1">
      <c r="B266" s="9" t="s">
        <v>160</v>
      </c>
      <c r="C266" s="9" t="s">
        <v>3241</v>
      </c>
      <c r="D266" s="9"/>
      <c r="E266" s="9"/>
      <c r="F266" s="67">
        <v>9</v>
      </c>
      <c r="G266" s="9"/>
      <c r="H266" s="9"/>
      <c r="J266" s="18"/>
      <c r="K266" s="9"/>
    </row>
    <row r="267" spans="2:11" ht="12" customHeight="1">
      <c r="B267" s="9" t="s">
        <v>160</v>
      </c>
      <c r="C267" s="9" t="s">
        <v>3241</v>
      </c>
      <c r="D267" s="9"/>
      <c r="E267" s="9"/>
      <c r="F267" s="67">
        <v>1</v>
      </c>
      <c r="G267" s="9"/>
      <c r="H267" s="9"/>
      <c r="J267" s="18"/>
      <c r="K267" s="9"/>
    </row>
    <row r="268" spans="2:11" ht="12" customHeight="1">
      <c r="B268" s="9" t="s">
        <v>160</v>
      </c>
      <c r="C268" s="9" t="s">
        <v>3241</v>
      </c>
      <c r="D268" s="9"/>
      <c r="E268" s="9"/>
      <c r="F268" s="67">
        <v>3</v>
      </c>
      <c r="G268" s="9"/>
      <c r="H268" s="9"/>
      <c r="J268" s="18"/>
      <c r="K268" s="9"/>
    </row>
    <row r="269" spans="2:11" ht="12" customHeight="1">
      <c r="B269" s="9" t="s">
        <v>160</v>
      </c>
      <c r="C269" s="9" t="s">
        <v>3241</v>
      </c>
      <c r="D269" s="9"/>
      <c r="E269" s="9"/>
      <c r="F269" s="67">
        <v>3</v>
      </c>
      <c r="G269" s="9"/>
      <c r="H269" s="9"/>
      <c r="J269" s="18"/>
      <c r="K269" s="9"/>
    </row>
    <row r="270" spans="2:11" ht="12" customHeight="1">
      <c r="B270" s="9" t="s">
        <v>160</v>
      </c>
      <c r="C270" s="9" t="s">
        <v>3241</v>
      </c>
      <c r="D270" s="9"/>
      <c r="E270" s="9"/>
      <c r="F270" s="67">
        <v>1</v>
      </c>
      <c r="G270" s="9"/>
      <c r="H270" s="9"/>
      <c r="J270" s="18"/>
      <c r="K270" s="9"/>
    </row>
    <row r="271" spans="2:11" ht="12" customHeight="1">
      <c r="B271" s="9" t="s">
        <v>160</v>
      </c>
      <c r="C271" s="9" t="s">
        <v>3241</v>
      </c>
      <c r="D271" s="9"/>
      <c r="E271" s="9"/>
      <c r="F271" s="67">
        <v>2</v>
      </c>
      <c r="G271" s="9"/>
      <c r="H271" s="9"/>
      <c r="J271" s="18"/>
      <c r="K271" s="9"/>
    </row>
    <row r="272" spans="2:11" ht="12" customHeight="1">
      <c r="B272" s="9" t="s">
        <v>160</v>
      </c>
      <c r="C272" s="9" t="s">
        <v>3241</v>
      </c>
      <c r="D272" s="9"/>
      <c r="E272" s="9"/>
      <c r="F272" s="67">
        <v>1</v>
      </c>
      <c r="G272" s="9"/>
      <c r="H272" s="9"/>
      <c r="J272" s="18"/>
      <c r="K272" s="9"/>
    </row>
    <row r="273" spans="2:11" ht="12" customHeight="1">
      <c r="B273" s="9" t="s">
        <v>160</v>
      </c>
      <c r="C273" s="9" t="s">
        <v>3241</v>
      </c>
      <c r="D273" s="9"/>
      <c r="E273" s="9"/>
      <c r="F273" s="67">
        <v>2</v>
      </c>
      <c r="G273" s="9"/>
      <c r="H273" s="9"/>
      <c r="J273" s="18"/>
      <c r="K273" s="9"/>
    </row>
    <row r="274" spans="2:11" ht="12" customHeight="1">
      <c r="B274" s="9" t="s">
        <v>160</v>
      </c>
      <c r="C274" s="9" t="s">
        <v>3241</v>
      </c>
      <c r="D274" s="9"/>
      <c r="E274" s="9"/>
      <c r="F274" s="67">
        <v>5</v>
      </c>
      <c r="G274" s="9"/>
      <c r="H274" s="9"/>
      <c r="J274" s="18"/>
      <c r="K274" s="9"/>
    </row>
    <row r="275" spans="2:11" ht="12" customHeight="1">
      <c r="B275" s="9" t="s">
        <v>3250</v>
      </c>
      <c r="C275" s="9" t="s">
        <v>3241</v>
      </c>
      <c r="D275" s="9"/>
      <c r="E275" s="9"/>
      <c r="F275" s="67">
        <v>1</v>
      </c>
      <c r="G275" s="9"/>
      <c r="H275" s="9"/>
      <c r="J275" s="18"/>
      <c r="K275" s="9"/>
    </row>
    <row r="276" spans="2:11" ht="12" customHeight="1">
      <c r="B276" s="9" t="s">
        <v>160</v>
      </c>
      <c r="C276" s="9" t="s">
        <v>3241</v>
      </c>
      <c r="D276" s="9"/>
      <c r="E276" s="9"/>
      <c r="F276" s="67">
        <v>3</v>
      </c>
      <c r="G276" s="9"/>
      <c r="H276" s="9"/>
      <c r="J276" s="18"/>
      <c r="K276" s="9"/>
    </row>
    <row r="277" spans="2:11" ht="12" customHeight="1">
      <c r="B277" s="9" t="s">
        <v>160</v>
      </c>
      <c r="C277" s="9" t="s">
        <v>3241</v>
      </c>
      <c r="D277" s="9"/>
      <c r="E277" s="9"/>
      <c r="F277" s="67">
        <v>2</v>
      </c>
      <c r="G277" s="9"/>
      <c r="H277" s="9"/>
      <c r="J277" s="18"/>
      <c r="K277" s="9"/>
    </row>
    <row r="278" spans="2:11" ht="12" customHeight="1">
      <c r="B278" s="9" t="s">
        <v>160</v>
      </c>
      <c r="C278" s="9" t="s">
        <v>3241</v>
      </c>
      <c r="D278" s="9"/>
      <c r="E278" s="9"/>
      <c r="F278" s="67">
        <v>4</v>
      </c>
      <c r="G278" s="9"/>
      <c r="H278" s="9"/>
      <c r="J278" s="18"/>
      <c r="K278" s="9"/>
    </row>
    <row r="279" spans="2:11" ht="12" customHeight="1">
      <c r="B279" s="9" t="s">
        <v>160</v>
      </c>
      <c r="C279" s="9" t="s">
        <v>3241</v>
      </c>
      <c r="D279" s="9"/>
      <c r="E279" s="9"/>
      <c r="F279" s="67">
        <v>2</v>
      </c>
      <c r="G279" s="9"/>
      <c r="H279" s="9"/>
      <c r="J279" s="18"/>
      <c r="K279" s="9"/>
    </row>
    <row r="280" spans="2:11" ht="12" customHeight="1">
      <c r="B280" s="9" t="s">
        <v>160</v>
      </c>
      <c r="C280" s="9" t="s">
        <v>3241</v>
      </c>
      <c r="D280" s="9"/>
      <c r="E280" s="9"/>
      <c r="F280" s="67">
        <v>3</v>
      </c>
      <c r="G280" s="9"/>
      <c r="H280" s="9"/>
      <c r="J280" s="18"/>
      <c r="K280" s="9"/>
    </row>
    <row r="281" spans="2:11" ht="12" customHeight="1">
      <c r="B281" s="9" t="s">
        <v>160</v>
      </c>
      <c r="C281" s="9" t="s">
        <v>3241</v>
      </c>
      <c r="D281" s="9"/>
      <c r="E281" s="9"/>
      <c r="F281" s="67">
        <v>4</v>
      </c>
      <c r="G281" s="9"/>
      <c r="H281" s="9"/>
      <c r="J281" s="18"/>
      <c r="K281" s="9"/>
    </row>
    <row r="282" spans="2:11" ht="12" customHeight="1">
      <c r="B282" s="9" t="s">
        <v>160</v>
      </c>
      <c r="C282" s="9" t="s">
        <v>3241</v>
      </c>
      <c r="D282" s="9"/>
      <c r="E282" s="9"/>
      <c r="F282" s="67">
        <v>1</v>
      </c>
      <c r="G282" s="9"/>
      <c r="H282" s="9"/>
      <c r="J282" s="18"/>
      <c r="K282" s="9"/>
    </row>
    <row r="283" spans="2:11" ht="12" customHeight="1">
      <c r="B283" s="9" t="s">
        <v>160</v>
      </c>
      <c r="C283" s="9" t="s">
        <v>3241</v>
      </c>
      <c r="D283" s="9"/>
      <c r="E283" s="9"/>
      <c r="F283" s="67">
        <v>1</v>
      </c>
      <c r="G283" s="9"/>
      <c r="H283" s="9"/>
      <c r="J283" s="18"/>
      <c r="K283" s="9"/>
    </row>
    <row r="284" spans="2:11" ht="12" customHeight="1">
      <c r="B284" s="9" t="s">
        <v>160</v>
      </c>
      <c r="C284" s="9" t="s">
        <v>3241</v>
      </c>
      <c r="D284" s="9"/>
      <c r="E284" s="9"/>
      <c r="F284" s="67">
        <v>2</v>
      </c>
      <c r="G284" s="9"/>
      <c r="H284" s="9"/>
      <c r="J284" s="18"/>
      <c r="K284" s="9"/>
    </row>
    <row r="285" spans="2:11" ht="12" customHeight="1">
      <c r="B285" s="9" t="s">
        <v>160</v>
      </c>
      <c r="C285" s="9" t="s">
        <v>3241</v>
      </c>
      <c r="D285" s="9"/>
      <c r="E285" s="9"/>
      <c r="F285" s="67">
        <v>7</v>
      </c>
      <c r="G285" s="9"/>
      <c r="H285" s="9"/>
      <c r="J285" s="18"/>
      <c r="K285" s="9"/>
    </row>
    <row r="286" spans="2:11" ht="12" customHeight="1">
      <c r="B286" s="9" t="s">
        <v>160</v>
      </c>
      <c r="C286" s="9" t="s">
        <v>3241</v>
      </c>
      <c r="D286" s="9"/>
      <c r="E286" s="9"/>
      <c r="F286" s="67">
        <v>2</v>
      </c>
      <c r="G286" s="9"/>
      <c r="H286" s="9"/>
      <c r="J286" s="18"/>
      <c r="K286" s="9"/>
    </row>
    <row r="287" spans="2:11" ht="12" customHeight="1">
      <c r="B287" s="9" t="s">
        <v>160</v>
      </c>
      <c r="C287" s="9" t="s">
        <v>3241</v>
      </c>
      <c r="D287" s="9"/>
      <c r="E287" s="9"/>
      <c r="F287" s="67">
        <v>6</v>
      </c>
      <c r="G287" s="9"/>
      <c r="H287" s="9"/>
      <c r="J287" s="18"/>
      <c r="K287" s="9"/>
    </row>
    <row r="288" spans="2:11" ht="12" customHeight="1">
      <c r="B288" s="9" t="s">
        <v>160</v>
      </c>
      <c r="C288" s="9" t="s">
        <v>3241</v>
      </c>
      <c r="D288" s="9"/>
      <c r="E288" s="9"/>
      <c r="F288" s="67">
        <v>10</v>
      </c>
      <c r="G288" s="9"/>
      <c r="H288" s="9"/>
      <c r="J288" s="18"/>
      <c r="K288" s="9"/>
    </row>
    <row r="289" spans="2:11" ht="12" customHeight="1">
      <c r="B289" s="9" t="s">
        <v>160</v>
      </c>
      <c r="C289" s="9" t="s">
        <v>3241</v>
      </c>
      <c r="D289" s="9"/>
      <c r="E289" s="9"/>
      <c r="F289" s="67">
        <v>1</v>
      </c>
      <c r="G289" s="9"/>
      <c r="H289" s="9"/>
      <c r="J289" s="18"/>
      <c r="K289" s="9"/>
    </row>
    <row r="290" spans="2:11" ht="12" customHeight="1">
      <c r="B290" s="9" t="s">
        <v>160</v>
      </c>
      <c r="C290" s="9" t="s">
        <v>3241</v>
      </c>
      <c r="D290" s="9"/>
      <c r="E290" s="9"/>
      <c r="F290" s="67">
        <v>1</v>
      </c>
      <c r="G290" s="9"/>
      <c r="H290" s="9"/>
      <c r="J290" s="18"/>
    </row>
    <row r="291" spans="2:11" ht="12" customHeight="1">
      <c r="B291" s="9" t="s">
        <v>160</v>
      </c>
      <c r="C291" s="9" t="s">
        <v>3241</v>
      </c>
      <c r="D291" s="9"/>
      <c r="E291" s="9"/>
      <c r="F291" s="67">
        <v>1</v>
      </c>
      <c r="G291" s="9"/>
      <c r="H291" s="9"/>
      <c r="J291" s="18"/>
    </row>
    <row r="292" spans="2:11" ht="12" customHeight="1">
      <c r="B292" s="9" t="s">
        <v>160</v>
      </c>
      <c r="C292" s="9" t="s">
        <v>3241</v>
      </c>
      <c r="D292" s="9"/>
      <c r="E292" s="9"/>
      <c r="F292" s="67">
        <v>5</v>
      </c>
      <c r="G292" s="9"/>
      <c r="H292" s="9"/>
      <c r="J292" s="18"/>
    </row>
    <row r="293" spans="2:11" ht="12" customHeight="1">
      <c r="B293" s="9" t="s">
        <v>160</v>
      </c>
      <c r="C293" s="9" t="s">
        <v>3241</v>
      </c>
      <c r="D293" s="9"/>
      <c r="E293" s="9"/>
      <c r="F293" s="67">
        <v>1</v>
      </c>
      <c r="G293" s="9"/>
      <c r="H293" s="9"/>
      <c r="J293" s="18"/>
    </row>
    <row r="294" spans="2:11" ht="12" customHeight="1">
      <c r="B294" s="9" t="s">
        <v>160</v>
      </c>
      <c r="C294" s="9" t="s">
        <v>3241</v>
      </c>
      <c r="D294" s="9"/>
      <c r="E294" s="9"/>
      <c r="F294" s="67">
        <v>6</v>
      </c>
      <c r="G294" s="9"/>
      <c r="H294" s="9"/>
      <c r="J294" s="18"/>
    </row>
    <row r="295" spans="2:11" ht="12" customHeight="1">
      <c r="B295" s="9" t="s">
        <v>160</v>
      </c>
      <c r="C295" s="9" t="s">
        <v>3241</v>
      </c>
      <c r="D295" s="9"/>
      <c r="E295" s="9"/>
      <c r="F295" s="67">
        <v>1</v>
      </c>
      <c r="G295" s="9"/>
      <c r="H295" s="9"/>
      <c r="J295" s="18"/>
    </row>
    <row r="296" spans="2:11" ht="12" customHeight="1">
      <c r="B296" s="9" t="s">
        <v>160</v>
      </c>
      <c r="C296" s="9" t="s">
        <v>3241</v>
      </c>
      <c r="D296" s="9"/>
      <c r="E296" s="9"/>
      <c r="F296" s="67">
        <v>1</v>
      </c>
      <c r="G296" s="9"/>
      <c r="H296" s="9"/>
      <c r="J296" s="18"/>
    </row>
    <row r="297" spans="2:11" ht="12" customHeight="1">
      <c r="B297" s="9" t="s">
        <v>160</v>
      </c>
      <c r="C297" s="9" t="s">
        <v>3241</v>
      </c>
      <c r="D297" s="9"/>
      <c r="E297" s="9"/>
      <c r="F297" s="67">
        <v>6</v>
      </c>
      <c r="G297" s="9"/>
      <c r="H297" s="9"/>
      <c r="J297" s="18"/>
    </row>
    <row r="298" spans="2:11" ht="12" customHeight="1">
      <c r="B298" s="9" t="s">
        <v>160</v>
      </c>
      <c r="C298" s="9" t="s">
        <v>3241</v>
      </c>
      <c r="D298" s="9"/>
      <c r="E298" s="9"/>
      <c r="F298" s="67">
        <v>1</v>
      </c>
      <c r="G298" s="9"/>
      <c r="H298" s="9"/>
      <c r="J298" s="18"/>
    </row>
    <row r="299" spans="2:11" ht="12" customHeight="1">
      <c r="B299" s="9" t="s">
        <v>160</v>
      </c>
      <c r="C299" s="9" t="s">
        <v>3241</v>
      </c>
      <c r="D299" s="9"/>
      <c r="E299" s="9"/>
      <c r="F299" s="67">
        <v>2</v>
      </c>
      <c r="G299" s="9"/>
      <c r="H299" s="9"/>
      <c r="J299" s="18"/>
    </row>
    <row r="300" spans="2:11" ht="12" customHeight="1">
      <c r="B300" s="9" t="s">
        <v>160</v>
      </c>
      <c r="C300" s="9" t="s">
        <v>3241</v>
      </c>
      <c r="D300" s="9"/>
      <c r="E300" s="9"/>
      <c r="F300" s="67">
        <v>3</v>
      </c>
      <c r="G300" s="9"/>
      <c r="H300" s="9"/>
      <c r="J300" s="18"/>
    </row>
    <row r="301" spans="2:11" ht="12" customHeight="1">
      <c r="B301" s="9" t="s">
        <v>160</v>
      </c>
      <c r="C301" s="9" t="s">
        <v>3241</v>
      </c>
      <c r="D301" s="9"/>
      <c r="E301" s="9"/>
      <c r="F301" s="67">
        <v>2</v>
      </c>
      <c r="G301" s="9"/>
      <c r="H301" s="9"/>
      <c r="J301" s="18"/>
    </row>
    <row r="302" spans="2:11" ht="12" customHeight="1">
      <c r="B302" s="9" t="s">
        <v>160</v>
      </c>
      <c r="C302" s="9" t="s">
        <v>3241</v>
      </c>
      <c r="D302" s="9"/>
      <c r="E302" s="9"/>
      <c r="F302" s="67">
        <v>4</v>
      </c>
      <c r="G302" s="9"/>
      <c r="H302" s="9"/>
      <c r="J302" s="18"/>
    </row>
    <row r="303" spans="2:11" ht="12" customHeight="1">
      <c r="B303" s="9" t="s">
        <v>160</v>
      </c>
      <c r="C303" s="9" t="s">
        <v>3241</v>
      </c>
      <c r="D303" s="9"/>
      <c r="E303" s="9"/>
      <c r="F303" s="67">
        <v>3</v>
      </c>
      <c r="G303" s="9"/>
      <c r="H303" s="9"/>
      <c r="J303" s="18"/>
      <c r="K303" s="9"/>
    </row>
    <row r="304" spans="2:11" ht="12" customHeight="1">
      <c r="B304" s="9" t="s">
        <v>160</v>
      </c>
      <c r="C304" s="9" t="s">
        <v>3241</v>
      </c>
      <c r="D304" s="9"/>
      <c r="E304" s="9"/>
      <c r="F304" s="67">
        <v>3</v>
      </c>
      <c r="G304" s="9"/>
      <c r="H304" s="9"/>
      <c r="J304" s="18"/>
      <c r="K304" s="9"/>
    </row>
    <row r="305" spans="1:11" ht="12" customHeight="1">
      <c r="B305" s="9" t="s">
        <v>160</v>
      </c>
      <c r="C305" s="9" t="s">
        <v>3241</v>
      </c>
      <c r="D305" s="9"/>
      <c r="E305" s="9"/>
      <c r="F305" s="67">
        <v>2</v>
      </c>
      <c r="G305" s="9"/>
      <c r="H305" s="9"/>
      <c r="J305" s="18"/>
      <c r="K305" s="9"/>
    </row>
    <row r="306" spans="1:11" ht="12" customHeight="1">
      <c r="B306" s="9" t="s">
        <v>160</v>
      </c>
      <c r="C306" s="9" t="s">
        <v>3241</v>
      </c>
      <c r="D306" s="9"/>
      <c r="E306" s="9"/>
      <c r="F306" s="67">
        <v>2</v>
      </c>
      <c r="G306" s="9"/>
      <c r="H306" s="9"/>
      <c r="J306" s="18"/>
      <c r="K306" s="9"/>
    </row>
    <row r="307" spans="1:11" ht="12" customHeight="1">
      <c r="B307" s="9" t="s">
        <v>160</v>
      </c>
      <c r="C307" s="9" t="s">
        <v>3241</v>
      </c>
      <c r="D307" s="9"/>
      <c r="E307" s="9"/>
      <c r="F307" s="67">
        <v>3</v>
      </c>
      <c r="G307" s="9"/>
      <c r="H307" s="9"/>
      <c r="J307" s="18"/>
      <c r="K307" s="9"/>
    </row>
    <row r="308" spans="1:11" ht="12" customHeight="1">
      <c r="B308" s="9" t="s">
        <v>160</v>
      </c>
      <c r="C308" s="9" t="s">
        <v>3241</v>
      </c>
      <c r="D308" s="9"/>
      <c r="E308" s="9"/>
      <c r="F308" s="67">
        <v>1</v>
      </c>
      <c r="G308" s="9"/>
      <c r="H308" s="9"/>
      <c r="J308" s="18"/>
      <c r="K308" s="9"/>
    </row>
    <row r="309" spans="1:11" ht="12" customHeight="1">
      <c r="B309" s="9" t="s">
        <v>160</v>
      </c>
      <c r="C309" s="9" t="s">
        <v>3241</v>
      </c>
      <c r="D309" s="9"/>
      <c r="E309" s="9"/>
      <c r="F309" s="67">
        <v>1</v>
      </c>
      <c r="G309" s="9"/>
      <c r="H309" s="9"/>
      <c r="J309" s="18"/>
      <c r="K309" s="9"/>
    </row>
    <row r="310" spans="1:11" ht="12" customHeight="1">
      <c r="B310" s="9" t="s">
        <v>160</v>
      </c>
      <c r="C310" s="9" t="s">
        <v>3241</v>
      </c>
      <c r="D310" s="9"/>
      <c r="E310" s="9"/>
      <c r="F310" s="67">
        <v>2</v>
      </c>
      <c r="G310" s="9"/>
      <c r="H310" s="9"/>
      <c r="J310" s="18"/>
      <c r="K310" s="9"/>
    </row>
    <row r="311" spans="1:11" ht="12" customHeight="1">
      <c r="B311" s="9" t="s">
        <v>160</v>
      </c>
      <c r="C311" s="9" t="s">
        <v>3241</v>
      </c>
      <c r="D311" s="9"/>
      <c r="E311" s="9"/>
      <c r="F311" s="67">
        <v>1</v>
      </c>
      <c r="G311" s="9"/>
      <c r="H311" s="9"/>
      <c r="J311" s="18"/>
      <c r="K311" s="9"/>
    </row>
    <row r="312" spans="1:11" ht="12" customHeight="1">
      <c r="B312" s="9" t="s">
        <v>160</v>
      </c>
      <c r="C312" s="9" t="s">
        <v>3241</v>
      </c>
      <c r="D312" s="9"/>
      <c r="E312" s="9"/>
      <c r="F312" s="67">
        <v>2</v>
      </c>
      <c r="G312" s="9"/>
      <c r="H312" s="9"/>
      <c r="J312" s="18"/>
      <c r="K312" s="9"/>
    </row>
    <row r="313" spans="1:11" ht="12" customHeight="1">
      <c r="B313" s="9" t="s">
        <v>160</v>
      </c>
      <c r="C313" s="9" t="s">
        <v>3241</v>
      </c>
      <c r="D313" s="9"/>
      <c r="E313" s="9"/>
      <c r="F313" s="67">
        <v>1</v>
      </c>
      <c r="G313" s="9"/>
      <c r="H313" s="9"/>
      <c r="J313" s="18"/>
      <c r="K313" s="9"/>
    </row>
    <row r="314" spans="1:11" ht="12" customHeight="1">
      <c r="A314" s="1"/>
      <c r="B314" s="9" t="s">
        <v>160</v>
      </c>
      <c r="C314" s="9" t="s">
        <v>3241</v>
      </c>
      <c r="D314" s="9"/>
      <c r="E314" s="9"/>
      <c r="F314" s="67">
        <v>1</v>
      </c>
      <c r="G314" s="9"/>
      <c r="H314" s="18"/>
      <c r="I314" s="124"/>
      <c r="J314" s="18"/>
      <c r="K314" s="9"/>
    </row>
    <row r="315" spans="1:11" ht="12" customHeight="1">
      <c r="B315" s="9" t="s">
        <v>160</v>
      </c>
      <c r="C315" s="9" t="s">
        <v>3241</v>
      </c>
      <c r="D315" s="9"/>
      <c r="E315" s="9"/>
      <c r="F315" s="67">
        <v>4</v>
      </c>
      <c r="G315" s="9"/>
      <c r="H315" s="9"/>
      <c r="J315" s="18"/>
      <c r="K315" s="9"/>
    </row>
    <row r="316" spans="1:11" ht="12" customHeight="1">
      <c r="B316" s="9" t="s">
        <v>160</v>
      </c>
      <c r="C316" s="9" t="s">
        <v>3241</v>
      </c>
      <c r="D316" s="9"/>
      <c r="E316" s="9"/>
      <c r="F316" s="67">
        <v>2</v>
      </c>
      <c r="G316" s="9"/>
      <c r="H316" s="9"/>
      <c r="J316" s="18"/>
      <c r="K316" s="9"/>
    </row>
    <row r="317" spans="1:11" ht="12" customHeight="1">
      <c r="B317" s="9" t="s">
        <v>160</v>
      </c>
      <c r="C317" s="9" t="s">
        <v>3241</v>
      </c>
      <c r="D317" s="9"/>
      <c r="E317" s="9"/>
      <c r="F317" s="67">
        <v>8</v>
      </c>
      <c r="G317" s="9"/>
      <c r="H317" s="9"/>
      <c r="J317" s="18"/>
      <c r="K317" s="9"/>
    </row>
    <row r="318" spans="1:11" ht="12" customHeight="1">
      <c r="B318" s="9" t="s">
        <v>160</v>
      </c>
      <c r="C318" s="9" t="s">
        <v>3241</v>
      </c>
      <c r="D318" s="9"/>
      <c r="E318" s="9"/>
      <c r="F318" s="67">
        <v>2</v>
      </c>
      <c r="G318" s="9"/>
      <c r="H318" s="9"/>
      <c r="J318" s="18"/>
      <c r="K318" s="9"/>
    </row>
    <row r="319" spans="1:11" ht="12" customHeight="1">
      <c r="B319" s="9" t="s">
        <v>160</v>
      </c>
      <c r="C319" s="9" t="s">
        <v>3241</v>
      </c>
      <c r="D319" s="9"/>
      <c r="E319" s="9"/>
      <c r="F319" s="67">
        <v>31</v>
      </c>
      <c r="G319" s="9"/>
      <c r="H319" s="9"/>
      <c r="J319" s="18"/>
      <c r="K319" s="9"/>
    </row>
    <row r="320" spans="1:11" ht="12" customHeight="1">
      <c r="B320" s="9" t="s">
        <v>160</v>
      </c>
      <c r="C320" s="9" t="s">
        <v>3241</v>
      </c>
      <c r="D320" s="9"/>
      <c r="E320" s="9"/>
      <c r="F320" s="67">
        <v>4</v>
      </c>
      <c r="G320" s="9"/>
      <c r="H320" s="9"/>
      <c r="J320" s="18"/>
      <c r="K320" s="9"/>
    </row>
    <row r="321" spans="2:11" ht="12" customHeight="1">
      <c r="B321" s="9" t="s">
        <v>160</v>
      </c>
      <c r="C321" s="9" t="s">
        <v>3241</v>
      </c>
      <c r="D321" s="9"/>
      <c r="E321" s="9"/>
      <c r="F321" s="67">
        <v>1</v>
      </c>
      <c r="G321" s="9"/>
      <c r="H321" s="9"/>
      <c r="J321" s="18"/>
      <c r="K321" s="9"/>
    </row>
    <row r="322" spans="2:11" ht="12" customHeight="1">
      <c r="B322" s="9" t="s">
        <v>160</v>
      </c>
      <c r="C322" s="9" t="s">
        <v>3241</v>
      </c>
      <c r="D322" s="9"/>
      <c r="E322" s="9"/>
      <c r="F322" s="67">
        <v>3</v>
      </c>
      <c r="G322" s="9"/>
      <c r="H322" s="9"/>
      <c r="J322" s="18"/>
      <c r="K322" s="9"/>
    </row>
    <row r="323" spans="2:11" ht="12" customHeight="1">
      <c r="B323" s="9" t="s">
        <v>160</v>
      </c>
      <c r="C323" s="9" t="s">
        <v>3241</v>
      </c>
      <c r="D323" s="9"/>
      <c r="E323" s="9"/>
      <c r="F323" s="67">
        <v>1</v>
      </c>
      <c r="G323" s="9"/>
      <c r="H323" s="9"/>
      <c r="J323" s="18"/>
      <c r="K323" s="9"/>
    </row>
    <row r="324" spans="2:11" ht="12" customHeight="1">
      <c r="B324" s="9" t="s">
        <v>160</v>
      </c>
      <c r="C324" s="9" t="s">
        <v>3241</v>
      </c>
      <c r="D324" s="9"/>
      <c r="E324" s="9"/>
      <c r="F324" s="67">
        <v>2</v>
      </c>
      <c r="G324" s="9"/>
      <c r="H324" s="9"/>
      <c r="J324" s="18"/>
      <c r="K324" s="9"/>
    </row>
    <row r="325" spans="2:11" ht="12" customHeight="1">
      <c r="B325" s="9" t="s">
        <v>160</v>
      </c>
      <c r="C325" s="9" t="s">
        <v>3241</v>
      </c>
      <c r="D325" s="9"/>
      <c r="E325" s="9"/>
      <c r="F325" s="67">
        <v>3</v>
      </c>
      <c r="G325" s="9"/>
      <c r="H325" s="9"/>
      <c r="J325" s="18"/>
      <c r="K325" s="9"/>
    </row>
    <row r="326" spans="2:11" ht="12" customHeight="1">
      <c r="B326" s="9" t="s">
        <v>160</v>
      </c>
      <c r="C326" s="9" t="s">
        <v>3241</v>
      </c>
      <c r="D326" s="9"/>
      <c r="E326" s="9"/>
      <c r="F326" s="67">
        <v>1</v>
      </c>
      <c r="G326" s="9"/>
      <c r="H326" s="9"/>
      <c r="J326" s="18"/>
      <c r="K326" s="9"/>
    </row>
    <row r="327" spans="2:11" ht="12" customHeight="1">
      <c r="B327" s="9" t="s">
        <v>160</v>
      </c>
      <c r="C327" s="9" t="s">
        <v>3241</v>
      </c>
      <c r="D327" s="9"/>
      <c r="E327" s="9"/>
      <c r="F327" s="67">
        <v>1</v>
      </c>
      <c r="G327" s="9"/>
      <c r="H327" s="9"/>
      <c r="J327" s="18"/>
      <c r="K327" s="9"/>
    </row>
    <row r="328" spans="2:11" ht="12" customHeight="1">
      <c r="B328" s="9" t="s">
        <v>160</v>
      </c>
      <c r="C328" s="9" t="s">
        <v>3241</v>
      </c>
      <c r="D328" s="9"/>
      <c r="E328" s="9"/>
      <c r="F328" s="67">
        <v>1</v>
      </c>
      <c r="G328" s="9"/>
      <c r="H328" s="9"/>
      <c r="J328" s="18"/>
      <c r="K328" s="9"/>
    </row>
    <row r="329" spans="2:11" ht="12" customHeight="1">
      <c r="B329" s="9" t="s">
        <v>160</v>
      </c>
      <c r="C329" s="9" t="s">
        <v>3241</v>
      </c>
      <c r="D329" s="9"/>
      <c r="E329" s="9"/>
      <c r="F329" s="67">
        <v>2</v>
      </c>
      <c r="G329" s="9"/>
      <c r="H329" s="9"/>
      <c r="J329" s="18"/>
      <c r="K329" s="9"/>
    </row>
    <row r="330" spans="2:11" ht="12" customHeight="1">
      <c r="B330" s="9" t="s">
        <v>160</v>
      </c>
      <c r="C330" s="9" t="s">
        <v>3241</v>
      </c>
      <c r="D330" s="9"/>
      <c r="E330" s="9"/>
      <c r="F330" s="67">
        <v>12</v>
      </c>
      <c r="G330" s="9"/>
      <c r="H330" s="9"/>
      <c r="J330" s="18"/>
      <c r="K330" s="9"/>
    </row>
    <row r="331" spans="2:11" ht="12" customHeight="1">
      <c r="B331" s="9" t="s">
        <v>160</v>
      </c>
      <c r="C331" s="9" t="s">
        <v>3241</v>
      </c>
      <c r="D331" s="9"/>
      <c r="E331" s="9"/>
      <c r="F331" s="67">
        <v>1</v>
      </c>
      <c r="G331" s="9"/>
      <c r="H331" s="9"/>
      <c r="J331" s="18"/>
      <c r="K331" s="9"/>
    </row>
    <row r="332" spans="2:11" ht="12" customHeight="1">
      <c r="B332" s="9" t="s">
        <v>160</v>
      </c>
      <c r="C332" s="9" t="s">
        <v>3241</v>
      </c>
      <c r="D332" s="9"/>
      <c r="E332" s="9"/>
      <c r="F332" s="67">
        <v>2</v>
      </c>
      <c r="G332" s="9"/>
      <c r="H332" s="9"/>
      <c r="J332" s="18"/>
      <c r="K332" s="9"/>
    </row>
    <row r="333" spans="2:11" ht="12" customHeight="1">
      <c r="B333" s="9" t="s">
        <v>160</v>
      </c>
      <c r="C333" s="9" t="s">
        <v>3241</v>
      </c>
      <c r="D333" s="9"/>
      <c r="E333" s="9"/>
      <c r="F333" s="67">
        <v>2</v>
      </c>
      <c r="G333" s="9"/>
      <c r="H333" s="9"/>
      <c r="J333" s="18"/>
      <c r="K333" s="9"/>
    </row>
    <row r="334" spans="2:11" ht="12" customHeight="1">
      <c r="B334" s="9" t="s">
        <v>160</v>
      </c>
      <c r="C334" s="9" t="s">
        <v>3241</v>
      </c>
      <c r="D334" s="9"/>
      <c r="E334" s="9"/>
      <c r="F334" s="67">
        <v>1</v>
      </c>
      <c r="G334" s="9"/>
      <c r="H334" s="9"/>
      <c r="J334" s="18"/>
      <c r="K334" s="9"/>
    </row>
    <row r="335" spans="2:11" ht="12" customHeight="1">
      <c r="B335" s="9" t="s">
        <v>160</v>
      </c>
      <c r="C335" s="9" t="s">
        <v>3241</v>
      </c>
      <c r="D335" s="9"/>
      <c r="E335" s="9"/>
      <c r="F335" s="67">
        <v>4</v>
      </c>
      <c r="G335" s="9"/>
      <c r="H335" s="9"/>
      <c r="J335" s="18"/>
      <c r="K335" s="9"/>
    </row>
    <row r="336" spans="2:11" ht="12" customHeight="1">
      <c r="B336" s="9" t="s">
        <v>3251</v>
      </c>
      <c r="C336" s="9" t="s">
        <v>3241</v>
      </c>
      <c r="D336" s="9"/>
      <c r="E336" s="9"/>
      <c r="F336" s="67">
        <v>3</v>
      </c>
      <c r="G336" s="9"/>
      <c r="H336" s="9"/>
      <c r="J336" s="18"/>
      <c r="K336" s="9"/>
    </row>
    <row r="337" spans="1:11" ht="12" customHeight="1">
      <c r="B337" s="9" t="s">
        <v>160</v>
      </c>
      <c r="C337" s="9" t="s">
        <v>3241</v>
      </c>
      <c r="D337" s="9"/>
      <c r="E337" s="9"/>
      <c r="F337" s="67">
        <v>2</v>
      </c>
      <c r="G337" s="9"/>
      <c r="H337" s="9"/>
      <c r="J337" s="18"/>
      <c r="K337" s="9"/>
    </row>
    <row r="338" spans="1:11" ht="12" customHeight="1">
      <c r="B338" s="9" t="s">
        <v>3252</v>
      </c>
      <c r="C338" s="9" t="s">
        <v>3241</v>
      </c>
      <c r="D338" s="9"/>
      <c r="E338" s="9"/>
      <c r="F338" s="67">
        <v>7</v>
      </c>
      <c r="G338" s="9"/>
      <c r="H338" s="9"/>
      <c r="J338" s="18"/>
      <c r="K338" s="9"/>
    </row>
    <row r="339" spans="1:11" ht="12" customHeight="1">
      <c r="B339" s="9" t="s">
        <v>160</v>
      </c>
      <c r="C339" s="9" t="s">
        <v>3241</v>
      </c>
      <c r="D339" s="9"/>
      <c r="E339" s="9"/>
      <c r="F339" s="67">
        <v>2</v>
      </c>
      <c r="G339" s="9"/>
      <c r="H339" s="9"/>
      <c r="J339" s="18"/>
      <c r="K339" s="9"/>
    </row>
    <row r="340" spans="1:11" ht="12" customHeight="1">
      <c r="B340" s="9" t="s">
        <v>160</v>
      </c>
      <c r="C340" s="9" t="s">
        <v>3241</v>
      </c>
      <c r="D340" s="9"/>
      <c r="E340" s="9"/>
      <c r="F340" s="67">
        <v>6</v>
      </c>
      <c r="G340" s="9"/>
      <c r="H340" s="9"/>
      <c r="J340" s="18"/>
      <c r="K340" s="9"/>
    </row>
    <row r="341" spans="1:11" ht="12" customHeight="1">
      <c r="B341" s="9" t="s">
        <v>160</v>
      </c>
      <c r="C341" s="9" t="s">
        <v>3241</v>
      </c>
      <c r="D341" s="9"/>
      <c r="E341" s="9"/>
      <c r="F341" s="67">
        <v>2</v>
      </c>
      <c r="G341" s="9"/>
      <c r="H341" s="9"/>
      <c r="J341" s="18"/>
      <c r="K341" s="9"/>
    </row>
    <row r="342" spans="1:11" ht="12" customHeight="1">
      <c r="B342" s="9" t="s">
        <v>160</v>
      </c>
      <c r="C342" s="9" t="s">
        <v>3241</v>
      </c>
      <c r="D342" s="9"/>
      <c r="E342" s="9"/>
      <c r="F342" s="67">
        <v>1</v>
      </c>
      <c r="G342" s="9"/>
      <c r="H342" s="9"/>
      <c r="J342" s="18"/>
      <c r="K342" s="9"/>
    </row>
    <row r="343" spans="1:11" ht="12" customHeight="1">
      <c r="B343" s="9" t="s">
        <v>160</v>
      </c>
      <c r="C343" s="9" t="s">
        <v>3241</v>
      </c>
      <c r="D343" s="9"/>
      <c r="E343" s="9"/>
      <c r="F343" s="67">
        <v>2</v>
      </c>
      <c r="G343" s="9"/>
      <c r="H343" s="9"/>
      <c r="J343" s="18"/>
      <c r="K343" s="9"/>
    </row>
    <row r="344" spans="1:11" ht="12" customHeight="1">
      <c r="B344" s="9" t="s">
        <v>160</v>
      </c>
      <c r="C344" s="9" t="s">
        <v>3241</v>
      </c>
      <c r="D344" s="9"/>
      <c r="E344" s="9"/>
      <c r="F344" s="67">
        <v>1</v>
      </c>
      <c r="G344" s="9"/>
      <c r="H344" s="9"/>
      <c r="J344" s="18"/>
      <c r="K344" s="9"/>
    </row>
    <row r="345" spans="1:11" ht="12" customHeight="1">
      <c r="B345" s="9" t="s">
        <v>160</v>
      </c>
      <c r="C345" s="9" t="s">
        <v>3241</v>
      </c>
      <c r="D345" s="9"/>
      <c r="E345" s="9"/>
      <c r="F345" s="67">
        <v>1</v>
      </c>
      <c r="G345" s="9"/>
      <c r="H345" s="9"/>
      <c r="J345" s="18"/>
      <c r="K345" s="9"/>
    </row>
    <row r="346" spans="1:11" ht="12" customHeight="1">
      <c r="B346" s="9" t="s">
        <v>160</v>
      </c>
      <c r="C346" s="9" t="s">
        <v>3241</v>
      </c>
      <c r="D346" s="9"/>
      <c r="E346" s="9"/>
      <c r="F346" s="67">
        <v>1</v>
      </c>
      <c r="G346" s="9"/>
      <c r="H346" s="9"/>
      <c r="J346" s="18"/>
      <c r="K346" s="9"/>
    </row>
    <row r="347" spans="1:11" ht="12" customHeight="1">
      <c r="B347" s="9" t="s">
        <v>3253</v>
      </c>
      <c r="C347" s="9" t="s">
        <v>3241</v>
      </c>
      <c r="D347" s="9"/>
      <c r="E347" s="9"/>
      <c r="F347" s="67">
        <v>3</v>
      </c>
      <c r="G347" s="9"/>
      <c r="H347" s="9"/>
      <c r="J347" s="18"/>
      <c r="K347" s="9"/>
    </row>
    <row r="348" spans="1:11" ht="12" customHeight="1">
      <c r="B348" s="9" t="s">
        <v>160</v>
      </c>
      <c r="C348" s="9" t="s">
        <v>3241</v>
      </c>
      <c r="D348" s="9"/>
      <c r="E348" s="9"/>
      <c r="F348" s="67">
        <v>3</v>
      </c>
      <c r="G348" s="9"/>
      <c r="H348" s="9"/>
      <c r="J348" s="18"/>
      <c r="K348" s="9"/>
    </row>
    <row r="349" spans="1:11" ht="12" customHeight="1">
      <c r="B349" s="9" t="s">
        <v>160</v>
      </c>
      <c r="C349" s="9" t="s">
        <v>3241</v>
      </c>
      <c r="D349" s="9"/>
      <c r="E349" s="9"/>
      <c r="F349" s="67">
        <v>1</v>
      </c>
      <c r="G349" s="9"/>
      <c r="H349" s="9"/>
      <c r="J349" s="18"/>
      <c r="K349" s="9"/>
    </row>
    <row r="350" spans="1:11" ht="12" customHeight="1">
      <c r="B350" s="9" t="s">
        <v>160</v>
      </c>
      <c r="C350" s="9" t="s">
        <v>3241</v>
      </c>
      <c r="D350" s="9"/>
      <c r="E350" s="9"/>
      <c r="F350" s="67">
        <v>2</v>
      </c>
      <c r="G350" s="9"/>
      <c r="H350" s="9"/>
      <c r="J350" s="18"/>
      <c r="K350" s="9"/>
    </row>
    <row r="351" spans="1:11" ht="12" customHeight="1">
      <c r="A351" s="1"/>
      <c r="B351" s="9" t="s">
        <v>160</v>
      </c>
      <c r="C351" s="9" t="s">
        <v>3241</v>
      </c>
      <c r="D351" s="9"/>
      <c r="E351" s="9"/>
      <c r="F351" s="67">
        <v>1</v>
      </c>
      <c r="G351" s="9"/>
      <c r="H351" s="18"/>
      <c r="I351" s="124"/>
      <c r="J351" s="18"/>
      <c r="K351" s="9"/>
    </row>
    <row r="352" spans="1:11" ht="12" customHeight="1">
      <c r="B352" s="9" t="s">
        <v>160</v>
      </c>
      <c r="C352" s="9" t="s">
        <v>3241</v>
      </c>
      <c r="D352" s="9"/>
      <c r="E352" s="9"/>
      <c r="F352" s="67">
        <v>1</v>
      </c>
      <c r="G352" s="9"/>
      <c r="H352" s="9"/>
      <c r="J352" s="18"/>
      <c r="K352" s="9"/>
    </row>
    <row r="353" spans="1:11" ht="12" customHeight="1">
      <c r="B353" s="9" t="s">
        <v>160</v>
      </c>
      <c r="C353" s="9" t="s">
        <v>3241</v>
      </c>
      <c r="D353" s="9"/>
      <c r="E353" s="9"/>
      <c r="F353" s="67">
        <v>3</v>
      </c>
      <c r="G353" s="9"/>
      <c r="H353" s="9"/>
      <c r="J353" s="18"/>
      <c r="K353" s="9"/>
    </row>
    <row r="354" spans="1:11" ht="12" customHeight="1">
      <c r="B354" s="9" t="s">
        <v>160</v>
      </c>
      <c r="C354" s="9" t="s">
        <v>3241</v>
      </c>
      <c r="D354" s="9"/>
      <c r="E354" s="9"/>
      <c r="F354" s="67">
        <v>1</v>
      </c>
      <c r="G354" s="9"/>
      <c r="H354" s="9"/>
      <c r="J354" s="18"/>
      <c r="K354" s="9"/>
    </row>
    <row r="355" spans="1:11" ht="12" customHeight="1">
      <c r="B355" s="9" t="s">
        <v>160</v>
      </c>
      <c r="C355" s="9" t="s">
        <v>3241</v>
      </c>
      <c r="D355" s="9"/>
      <c r="E355" s="9"/>
      <c r="F355" s="67">
        <v>1</v>
      </c>
      <c r="G355" s="9"/>
      <c r="H355" s="9"/>
      <c r="J355" s="18"/>
      <c r="K355" s="9"/>
    </row>
    <row r="356" spans="1:11" ht="12" customHeight="1">
      <c r="B356" s="9" t="s">
        <v>160</v>
      </c>
      <c r="C356" s="9" t="s">
        <v>3241</v>
      </c>
      <c r="D356" s="9"/>
      <c r="E356" s="9"/>
      <c r="F356" s="67">
        <v>5</v>
      </c>
      <c r="G356" s="9"/>
      <c r="H356" s="9"/>
      <c r="J356" s="18"/>
      <c r="K356" s="9"/>
    </row>
    <row r="357" spans="1:11" ht="12" customHeight="1">
      <c r="B357" s="9" t="s">
        <v>160</v>
      </c>
      <c r="C357" s="9" t="s">
        <v>3241</v>
      </c>
      <c r="D357" s="9"/>
      <c r="E357" s="9"/>
      <c r="F357" s="67">
        <v>1</v>
      </c>
      <c r="G357" s="9"/>
      <c r="H357" s="9"/>
      <c r="J357" s="18"/>
      <c r="K357" s="9"/>
    </row>
    <row r="358" spans="1:11" ht="12" customHeight="1">
      <c r="B358" s="9" t="s">
        <v>160</v>
      </c>
      <c r="C358" s="9" t="s">
        <v>3241</v>
      </c>
      <c r="D358" s="9"/>
      <c r="E358" s="9"/>
      <c r="F358" s="67">
        <v>1</v>
      </c>
      <c r="G358" s="9"/>
      <c r="H358" s="9"/>
      <c r="J358" s="18"/>
      <c r="K358" s="9"/>
    </row>
    <row r="359" spans="1:11" ht="12" customHeight="1">
      <c r="B359" s="9" t="s">
        <v>160</v>
      </c>
      <c r="C359" s="9" t="s">
        <v>3241</v>
      </c>
      <c r="D359" s="9"/>
      <c r="E359" s="9"/>
      <c r="F359" s="67">
        <v>6</v>
      </c>
      <c r="G359" s="9"/>
      <c r="H359" s="9"/>
      <c r="J359" s="18"/>
      <c r="K359" s="9"/>
    </row>
    <row r="360" spans="1:11" ht="12" customHeight="1">
      <c r="B360" s="9" t="s">
        <v>3254</v>
      </c>
      <c r="C360" s="9" t="s">
        <v>3241</v>
      </c>
      <c r="D360" s="9"/>
      <c r="E360" s="9"/>
      <c r="F360" s="67">
        <v>7</v>
      </c>
      <c r="G360" s="9"/>
      <c r="H360" s="9"/>
      <c r="J360" s="18"/>
      <c r="K360" s="9"/>
    </row>
    <row r="361" spans="1:11" ht="12" customHeight="1">
      <c r="B361" s="9" t="s">
        <v>160</v>
      </c>
      <c r="C361" s="9" t="s">
        <v>3241</v>
      </c>
      <c r="D361" s="9"/>
      <c r="E361" s="9"/>
      <c r="F361" s="67">
        <v>10</v>
      </c>
      <c r="G361" s="9"/>
      <c r="H361" s="9"/>
      <c r="J361" s="18"/>
      <c r="K361" s="9"/>
    </row>
    <row r="362" spans="1:11" ht="12" customHeight="1">
      <c r="B362" s="9" t="s">
        <v>160</v>
      </c>
      <c r="C362" s="9" t="s">
        <v>3241</v>
      </c>
      <c r="D362" s="9"/>
      <c r="E362" s="9"/>
      <c r="F362" s="67">
        <v>3</v>
      </c>
      <c r="G362" s="9"/>
      <c r="H362" s="9"/>
      <c r="J362" s="18"/>
      <c r="K362" s="9"/>
    </row>
    <row r="363" spans="1:11" ht="12" customHeight="1">
      <c r="B363" s="9" t="s">
        <v>160</v>
      </c>
      <c r="C363" s="9" t="s">
        <v>3241</v>
      </c>
      <c r="D363" s="9"/>
      <c r="E363" s="9"/>
      <c r="F363" s="67">
        <v>1</v>
      </c>
      <c r="G363" s="9"/>
      <c r="H363" s="9"/>
      <c r="J363" s="18"/>
      <c r="K363" s="9"/>
    </row>
    <row r="364" spans="1:11" ht="12" customHeight="1">
      <c r="A364" s="1"/>
      <c r="B364" s="9" t="s">
        <v>160</v>
      </c>
      <c r="C364" s="9" t="s">
        <v>3241</v>
      </c>
      <c r="D364" s="9"/>
      <c r="E364" s="9"/>
      <c r="F364" s="67">
        <v>1</v>
      </c>
      <c r="G364" s="9"/>
      <c r="H364" s="18"/>
      <c r="I364" s="124"/>
      <c r="J364" s="18"/>
      <c r="K364" s="9"/>
    </row>
    <row r="365" spans="1:11" ht="12" customHeight="1">
      <c r="B365" s="9" t="s">
        <v>160</v>
      </c>
      <c r="C365" s="9" t="s">
        <v>3241</v>
      </c>
      <c r="D365" s="9"/>
      <c r="E365" s="9"/>
      <c r="F365" s="67">
        <v>12</v>
      </c>
      <c r="G365" s="9"/>
      <c r="H365" s="9"/>
      <c r="J365" s="18"/>
      <c r="K365" s="9"/>
    </row>
    <row r="366" spans="1:11" ht="12" customHeight="1">
      <c r="B366" s="9" t="s">
        <v>160</v>
      </c>
      <c r="C366" s="9" t="s">
        <v>3241</v>
      </c>
      <c r="D366" s="9"/>
      <c r="E366" s="9"/>
      <c r="F366" s="67">
        <v>1</v>
      </c>
      <c r="G366" s="9"/>
      <c r="H366" s="9"/>
      <c r="J366" s="18"/>
      <c r="K366" s="9"/>
    </row>
    <row r="367" spans="1:11" ht="12" customHeight="1">
      <c r="B367" s="9" t="s">
        <v>160</v>
      </c>
      <c r="C367" s="9" t="s">
        <v>3241</v>
      </c>
      <c r="D367" s="9"/>
      <c r="E367" s="9"/>
      <c r="F367" s="67">
        <v>4</v>
      </c>
      <c r="G367" s="9"/>
      <c r="H367" s="9"/>
      <c r="J367" s="18"/>
      <c r="K367" s="9"/>
    </row>
    <row r="368" spans="1:11" ht="12" customHeight="1">
      <c r="B368" s="9" t="s">
        <v>160</v>
      </c>
      <c r="C368" s="9" t="s">
        <v>3241</v>
      </c>
      <c r="D368" s="9"/>
      <c r="E368" s="9"/>
      <c r="F368" s="67">
        <v>7</v>
      </c>
      <c r="G368" s="9"/>
      <c r="H368" s="9"/>
      <c r="J368" s="18"/>
      <c r="K368" s="9"/>
    </row>
    <row r="369" spans="1:11" ht="12" customHeight="1">
      <c r="B369" s="9" t="s">
        <v>160</v>
      </c>
      <c r="C369" s="9" t="s">
        <v>3241</v>
      </c>
      <c r="D369" s="9"/>
      <c r="E369" s="9"/>
      <c r="F369" s="67">
        <v>8</v>
      </c>
      <c r="G369" s="9"/>
      <c r="H369" s="9"/>
      <c r="J369" s="18"/>
      <c r="K369" s="9"/>
    </row>
    <row r="370" spans="1:11" ht="12" customHeight="1">
      <c r="B370" s="9" t="s">
        <v>160</v>
      </c>
      <c r="C370" s="9" t="s">
        <v>3241</v>
      </c>
      <c r="D370" s="9"/>
      <c r="E370" s="9"/>
      <c r="F370" s="67">
        <v>1</v>
      </c>
      <c r="G370" s="9"/>
      <c r="H370" s="9"/>
      <c r="J370" s="18"/>
      <c r="K370" s="9"/>
    </row>
    <row r="371" spans="1:11" ht="12" customHeight="1">
      <c r="B371" s="9" t="s">
        <v>160</v>
      </c>
      <c r="C371" s="9" t="s">
        <v>3241</v>
      </c>
      <c r="D371" s="9"/>
      <c r="E371" s="9"/>
      <c r="F371" s="67">
        <v>1</v>
      </c>
      <c r="G371" s="9"/>
      <c r="H371" s="9"/>
      <c r="J371" s="18"/>
      <c r="K371" s="9"/>
    </row>
    <row r="372" spans="1:11" ht="12" customHeight="1">
      <c r="B372" s="9" t="s">
        <v>160</v>
      </c>
      <c r="C372" s="9" t="s">
        <v>3241</v>
      </c>
      <c r="D372" s="9"/>
      <c r="E372" s="9"/>
      <c r="F372" s="67">
        <v>1</v>
      </c>
      <c r="G372" s="9"/>
      <c r="H372" s="9"/>
      <c r="J372" s="18"/>
      <c r="K372" s="9"/>
    </row>
    <row r="373" spans="1:11" ht="12" customHeight="1">
      <c r="B373" s="9" t="s">
        <v>160</v>
      </c>
      <c r="C373" s="9" t="s">
        <v>3241</v>
      </c>
      <c r="D373" s="9"/>
      <c r="E373" s="9"/>
      <c r="F373" s="67">
        <v>2</v>
      </c>
      <c r="G373" s="9"/>
      <c r="H373" s="9"/>
      <c r="J373" s="18"/>
      <c r="K373" s="9"/>
    </row>
    <row r="374" spans="1:11" ht="12" customHeight="1">
      <c r="B374" s="9" t="s">
        <v>160</v>
      </c>
      <c r="C374" s="9" t="s">
        <v>3241</v>
      </c>
      <c r="D374" s="9"/>
      <c r="E374" s="9"/>
      <c r="F374" s="67">
        <v>5</v>
      </c>
      <c r="G374" s="9"/>
      <c r="H374" s="9"/>
      <c r="J374" s="18"/>
      <c r="K374" s="9"/>
    </row>
    <row r="375" spans="1:11" ht="12" customHeight="1">
      <c r="B375" s="9" t="s">
        <v>160</v>
      </c>
      <c r="C375" s="9" t="s">
        <v>3241</v>
      </c>
      <c r="D375" s="9"/>
      <c r="E375" s="9"/>
      <c r="F375" s="67">
        <v>1</v>
      </c>
      <c r="G375" s="9"/>
      <c r="H375" s="9"/>
      <c r="J375" s="18"/>
      <c r="K375" s="9"/>
    </row>
    <row r="376" spans="1:11" ht="12" customHeight="1">
      <c r="B376" s="9" t="s">
        <v>160</v>
      </c>
      <c r="C376" s="9" t="s">
        <v>3241</v>
      </c>
      <c r="D376" s="9"/>
      <c r="E376" s="9"/>
      <c r="F376" s="67">
        <v>6</v>
      </c>
      <c r="G376" s="9"/>
      <c r="H376" s="9"/>
      <c r="J376" s="18"/>
      <c r="K376" s="9"/>
    </row>
    <row r="377" spans="1:11" ht="12" customHeight="1">
      <c r="B377" s="9" t="s">
        <v>160</v>
      </c>
      <c r="C377" s="9" t="s">
        <v>3241</v>
      </c>
      <c r="D377" s="9"/>
      <c r="E377" s="9"/>
      <c r="F377" s="67">
        <v>2</v>
      </c>
      <c r="G377" s="9"/>
      <c r="H377" s="9"/>
      <c r="J377" s="18"/>
      <c r="K377" s="9"/>
    </row>
    <row r="378" spans="1:11" ht="12" customHeight="1">
      <c r="B378" s="9" t="s">
        <v>160</v>
      </c>
      <c r="C378" s="9" t="s">
        <v>3241</v>
      </c>
      <c r="D378" s="9"/>
      <c r="E378" s="9"/>
      <c r="F378" s="67">
        <v>1</v>
      </c>
      <c r="G378" s="9"/>
      <c r="H378" s="9"/>
      <c r="J378" s="18"/>
      <c r="K378" s="9"/>
    </row>
    <row r="379" spans="1:11" ht="12" customHeight="1">
      <c r="B379" s="9" t="s">
        <v>160</v>
      </c>
      <c r="C379" s="9" t="s">
        <v>3241</v>
      </c>
      <c r="D379" s="9"/>
      <c r="E379" s="9"/>
      <c r="F379" s="67">
        <v>1</v>
      </c>
      <c r="G379" s="9"/>
      <c r="H379" s="9"/>
      <c r="J379" s="18"/>
      <c r="K379" s="9"/>
    </row>
    <row r="380" spans="1:11" ht="12" customHeight="1">
      <c r="A380" s="1"/>
      <c r="B380" s="9" t="s">
        <v>160</v>
      </c>
      <c r="C380" s="9" t="s">
        <v>3241</v>
      </c>
      <c r="D380" s="9"/>
      <c r="E380" s="9"/>
      <c r="F380" s="67">
        <v>4</v>
      </c>
      <c r="G380" s="9"/>
      <c r="H380" s="18"/>
      <c r="I380" s="124"/>
      <c r="J380" s="18"/>
      <c r="K380" s="9"/>
    </row>
    <row r="381" spans="1:11" ht="12" customHeight="1">
      <c r="A381" s="1"/>
      <c r="B381" s="9" t="s">
        <v>160</v>
      </c>
      <c r="C381" s="9" t="s">
        <v>3241</v>
      </c>
      <c r="D381" s="9"/>
      <c r="E381" s="9"/>
      <c r="F381" s="67">
        <v>1</v>
      </c>
      <c r="G381" s="9"/>
      <c r="H381" s="18"/>
      <c r="I381" s="124"/>
      <c r="J381" s="18"/>
      <c r="K381" s="9"/>
    </row>
    <row r="382" spans="1:11" ht="12" customHeight="1">
      <c r="B382" s="9" t="s">
        <v>160</v>
      </c>
      <c r="C382" s="9" t="s">
        <v>3241</v>
      </c>
      <c r="D382" s="9"/>
      <c r="E382" s="9"/>
      <c r="F382" s="67">
        <v>1</v>
      </c>
      <c r="G382" s="9"/>
      <c r="H382" s="9"/>
      <c r="J382" s="18"/>
      <c r="K382" s="9"/>
    </row>
    <row r="383" spans="1:11" ht="12" customHeight="1">
      <c r="B383" s="9" t="s">
        <v>160</v>
      </c>
      <c r="C383" s="9" t="s">
        <v>3241</v>
      </c>
      <c r="D383" s="9"/>
      <c r="E383" s="9"/>
      <c r="F383" s="67">
        <v>19</v>
      </c>
      <c r="G383" s="9"/>
      <c r="H383" s="9"/>
      <c r="J383" s="18"/>
      <c r="K383" s="9"/>
    </row>
    <row r="384" spans="1:11" ht="12" customHeight="1">
      <c r="B384" s="9" t="s">
        <v>160</v>
      </c>
      <c r="C384" s="9" t="s">
        <v>3241</v>
      </c>
      <c r="D384" s="9"/>
      <c r="E384" s="9"/>
      <c r="F384" s="67">
        <v>1</v>
      </c>
      <c r="G384" s="9"/>
      <c r="H384" s="9"/>
      <c r="J384" s="18"/>
      <c r="K384" s="9"/>
    </row>
    <row r="385" spans="1:13" ht="12" customHeight="1">
      <c r="B385" s="9" t="s">
        <v>160</v>
      </c>
      <c r="C385" s="9" t="s">
        <v>3241</v>
      </c>
      <c r="D385" s="9"/>
      <c r="E385" s="9"/>
      <c r="F385" s="67">
        <v>7</v>
      </c>
      <c r="G385" s="9"/>
      <c r="H385" s="9"/>
      <c r="J385" s="18"/>
      <c r="K385" s="9"/>
    </row>
    <row r="386" spans="1:13" ht="12" customHeight="1">
      <c r="A386" s="1"/>
      <c r="B386" s="9" t="s">
        <v>160</v>
      </c>
      <c r="C386" s="9" t="s">
        <v>3241</v>
      </c>
      <c r="D386" s="9"/>
      <c r="E386" s="9"/>
      <c r="F386" s="67">
        <v>1</v>
      </c>
      <c r="G386" s="9"/>
      <c r="H386" s="18"/>
      <c r="I386" s="124"/>
      <c r="J386" s="18"/>
      <c r="K386" s="9"/>
    </row>
    <row r="387" spans="1:13" ht="12" customHeight="1">
      <c r="B387" s="9" t="s">
        <v>160</v>
      </c>
      <c r="C387" s="9" t="s">
        <v>3241</v>
      </c>
      <c r="D387" s="9"/>
      <c r="E387" s="9"/>
      <c r="F387" s="67">
        <v>3</v>
      </c>
      <c r="G387" s="9"/>
      <c r="H387" s="9"/>
      <c r="J387" s="18"/>
      <c r="K387" s="9"/>
    </row>
    <row r="388" spans="1:13" ht="12" customHeight="1">
      <c r="B388" s="9" t="s">
        <v>160</v>
      </c>
      <c r="C388" s="9" t="s">
        <v>3241</v>
      </c>
      <c r="D388" s="9"/>
      <c r="E388" s="9"/>
      <c r="F388" s="67">
        <v>3</v>
      </c>
      <c r="G388" s="9"/>
      <c r="H388" s="9"/>
      <c r="J388" s="18"/>
      <c r="K388" s="9"/>
    </row>
    <row r="389" spans="1:13" ht="12" customHeight="1">
      <c r="B389" s="9" t="s">
        <v>160</v>
      </c>
      <c r="C389" s="9" t="s">
        <v>3241</v>
      </c>
      <c r="D389" s="9"/>
      <c r="E389" s="9"/>
      <c r="F389" s="67">
        <v>1</v>
      </c>
      <c r="G389" s="9"/>
      <c r="H389" s="9"/>
      <c r="J389" s="18"/>
      <c r="K389" s="9"/>
    </row>
    <row r="390" spans="1:13" ht="12" customHeight="1">
      <c r="A390" s="1"/>
      <c r="B390" s="121"/>
      <c r="C390" s="1"/>
      <c r="F390" s="6"/>
      <c r="G390" s="1"/>
      <c r="H390" s="1"/>
      <c r="I390" s="124"/>
      <c r="J390" s="18"/>
      <c r="K390" s="9"/>
    </row>
    <row r="391" spans="1:13" ht="12" customHeight="1">
      <c r="B391" s="121"/>
      <c r="C391" s="1"/>
      <c r="F391" s="1"/>
      <c r="G391" s="1"/>
      <c r="H391" s="1"/>
      <c r="J391" s="18"/>
      <c r="K391" s="9"/>
    </row>
    <row r="392" spans="1:13" ht="12" customHeight="1">
      <c r="B392" s="121" t="s">
        <v>3255</v>
      </c>
      <c r="C392" s="1">
        <v>16</v>
      </c>
      <c r="F392" s="1">
        <v>0</v>
      </c>
      <c r="G392" s="63" t="s">
        <v>3256</v>
      </c>
      <c r="H392" s="6">
        <f>+F392</f>
        <v>0</v>
      </c>
      <c r="I392" s="97" t="s">
        <v>3256</v>
      </c>
      <c r="J392" s="18"/>
      <c r="K392" s="9"/>
    </row>
    <row r="393" spans="1:13" ht="12" customHeight="1">
      <c r="B393" s="121"/>
      <c r="C393" s="1"/>
      <c r="F393" s="1"/>
      <c r="G393" s="1"/>
      <c r="H393" s="1"/>
      <c r="I393" s="124"/>
      <c r="J393" s="18"/>
      <c r="K393" s="9"/>
    </row>
    <row r="394" spans="1:13" s="9" customFormat="1" ht="12" customHeight="1">
      <c r="B394" s="21" t="s">
        <v>3257</v>
      </c>
      <c r="C394" s="18">
        <v>16</v>
      </c>
      <c r="F394" s="18">
        <v>899</v>
      </c>
      <c r="G394" s="126" t="s">
        <v>3258</v>
      </c>
      <c r="H394" s="112">
        <f>+F394</f>
        <v>899</v>
      </c>
      <c r="I394" s="9" t="s">
        <v>3238</v>
      </c>
      <c r="J394" s="18"/>
      <c r="K394" s="127"/>
      <c r="M394" s="72"/>
    </row>
    <row r="395" spans="1:13" ht="12" customHeight="1">
      <c r="B395" s="127" t="s">
        <v>3259</v>
      </c>
      <c r="C395" s="72">
        <v>16</v>
      </c>
      <c r="D395" s="9"/>
      <c r="E395" s="9"/>
      <c r="F395" s="72">
        <v>107</v>
      </c>
      <c r="G395" s="86"/>
      <c r="H395" s="25"/>
      <c r="J395" s="18"/>
      <c r="K395" s="9"/>
      <c r="L395" s="63"/>
      <c r="M395" s="63"/>
    </row>
    <row r="396" spans="1:13" ht="12" customHeight="1">
      <c r="B396" s="127" t="s">
        <v>160</v>
      </c>
      <c r="C396" s="72">
        <v>16</v>
      </c>
      <c r="D396" s="9"/>
      <c r="E396" s="9"/>
      <c r="F396" s="72">
        <v>32</v>
      </c>
      <c r="G396" s="86"/>
      <c r="H396" s="25"/>
      <c r="J396" s="18"/>
      <c r="K396" s="127"/>
      <c r="L396" s="63"/>
      <c r="M396" s="63"/>
    </row>
    <row r="397" spans="1:13" s="9" customFormat="1" ht="12" customHeight="1">
      <c r="B397" s="127" t="s">
        <v>160</v>
      </c>
      <c r="C397" s="72">
        <v>16</v>
      </c>
      <c r="F397" s="72">
        <v>21</v>
      </c>
      <c r="G397" s="86"/>
      <c r="H397" s="25"/>
      <c r="I397" s="97"/>
      <c r="J397" s="18"/>
      <c r="L397" s="72"/>
      <c r="M397" s="72"/>
    </row>
    <row r="398" spans="1:13" s="9" customFormat="1" ht="12" customHeight="1">
      <c r="B398" s="127" t="s">
        <v>160</v>
      </c>
      <c r="C398" s="72">
        <v>16</v>
      </c>
      <c r="F398" s="72">
        <v>25</v>
      </c>
      <c r="G398" s="86"/>
      <c r="H398" s="25"/>
      <c r="I398" s="97"/>
      <c r="J398" s="18"/>
      <c r="L398" s="72"/>
      <c r="M398" s="72"/>
    </row>
    <row r="399" spans="1:13" ht="12" customHeight="1">
      <c r="B399" s="127" t="s">
        <v>160</v>
      </c>
      <c r="C399" s="72">
        <v>16</v>
      </c>
      <c r="D399" s="9"/>
      <c r="E399" s="9"/>
      <c r="F399" s="72">
        <v>19</v>
      </c>
      <c r="G399" s="86"/>
      <c r="H399" s="25"/>
      <c r="J399" s="18"/>
      <c r="K399" s="9"/>
      <c r="L399" s="63"/>
      <c r="M399" s="63"/>
    </row>
    <row r="400" spans="1:13" ht="12" customHeight="1">
      <c r="B400" s="127" t="s">
        <v>160</v>
      </c>
      <c r="C400" s="72">
        <v>16</v>
      </c>
      <c r="D400" s="9"/>
      <c r="E400" s="9"/>
      <c r="F400" s="72">
        <v>34</v>
      </c>
      <c r="G400" s="86"/>
      <c r="H400" s="25"/>
      <c r="J400" s="18"/>
      <c r="K400" s="9"/>
      <c r="L400" s="63"/>
      <c r="M400" s="63"/>
    </row>
    <row r="401" spans="1:13" s="9" customFormat="1" ht="12" customHeight="1">
      <c r="A401" s="18"/>
      <c r="B401" s="127" t="s">
        <v>160</v>
      </c>
      <c r="C401" s="72">
        <v>16</v>
      </c>
      <c r="F401" s="72">
        <v>36</v>
      </c>
      <c r="G401" s="86"/>
      <c r="H401" s="25"/>
      <c r="I401" s="124"/>
      <c r="J401" s="18"/>
      <c r="K401" s="127"/>
      <c r="L401" s="72"/>
      <c r="M401" s="72"/>
    </row>
    <row r="402" spans="1:13" ht="12" customHeight="1">
      <c r="B402" s="127" t="s">
        <v>160</v>
      </c>
      <c r="C402" s="72">
        <v>16</v>
      </c>
      <c r="D402" s="9"/>
      <c r="E402" s="9"/>
      <c r="F402" s="72">
        <v>37</v>
      </c>
      <c r="G402" s="86"/>
      <c r="H402" s="25"/>
      <c r="J402" s="18"/>
      <c r="K402" s="9"/>
      <c r="L402" s="63"/>
      <c r="M402" s="63"/>
    </row>
    <row r="403" spans="1:13" ht="12" customHeight="1">
      <c r="A403" s="1"/>
      <c r="B403" s="127" t="s">
        <v>160</v>
      </c>
      <c r="C403" s="72">
        <v>16</v>
      </c>
      <c r="D403" s="9"/>
      <c r="E403" s="9"/>
      <c r="F403" s="72">
        <v>13</v>
      </c>
      <c r="G403" s="86"/>
      <c r="H403" s="25"/>
      <c r="I403" s="124"/>
      <c r="J403" s="18"/>
      <c r="K403" s="9"/>
      <c r="L403" s="63"/>
      <c r="M403" s="63"/>
    </row>
    <row r="404" spans="1:13" ht="12" customHeight="1">
      <c r="B404" s="127" t="s">
        <v>160</v>
      </c>
      <c r="C404" s="72">
        <v>16</v>
      </c>
      <c r="D404" s="9"/>
      <c r="E404" s="9"/>
      <c r="F404" s="72">
        <v>29</v>
      </c>
      <c r="G404" s="86"/>
      <c r="H404" s="25"/>
      <c r="J404" s="18"/>
      <c r="K404" s="9"/>
      <c r="L404" s="63"/>
      <c r="M404" s="63"/>
    </row>
    <row r="405" spans="1:13" ht="12" customHeight="1">
      <c r="B405" s="127" t="s">
        <v>160</v>
      </c>
      <c r="C405" s="72">
        <v>16</v>
      </c>
      <c r="D405" s="9"/>
      <c r="E405" s="9"/>
      <c r="F405" s="72">
        <v>23</v>
      </c>
      <c r="G405" s="86"/>
      <c r="H405" s="25"/>
      <c r="J405" s="18"/>
      <c r="K405" s="9"/>
      <c r="L405" s="63"/>
      <c r="M405" s="63"/>
    </row>
    <row r="406" spans="1:13" ht="12" customHeight="1">
      <c r="B406" s="127" t="s">
        <v>3260</v>
      </c>
      <c r="C406" s="72">
        <v>16</v>
      </c>
      <c r="D406" s="9"/>
      <c r="E406" s="9"/>
      <c r="F406" s="72">
        <v>37</v>
      </c>
      <c r="G406" s="86"/>
      <c r="H406" s="25"/>
      <c r="J406" s="18"/>
      <c r="L406" s="63"/>
      <c r="M406" s="63"/>
    </row>
    <row r="407" spans="1:13" ht="12" customHeight="1">
      <c r="B407" s="127" t="s">
        <v>160</v>
      </c>
      <c r="C407" s="72">
        <v>16</v>
      </c>
      <c r="D407" s="9"/>
      <c r="E407" s="9"/>
      <c r="F407" s="72">
        <v>14</v>
      </c>
      <c r="G407" s="86"/>
      <c r="H407" s="25"/>
      <c r="J407" s="18"/>
      <c r="L407" s="63"/>
      <c r="M407" s="63"/>
    </row>
    <row r="408" spans="1:13" s="9" customFormat="1" ht="12" customHeight="1">
      <c r="B408" s="127" t="s">
        <v>160</v>
      </c>
      <c r="C408" s="72">
        <v>16</v>
      </c>
      <c r="F408" s="72">
        <v>12</v>
      </c>
      <c r="G408" s="86"/>
      <c r="H408" s="25"/>
      <c r="I408" s="97"/>
      <c r="J408" s="18"/>
      <c r="L408" s="72"/>
      <c r="M408" s="72"/>
    </row>
    <row r="409" spans="1:13" ht="12" customHeight="1">
      <c r="B409" s="127" t="s">
        <v>3261</v>
      </c>
      <c r="C409" s="72">
        <v>16</v>
      </c>
      <c r="D409" s="9"/>
      <c r="E409" s="9"/>
      <c r="F409" s="72">
        <v>40</v>
      </c>
      <c r="G409" s="86"/>
      <c r="H409" s="25"/>
      <c r="J409" s="18"/>
      <c r="L409" s="63"/>
    </row>
    <row r="410" spans="1:13" s="9" customFormat="1" ht="12" customHeight="1">
      <c r="B410" s="128"/>
      <c r="C410" s="72"/>
      <c r="G410" s="86"/>
      <c r="H410" s="25"/>
      <c r="I410" s="97"/>
      <c r="J410" s="18"/>
    </row>
    <row r="411" spans="1:13" s="9" customFormat="1" ht="12" customHeight="1">
      <c r="B411" s="21" t="s">
        <v>3262</v>
      </c>
      <c r="C411" s="18">
        <v>16</v>
      </c>
      <c r="F411" s="18">
        <v>3633</v>
      </c>
      <c r="G411" s="129" t="s">
        <v>3240</v>
      </c>
      <c r="H411" s="112">
        <f>+F411</f>
        <v>3633</v>
      </c>
      <c r="I411" s="130" t="s">
        <v>3240</v>
      </c>
      <c r="J411" s="18"/>
    </row>
    <row r="412" spans="1:13" s="9" customFormat="1" ht="12" customHeight="1">
      <c r="B412" s="127" t="s">
        <v>160</v>
      </c>
      <c r="C412" s="131" t="s">
        <v>3263</v>
      </c>
      <c r="D412" s="72">
        <v>66</v>
      </c>
      <c r="F412" s="72">
        <v>66</v>
      </c>
      <c r="G412" s="112"/>
      <c r="H412" s="25"/>
      <c r="I412" s="97"/>
      <c r="J412" s="18"/>
    </row>
    <row r="413" spans="1:13" s="9" customFormat="1" ht="12" customHeight="1">
      <c r="B413" s="127" t="s">
        <v>160</v>
      </c>
      <c r="C413" s="131" t="s">
        <v>3263</v>
      </c>
      <c r="D413" s="72">
        <v>47</v>
      </c>
      <c r="F413" s="72">
        <v>47</v>
      </c>
      <c r="G413" s="112"/>
      <c r="H413" s="25"/>
      <c r="I413" s="97"/>
      <c r="J413" s="18"/>
    </row>
    <row r="414" spans="1:13" s="9" customFormat="1" ht="12" customHeight="1">
      <c r="B414" s="127" t="s">
        <v>160</v>
      </c>
      <c r="C414" s="131" t="s">
        <v>3263</v>
      </c>
      <c r="D414" s="72">
        <v>33</v>
      </c>
      <c r="F414" s="72">
        <v>33</v>
      </c>
      <c r="G414" s="112"/>
      <c r="H414" s="25"/>
      <c r="I414" s="97"/>
      <c r="J414" s="18"/>
    </row>
    <row r="415" spans="1:13" ht="12" customHeight="1">
      <c r="B415" s="127" t="s">
        <v>160</v>
      </c>
      <c r="C415" s="131" t="s">
        <v>3263</v>
      </c>
      <c r="D415" s="72">
        <v>26</v>
      </c>
      <c r="E415" s="9"/>
      <c r="F415" s="72">
        <v>26</v>
      </c>
      <c r="G415" s="112"/>
      <c r="H415" s="25"/>
      <c r="J415" s="18"/>
      <c r="K415" s="127"/>
    </row>
    <row r="416" spans="1:13" s="9" customFormat="1" ht="12" customHeight="1">
      <c r="B416" s="127" t="s">
        <v>160</v>
      </c>
      <c r="C416" s="131" t="s">
        <v>3263</v>
      </c>
      <c r="D416" s="72">
        <v>20</v>
      </c>
      <c r="F416" s="72">
        <v>20</v>
      </c>
      <c r="G416" s="112"/>
      <c r="H416" s="25"/>
      <c r="I416" s="97"/>
      <c r="J416" s="18"/>
    </row>
    <row r="417" spans="2:11" s="9" customFormat="1" ht="12" customHeight="1">
      <c r="B417" s="127" t="s">
        <v>160</v>
      </c>
      <c r="C417" s="131" t="s">
        <v>3263</v>
      </c>
      <c r="D417" s="72">
        <v>48</v>
      </c>
      <c r="F417" s="72">
        <v>48</v>
      </c>
      <c r="G417" s="112"/>
      <c r="H417" s="25"/>
      <c r="I417" s="97"/>
      <c r="J417" s="18"/>
    </row>
    <row r="418" spans="2:11" ht="12" customHeight="1">
      <c r="B418" s="127" t="s">
        <v>160</v>
      </c>
      <c r="C418" s="131" t="s">
        <v>3263</v>
      </c>
      <c r="D418" s="72">
        <v>28</v>
      </c>
      <c r="E418" s="9"/>
      <c r="F418" s="72">
        <v>28</v>
      </c>
      <c r="G418" s="112"/>
      <c r="H418" s="25"/>
      <c r="J418" s="18"/>
      <c r="K418" s="127"/>
    </row>
    <row r="419" spans="2:11" ht="12" customHeight="1">
      <c r="B419" s="127" t="s">
        <v>160</v>
      </c>
      <c r="C419" s="131" t="s">
        <v>3263</v>
      </c>
      <c r="D419" s="72">
        <v>93</v>
      </c>
      <c r="E419" s="9"/>
      <c r="F419" s="72">
        <v>93</v>
      </c>
      <c r="G419" s="112"/>
      <c r="H419" s="25"/>
      <c r="J419" s="18"/>
      <c r="K419" s="9"/>
    </row>
    <row r="420" spans="2:11" ht="12" customHeight="1">
      <c r="B420" s="127" t="s">
        <v>160</v>
      </c>
      <c r="C420" s="131" t="s">
        <v>3263</v>
      </c>
      <c r="D420" s="72">
        <v>20</v>
      </c>
      <c r="E420" s="9"/>
      <c r="F420" s="72">
        <v>20</v>
      </c>
      <c r="G420" s="112"/>
      <c r="H420" s="25"/>
      <c r="J420" s="18"/>
      <c r="K420" s="9"/>
    </row>
    <row r="421" spans="2:11" ht="12" customHeight="1">
      <c r="B421" s="127" t="s">
        <v>160</v>
      </c>
      <c r="C421" s="131" t="s">
        <v>3263</v>
      </c>
      <c r="D421" s="72">
        <v>22</v>
      </c>
      <c r="E421" s="9"/>
      <c r="F421" s="72">
        <v>22</v>
      </c>
      <c r="G421" s="112"/>
      <c r="H421" s="25"/>
      <c r="J421" s="18"/>
      <c r="K421" s="9"/>
    </row>
    <row r="422" spans="2:11" ht="12" customHeight="1">
      <c r="B422" s="127" t="s">
        <v>160</v>
      </c>
      <c r="C422" s="131" t="s">
        <v>3263</v>
      </c>
      <c r="D422" s="72">
        <v>98</v>
      </c>
      <c r="E422" s="9"/>
      <c r="F422" s="72">
        <v>98</v>
      </c>
      <c r="G422" s="112"/>
      <c r="H422" s="25"/>
      <c r="J422" s="18"/>
      <c r="K422" s="9"/>
    </row>
    <row r="423" spans="2:11" ht="12" customHeight="1">
      <c r="B423" s="127" t="s">
        <v>160</v>
      </c>
      <c r="C423" s="131" t="s">
        <v>3263</v>
      </c>
      <c r="D423" s="72">
        <v>119</v>
      </c>
      <c r="E423" s="9"/>
      <c r="F423" s="72">
        <v>119</v>
      </c>
      <c r="G423" s="112"/>
      <c r="H423" s="25"/>
      <c r="J423" s="18"/>
      <c r="K423" s="9"/>
    </row>
    <row r="424" spans="2:11" ht="12" customHeight="1">
      <c r="B424" s="127" t="s">
        <v>160</v>
      </c>
      <c r="C424" s="131" t="s">
        <v>3263</v>
      </c>
      <c r="D424" s="72">
        <v>80</v>
      </c>
      <c r="E424" s="9"/>
      <c r="F424" s="72">
        <v>80</v>
      </c>
      <c r="G424" s="112"/>
      <c r="H424" s="25"/>
      <c r="J424" s="18"/>
      <c r="K424" s="132"/>
    </row>
    <row r="425" spans="2:11" ht="12" customHeight="1">
      <c r="B425" s="127" t="s">
        <v>160</v>
      </c>
      <c r="C425" s="131" t="s">
        <v>3263</v>
      </c>
      <c r="D425" s="72">
        <v>8</v>
      </c>
      <c r="E425" s="9"/>
      <c r="F425" s="72">
        <v>8</v>
      </c>
      <c r="G425" s="112"/>
      <c r="H425" s="25"/>
      <c r="J425" s="18"/>
      <c r="K425" s="9"/>
    </row>
    <row r="426" spans="2:11" ht="12" customHeight="1">
      <c r="B426" s="127" t="s">
        <v>160</v>
      </c>
      <c r="C426" s="131" t="s">
        <v>3263</v>
      </c>
      <c r="D426" s="72">
        <v>35</v>
      </c>
      <c r="E426" s="9"/>
      <c r="F426" s="72">
        <v>35</v>
      </c>
      <c r="G426" s="112"/>
      <c r="H426" s="25"/>
      <c r="J426" s="18"/>
      <c r="K426" s="132"/>
    </row>
    <row r="427" spans="2:11" ht="12" customHeight="1">
      <c r="B427" s="127" t="s">
        <v>160</v>
      </c>
      <c r="C427" s="131" t="s">
        <v>3263</v>
      </c>
      <c r="D427" s="72">
        <v>10</v>
      </c>
      <c r="E427" s="9"/>
      <c r="F427" s="72">
        <v>10</v>
      </c>
      <c r="G427" s="112"/>
      <c r="H427" s="25"/>
      <c r="J427" s="18"/>
      <c r="K427" s="132"/>
    </row>
    <row r="428" spans="2:11" ht="12" customHeight="1">
      <c r="B428" s="127" t="s">
        <v>160</v>
      </c>
      <c r="C428" s="131" t="s">
        <v>3263</v>
      </c>
      <c r="D428" s="72">
        <v>62</v>
      </c>
      <c r="E428" s="9"/>
      <c r="F428" s="72">
        <v>62</v>
      </c>
      <c r="G428" s="112"/>
      <c r="H428" s="25"/>
      <c r="J428" s="18"/>
      <c r="K428" s="9"/>
    </row>
    <row r="429" spans="2:11" ht="12" customHeight="1">
      <c r="B429" s="127" t="s">
        <v>160</v>
      </c>
      <c r="C429" s="131" t="s">
        <v>3263</v>
      </c>
      <c r="D429" s="72">
        <v>12</v>
      </c>
      <c r="E429" s="9"/>
      <c r="F429" s="72">
        <v>12</v>
      </c>
      <c r="G429" s="112"/>
      <c r="H429" s="25"/>
      <c r="J429" s="18"/>
      <c r="K429" s="9"/>
    </row>
    <row r="430" spans="2:11" ht="12" customHeight="1">
      <c r="B430" s="127" t="s">
        <v>160</v>
      </c>
      <c r="C430" s="131" t="s">
        <v>3263</v>
      </c>
      <c r="D430" s="72">
        <v>27</v>
      </c>
      <c r="E430" s="9"/>
      <c r="F430" s="72">
        <v>27</v>
      </c>
      <c r="G430" s="112"/>
      <c r="H430" s="25"/>
      <c r="J430" s="18"/>
      <c r="K430" s="133"/>
    </row>
    <row r="431" spans="2:11" ht="12" customHeight="1">
      <c r="B431" s="127" t="s">
        <v>160</v>
      </c>
      <c r="C431" s="131" t="s">
        <v>3263</v>
      </c>
      <c r="D431" s="72">
        <v>253</v>
      </c>
      <c r="E431" s="9"/>
      <c r="F431" s="72">
        <v>253</v>
      </c>
      <c r="G431" s="112"/>
      <c r="H431" s="25"/>
      <c r="J431" s="18"/>
      <c r="K431" s="9"/>
    </row>
    <row r="432" spans="2:11" ht="12" customHeight="1">
      <c r="B432" s="127" t="s">
        <v>160</v>
      </c>
      <c r="C432" s="131" t="s">
        <v>3263</v>
      </c>
      <c r="D432" s="72">
        <v>27</v>
      </c>
      <c r="E432" s="9"/>
      <c r="F432" s="72">
        <v>27</v>
      </c>
      <c r="G432" s="112"/>
      <c r="H432" s="25"/>
      <c r="J432" s="18"/>
      <c r="K432" s="9"/>
    </row>
    <row r="433" spans="2:11" ht="12" customHeight="1">
      <c r="B433" s="133" t="s">
        <v>3264</v>
      </c>
      <c r="C433" s="131" t="s">
        <v>3263</v>
      </c>
      <c r="D433" s="72">
        <v>20</v>
      </c>
      <c r="E433" s="9"/>
      <c r="F433" s="72">
        <v>20</v>
      </c>
      <c r="G433" s="112"/>
      <c r="H433" s="25"/>
      <c r="J433" s="18"/>
      <c r="K433" s="9"/>
    </row>
    <row r="434" spans="2:11" ht="12" customHeight="1">
      <c r="B434" s="127" t="s">
        <v>160</v>
      </c>
      <c r="C434" s="131" t="s">
        <v>3263</v>
      </c>
      <c r="D434" s="72">
        <v>51</v>
      </c>
      <c r="E434" s="9"/>
      <c r="F434" s="72">
        <v>51</v>
      </c>
      <c r="G434" s="112"/>
      <c r="H434" s="25"/>
      <c r="J434" s="18"/>
      <c r="K434" s="9"/>
    </row>
    <row r="435" spans="2:11" ht="12" customHeight="1">
      <c r="B435" s="127" t="s">
        <v>160</v>
      </c>
      <c r="C435" s="131" t="s">
        <v>3263</v>
      </c>
      <c r="D435" s="72">
        <v>22</v>
      </c>
      <c r="E435" s="9"/>
      <c r="F435" s="72">
        <v>22</v>
      </c>
      <c r="G435" s="112"/>
      <c r="H435" s="25"/>
      <c r="J435" s="18"/>
      <c r="K435" s="132"/>
    </row>
    <row r="436" spans="2:11" ht="12" customHeight="1">
      <c r="B436" s="127" t="s">
        <v>160</v>
      </c>
      <c r="C436" s="131" t="s">
        <v>3263</v>
      </c>
      <c r="D436" s="72">
        <v>97</v>
      </c>
      <c r="E436" s="9"/>
      <c r="F436" s="72">
        <v>97</v>
      </c>
      <c r="G436" s="112"/>
      <c r="H436" s="25"/>
      <c r="J436" s="18"/>
      <c r="K436" s="9"/>
    </row>
    <row r="437" spans="2:11" ht="12" customHeight="1">
      <c r="B437" s="127" t="s">
        <v>160</v>
      </c>
      <c r="C437" s="131" t="s">
        <v>3263</v>
      </c>
      <c r="D437" s="72">
        <v>13</v>
      </c>
      <c r="E437" s="9"/>
      <c r="F437" s="72">
        <v>13</v>
      </c>
      <c r="G437" s="112"/>
      <c r="H437" s="25"/>
      <c r="J437" s="18"/>
      <c r="K437" s="9"/>
    </row>
    <row r="438" spans="2:11" ht="12" customHeight="1">
      <c r="B438" s="127" t="s">
        <v>160</v>
      </c>
      <c r="C438" s="131" t="s">
        <v>3263</v>
      </c>
      <c r="D438" s="72">
        <v>37</v>
      </c>
      <c r="E438" s="9"/>
      <c r="F438" s="72">
        <v>37</v>
      </c>
      <c r="G438" s="112"/>
      <c r="H438" s="25"/>
      <c r="J438" s="18"/>
      <c r="K438" s="9"/>
    </row>
    <row r="439" spans="2:11" ht="12" customHeight="1">
      <c r="B439" s="127" t="s">
        <v>160</v>
      </c>
      <c r="C439" s="131" t="s">
        <v>3263</v>
      </c>
      <c r="D439" s="72">
        <v>54</v>
      </c>
      <c r="E439" s="9"/>
      <c r="F439" s="72">
        <v>54</v>
      </c>
      <c r="G439" s="112"/>
      <c r="H439" s="25"/>
      <c r="J439" s="18"/>
      <c r="K439" s="132"/>
    </row>
    <row r="440" spans="2:11" s="9" customFormat="1" ht="12" customHeight="1">
      <c r="B440" s="127" t="s">
        <v>160</v>
      </c>
      <c r="C440" s="131" t="s">
        <v>3263</v>
      </c>
      <c r="D440" s="72">
        <v>16</v>
      </c>
      <c r="F440" s="72">
        <v>16</v>
      </c>
      <c r="G440" s="112"/>
      <c r="H440" s="25"/>
      <c r="I440" s="97"/>
      <c r="J440" s="18"/>
    </row>
    <row r="441" spans="2:11" s="9" customFormat="1" ht="12" customHeight="1">
      <c r="B441" s="127" t="s">
        <v>160</v>
      </c>
      <c r="C441" s="131" t="s">
        <v>3263</v>
      </c>
      <c r="D441" s="72">
        <v>30</v>
      </c>
      <c r="F441" s="72">
        <v>30</v>
      </c>
      <c r="G441" s="112"/>
      <c r="H441" s="25"/>
      <c r="I441" s="97"/>
      <c r="J441" s="18"/>
    </row>
    <row r="442" spans="2:11" s="9" customFormat="1" ht="12" customHeight="1">
      <c r="B442" s="127" t="s">
        <v>160</v>
      </c>
      <c r="C442" s="131" t="s">
        <v>3263</v>
      </c>
      <c r="D442" s="72">
        <v>65</v>
      </c>
      <c r="F442" s="72">
        <v>65</v>
      </c>
      <c r="G442" s="112"/>
      <c r="H442" s="25"/>
      <c r="I442" s="97"/>
      <c r="J442" s="18"/>
    </row>
    <row r="443" spans="2:11" s="9" customFormat="1" ht="12" customHeight="1">
      <c r="B443" s="127" t="s">
        <v>160</v>
      </c>
      <c r="C443" s="131" t="s">
        <v>3263</v>
      </c>
      <c r="D443" s="72">
        <v>31</v>
      </c>
      <c r="F443" s="72">
        <v>31</v>
      </c>
      <c r="G443" s="112"/>
      <c r="H443" s="25"/>
      <c r="I443" s="97"/>
      <c r="J443" s="18"/>
    </row>
    <row r="444" spans="2:11" s="9" customFormat="1" ht="12" customHeight="1">
      <c r="B444" s="127" t="s">
        <v>160</v>
      </c>
      <c r="C444" s="131" t="s">
        <v>3263</v>
      </c>
      <c r="D444" s="72">
        <v>34</v>
      </c>
      <c r="F444" s="72">
        <v>34</v>
      </c>
      <c r="G444" s="112"/>
      <c r="H444" s="25"/>
      <c r="I444" s="97"/>
      <c r="J444" s="18"/>
    </row>
    <row r="445" spans="2:11" s="9" customFormat="1" ht="12" customHeight="1">
      <c r="B445" s="127" t="s">
        <v>160</v>
      </c>
      <c r="C445" s="131" t="s">
        <v>3263</v>
      </c>
      <c r="D445" s="72">
        <v>11</v>
      </c>
      <c r="F445" s="72">
        <v>11</v>
      </c>
      <c r="G445" s="112"/>
      <c r="H445" s="25"/>
      <c r="I445" s="97"/>
      <c r="J445" s="18"/>
    </row>
    <row r="446" spans="2:11" s="9" customFormat="1" ht="12" customHeight="1">
      <c r="B446" s="127" t="s">
        <v>160</v>
      </c>
      <c r="C446" s="131" t="s">
        <v>3263</v>
      </c>
      <c r="D446" s="72">
        <v>16</v>
      </c>
      <c r="F446" s="72">
        <v>16</v>
      </c>
      <c r="G446" s="112"/>
      <c r="H446" s="25"/>
      <c r="I446" s="97"/>
      <c r="J446" s="18"/>
    </row>
    <row r="447" spans="2:11" s="9" customFormat="1" ht="12" customHeight="1">
      <c r="B447" s="127" t="s">
        <v>160</v>
      </c>
      <c r="C447" s="131" t="s">
        <v>3263</v>
      </c>
      <c r="D447" s="72">
        <v>32</v>
      </c>
      <c r="F447" s="72">
        <v>32</v>
      </c>
      <c r="G447" s="112"/>
      <c r="H447" s="25"/>
      <c r="I447" s="97"/>
      <c r="J447" s="18"/>
    </row>
    <row r="448" spans="2:11" s="9" customFormat="1" ht="12" customHeight="1">
      <c r="B448" s="127" t="s">
        <v>160</v>
      </c>
      <c r="C448" s="131" t="s">
        <v>3263</v>
      </c>
      <c r="D448" s="72">
        <v>73</v>
      </c>
      <c r="F448" s="72">
        <v>73</v>
      </c>
      <c r="G448" s="112"/>
      <c r="H448" s="25"/>
      <c r="I448" s="97"/>
      <c r="J448" s="18"/>
    </row>
    <row r="449" spans="1:18" s="9" customFormat="1" ht="12" customHeight="1">
      <c r="B449" s="127" t="s">
        <v>160</v>
      </c>
      <c r="C449" s="131" t="s">
        <v>3263</v>
      </c>
      <c r="D449" s="72">
        <v>243</v>
      </c>
      <c r="F449" s="72">
        <v>243</v>
      </c>
      <c r="G449" s="112"/>
      <c r="H449" s="25"/>
      <c r="I449" s="97"/>
      <c r="J449" s="18"/>
    </row>
    <row r="450" spans="1:18" ht="12" customHeight="1">
      <c r="B450" s="121"/>
      <c r="C450" s="1"/>
      <c r="F450" s="1"/>
      <c r="G450" s="1"/>
      <c r="H450" s="1"/>
      <c r="J450" s="18"/>
    </row>
    <row r="451" spans="1:18" ht="12" customHeight="1">
      <c r="B451" s="21" t="s">
        <v>3265</v>
      </c>
      <c r="C451" s="18">
        <v>16</v>
      </c>
      <c r="D451" s="9"/>
      <c r="E451" s="9"/>
      <c r="F451" s="79">
        <v>12051</v>
      </c>
      <c r="G451" s="129" t="s">
        <v>3240</v>
      </c>
      <c r="H451" s="112">
        <f>+F451</f>
        <v>12051</v>
      </c>
      <c r="I451" s="134" t="s">
        <v>3240</v>
      </c>
      <c r="J451" s="18"/>
      <c r="K451" s="9"/>
    </row>
    <row r="452" spans="1:18" ht="12" customHeight="1">
      <c r="B452" s="135" t="s">
        <v>3266</v>
      </c>
      <c r="C452" s="136" t="s">
        <v>3267</v>
      </c>
      <c r="D452" s="9"/>
      <c r="E452" s="9"/>
      <c r="F452" s="137">
        <v>535</v>
      </c>
      <c r="G452" s="9"/>
      <c r="H452" s="25"/>
      <c r="J452" s="18"/>
      <c r="K452" s="135"/>
    </row>
    <row r="453" spans="1:18" ht="12" customHeight="1">
      <c r="B453" s="135" t="s">
        <v>3266</v>
      </c>
      <c r="C453" s="136" t="s">
        <v>3267</v>
      </c>
      <c r="D453" s="9"/>
      <c r="E453" s="9"/>
      <c r="F453" s="137">
        <v>391</v>
      </c>
      <c r="G453" s="9"/>
      <c r="H453" s="25"/>
      <c r="J453" s="18"/>
      <c r="K453" s="135"/>
    </row>
    <row r="454" spans="1:18" s="9" customFormat="1" ht="12" customHeight="1">
      <c r="A454" s="18"/>
      <c r="B454" s="127" t="s">
        <v>160</v>
      </c>
      <c r="C454" s="136" t="s">
        <v>3267</v>
      </c>
      <c r="F454" s="137">
        <v>285</v>
      </c>
      <c r="H454" s="25"/>
      <c r="I454" s="124"/>
      <c r="J454" s="18"/>
      <c r="K454" s="18"/>
      <c r="L454" s="18"/>
      <c r="M454" s="18"/>
      <c r="N454" s="18"/>
      <c r="O454" s="18"/>
      <c r="P454" s="18"/>
      <c r="Q454" s="18"/>
      <c r="R454" s="18"/>
    </row>
    <row r="455" spans="1:18" s="9" customFormat="1" ht="12" customHeight="1">
      <c r="A455" s="18"/>
      <c r="B455" s="127" t="s">
        <v>160</v>
      </c>
      <c r="C455" s="136" t="s">
        <v>3267</v>
      </c>
      <c r="F455" s="137">
        <v>59</v>
      </c>
      <c r="H455" s="25"/>
      <c r="I455" s="124"/>
      <c r="J455" s="18"/>
      <c r="K455" s="18"/>
      <c r="L455" s="18"/>
      <c r="M455" s="18"/>
      <c r="N455" s="18"/>
      <c r="O455" s="18"/>
      <c r="P455" s="18"/>
      <c r="Q455" s="18"/>
      <c r="R455" s="18"/>
    </row>
    <row r="456" spans="1:18" s="9" customFormat="1" ht="12" customHeight="1">
      <c r="A456" s="18"/>
      <c r="B456" s="127" t="s">
        <v>160</v>
      </c>
      <c r="C456" s="136" t="s">
        <v>3267</v>
      </c>
      <c r="F456" s="137">
        <v>199</v>
      </c>
      <c r="H456" s="25"/>
      <c r="I456" s="124"/>
      <c r="J456" s="18"/>
      <c r="K456" s="18"/>
      <c r="L456" s="18"/>
      <c r="M456" s="18"/>
      <c r="N456" s="18"/>
      <c r="O456" s="18"/>
      <c r="P456" s="18"/>
      <c r="Q456" s="18"/>
      <c r="R456" s="18"/>
    </row>
    <row r="457" spans="1:18" s="9" customFormat="1" ht="12" customHeight="1">
      <c r="A457" s="18"/>
      <c r="B457" s="127" t="s">
        <v>160</v>
      </c>
      <c r="C457" s="136" t="s">
        <v>3267</v>
      </c>
      <c r="F457" s="137">
        <v>86</v>
      </c>
      <c r="H457" s="25"/>
      <c r="I457" s="124"/>
      <c r="J457" s="18"/>
      <c r="K457" s="18"/>
      <c r="L457" s="18"/>
      <c r="M457" s="18"/>
      <c r="N457" s="18"/>
      <c r="O457" s="18"/>
      <c r="P457" s="18"/>
      <c r="Q457" s="18"/>
      <c r="R457" s="18"/>
    </row>
    <row r="458" spans="1:18" s="9" customFormat="1" ht="12" customHeight="1">
      <c r="A458" s="18"/>
      <c r="B458" s="135" t="s">
        <v>3268</v>
      </c>
      <c r="C458" s="136" t="s">
        <v>3267</v>
      </c>
      <c r="F458" s="137">
        <v>78</v>
      </c>
      <c r="H458" s="25"/>
      <c r="I458" s="124"/>
      <c r="J458" s="18"/>
      <c r="K458" s="18"/>
      <c r="L458" s="18"/>
      <c r="M458" s="18"/>
      <c r="N458" s="18"/>
      <c r="O458" s="18"/>
      <c r="P458" s="18"/>
      <c r="Q458" s="18"/>
      <c r="R458" s="18"/>
    </row>
    <row r="459" spans="1:18" ht="12" customHeight="1">
      <c r="A459" s="1"/>
      <c r="B459" s="127" t="s">
        <v>160</v>
      </c>
      <c r="C459" s="136" t="s">
        <v>3267</v>
      </c>
      <c r="D459" s="9"/>
      <c r="E459" s="9"/>
      <c r="F459" s="137">
        <v>1263</v>
      </c>
      <c r="G459" s="9"/>
      <c r="H459" s="25"/>
      <c r="I459" s="124"/>
      <c r="J459" s="18"/>
      <c r="K459" s="135"/>
      <c r="L459" s="1"/>
      <c r="M459" s="1"/>
      <c r="N459" s="1"/>
      <c r="O459" s="1"/>
      <c r="P459" s="1"/>
      <c r="Q459" s="1"/>
      <c r="R459" s="1"/>
    </row>
    <row r="460" spans="1:18" ht="12" customHeight="1">
      <c r="A460" s="1"/>
      <c r="B460" s="127" t="s">
        <v>160</v>
      </c>
      <c r="C460" s="136" t="s">
        <v>3267</v>
      </c>
      <c r="D460" s="9"/>
      <c r="E460" s="9"/>
      <c r="F460" s="137">
        <v>337</v>
      </c>
      <c r="G460" s="9"/>
      <c r="H460" s="25"/>
      <c r="I460" s="124"/>
      <c r="J460" s="18"/>
      <c r="K460" s="135"/>
      <c r="L460" s="1"/>
      <c r="M460" s="1"/>
      <c r="N460" s="1"/>
      <c r="O460" s="1"/>
      <c r="P460" s="1"/>
      <c r="Q460" s="1"/>
      <c r="R460" s="1"/>
    </row>
    <row r="461" spans="1:18" ht="12" customHeight="1">
      <c r="A461" s="1"/>
      <c r="B461" s="127" t="s">
        <v>160</v>
      </c>
      <c r="C461" s="136" t="s">
        <v>3267</v>
      </c>
      <c r="D461" s="9"/>
      <c r="E461" s="9"/>
      <c r="F461" s="137">
        <v>484</v>
      </c>
      <c r="G461" s="9"/>
      <c r="H461" s="25"/>
      <c r="I461" s="124"/>
      <c r="J461" s="18"/>
      <c r="K461" s="18"/>
      <c r="L461" s="1"/>
      <c r="M461" s="1"/>
      <c r="N461" s="1"/>
      <c r="O461" s="1"/>
      <c r="P461" s="1"/>
      <c r="Q461" s="1"/>
      <c r="R461" s="1"/>
    </row>
    <row r="462" spans="1:18" s="9" customFormat="1" ht="12" customHeight="1">
      <c r="B462" s="135" t="s">
        <v>3269</v>
      </c>
      <c r="C462" s="136" t="s">
        <v>3267</v>
      </c>
      <c r="F462" s="137">
        <v>237</v>
      </c>
      <c r="H462" s="25"/>
      <c r="I462" s="97"/>
      <c r="J462" s="18"/>
    </row>
    <row r="463" spans="1:18" s="9" customFormat="1" ht="12" customHeight="1">
      <c r="A463" s="18"/>
      <c r="B463" s="135" t="s">
        <v>3270</v>
      </c>
      <c r="C463" s="136" t="s">
        <v>3267</v>
      </c>
      <c r="F463" s="137">
        <v>1200</v>
      </c>
      <c r="H463" s="25"/>
      <c r="I463" s="124"/>
      <c r="J463" s="18"/>
      <c r="K463" s="18"/>
      <c r="L463" s="18"/>
      <c r="M463" s="18"/>
      <c r="N463" s="18"/>
      <c r="O463" s="18"/>
      <c r="P463" s="18"/>
      <c r="Q463" s="18"/>
      <c r="R463" s="18"/>
    </row>
    <row r="464" spans="1:18" s="9" customFormat="1" ht="12" customHeight="1">
      <c r="B464" s="135" t="s">
        <v>3271</v>
      </c>
      <c r="C464" s="136" t="s">
        <v>3267</v>
      </c>
      <c r="F464" s="137">
        <v>7</v>
      </c>
      <c r="H464" s="25"/>
      <c r="I464" s="97"/>
      <c r="J464" s="18"/>
    </row>
    <row r="465" spans="1:18" s="9" customFormat="1" ht="12" customHeight="1">
      <c r="B465" s="135" t="s">
        <v>3272</v>
      </c>
      <c r="C465" s="136" t="s">
        <v>3267</v>
      </c>
      <c r="F465" s="137">
        <v>20</v>
      </c>
      <c r="H465" s="25"/>
      <c r="I465" s="97"/>
      <c r="J465" s="18"/>
    </row>
    <row r="466" spans="1:18" s="9" customFormat="1" ht="12" customHeight="1">
      <c r="B466" s="135" t="s">
        <v>3273</v>
      </c>
      <c r="C466" s="136" t="s">
        <v>3267</v>
      </c>
      <c r="F466" s="137">
        <v>300</v>
      </c>
      <c r="H466" s="25"/>
      <c r="I466" s="97"/>
      <c r="J466" s="18"/>
    </row>
    <row r="467" spans="1:18" s="9" customFormat="1" ht="12" customHeight="1">
      <c r="A467" s="18"/>
      <c r="B467" s="135" t="s">
        <v>3266</v>
      </c>
      <c r="C467" s="136" t="s">
        <v>3267</v>
      </c>
      <c r="F467" s="137">
        <v>496</v>
      </c>
      <c r="H467" s="25"/>
      <c r="I467" s="124"/>
      <c r="J467" s="18"/>
      <c r="K467" s="18"/>
      <c r="L467" s="18"/>
      <c r="M467" s="18"/>
      <c r="N467" s="18"/>
      <c r="O467" s="18"/>
      <c r="P467" s="18"/>
      <c r="Q467" s="18"/>
      <c r="R467" s="18"/>
    </row>
    <row r="468" spans="1:18" s="9" customFormat="1" ht="12" customHeight="1">
      <c r="A468" s="18"/>
      <c r="B468" s="135" t="s">
        <v>3274</v>
      </c>
      <c r="C468" s="136" t="s">
        <v>3267</v>
      </c>
      <c r="F468" s="137">
        <v>217</v>
      </c>
      <c r="H468" s="25"/>
      <c r="I468" s="124"/>
      <c r="J468" s="18"/>
      <c r="K468" s="18"/>
      <c r="L468" s="18"/>
      <c r="M468" s="18"/>
      <c r="N468" s="18"/>
      <c r="O468" s="18"/>
      <c r="P468" s="18"/>
      <c r="Q468" s="18"/>
      <c r="R468" s="18"/>
    </row>
    <row r="469" spans="1:18" s="9" customFormat="1" ht="12" customHeight="1">
      <c r="A469" s="18"/>
      <c r="B469" s="135" t="s">
        <v>3275</v>
      </c>
      <c r="C469" s="136" t="s">
        <v>3267</v>
      </c>
      <c r="F469" s="137">
        <v>291</v>
      </c>
      <c r="H469" s="25"/>
      <c r="I469" s="124"/>
      <c r="J469" s="18"/>
      <c r="K469" s="18"/>
      <c r="L469" s="18"/>
      <c r="M469" s="18"/>
      <c r="N469" s="18"/>
      <c r="O469" s="18"/>
      <c r="P469" s="18"/>
      <c r="Q469" s="18"/>
      <c r="R469" s="18"/>
    </row>
    <row r="470" spans="1:18" s="9" customFormat="1" ht="12" customHeight="1">
      <c r="A470" s="18"/>
      <c r="B470" s="127" t="s">
        <v>160</v>
      </c>
      <c r="C470" s="136" t="s">
        <v>3267</v>
      </c>
      <c r="F470" s="137">
        <v>102</v>
      </c>
      <c r="H470" s="25"/>
      <c r="I470" s="124"/>
      <c r="J470" s="18"/>
      <c r="K470" s="18"/>
      <c r="L470" s="18"/>
      <c r="M470" s="18"/>
      <c r="N470" s="18"/>
      <c r="O470" s="18"/>
      <c r="P470" s="18"/>
      <c r="Q470" s="18"/>
      <c r="R470" s="18"/>
    </row>
    <row r="471" spans="1:18" s="9" customFormat="1" ht="12" customHeight="1">
      <c r="A471" s="18"/>
      <c r="B471" s="135" t="s">
        <v>3276</v>
      </c>
      <c r="C471" s="136" t="s">
        <v>3267</v>
      </c>
      <c r="F471" s="137">
        <v>79</v>
      </c>
      <c r="H471" s="25"/>
      <c r="I471" s="124"/>
      <c r="J471" s="18"/>
      <c r="K471" s="18"/>
      <c r="L471" s="18"/>
      <c r="M471" s="18"/>
      <c r="N471" s="18"/>
      <c r="O471" s="18"/>
      <c r="P471" s="18"/>
      <c r="Q471" s="18"/>
      <c r="R471" s="18"/>
    </row>
    <row r="472" spans="1:18" s="9" customFormat="1" ht="12" customHeight="1">
      <c r="A472" s="18"/>
      <c r="B472" s="135" t="s">
        <v>3277</v>
      </c>
      <c r="C472" s="136" t="s">
        <v>3267</v>
      </c>
      <c r="F472" s="137">
        <v>152</v>
      </c>
      <c r="H472" s="25"/>
      <c r="I472" s="124"/>
      <c r="J472" s="18"/>
      <c r="K472" s="18"/>
      <c r="L472" s="18"/>
      <c r="M472" s="18"/>
      <c r="N472" s="18"/>
      <c r="O472" s="18"/>
      <c r="P472" s="18"/>
      <c r="Q472" s="18"/>
      <c r="R472" s="18"/>
    </row>
    <row r="473" spans="1:18" s="9" customFormat="1" ht="12" customHeight="1">
      <c r="A473" s="18"/>
      <c r="B473" s="135" t="s">
        <v>3278</v>
      </c>
      <c r="C473" s="136" t="s">
        <v>3267</v>
      </c>
      <c r="F473" s="137">
        <v>112</v>
      </c>
      <c r="H473" s="25"/>
      <c r="I473" s="124"/>
      <c r="J473" s="18"/>
      <c r="K473" s="18"/>
      <c r="L473" s="18"/>
      <c r="M473" s="18"/>
      <c r="N473" s="18"/>
      <c r="O473" s="18"/>
      <c r="P473" s="18"/>
      <c r="Q473" s="18"/>
      <c r="R473" s="18"/>
    </row>
    <row r="474" spans="1:18" s="9" customFormat="1" ht="12" customHeight="1">
      <c r="A474" s="18"/>
      <c r="B474" s="135" t="s">
        <v>3279</v>
      </c>
      <c r="C474" s="136" t="s">
        <v>3267</v>
      </c>
      <c r="F474" s="137">
        <v>110</v>
      </c>
      <c r="H474" s="25"/>
      <c r="I474" s="124"/>
      <c r="J474" s="18"/>
      <c r="K474" s="18"/>
      <c r="L474" s="18"/>
      <c r="M474" s="18"/>
      <c r="N474" s="18"/>
      <c r="O474" s="18"/>
      <c r="P474" s="18"/>
      <c r="Q474" s="18"/>
      <c r="R474" s="18"/>
    </row>
    <row r="475" spans="1:18" s="9" customFormat="1" ht="12" customHeight="1">
      <c r="A475" s="18"/>
      <c r="B475" s="135" t="s">
        <v>3280</v>
      </c>
      <c r="C475" s="136" t="s">
        <v>3267</v>
      </c>
      <c r="F475" s="137">
        <v>714</v>
      </c>
      <c r="H475" s="25"/>
      <c r="I475" s="124"/>
      <c r="J475" s="18"/>
      <c r="K475" s="18"/>
      <c r="L475" s="18"/>
      <c r="M475" s="18"/>
      <c r="N475" s="18"/>
      <c r="O475" s="18"/>
      <c r="P475" s="18"/>
      <c r="Q475" s="18"/>
      <c r="R475" s="18"/>
    </row>
    <row r="476" spans="1:18" s="9" customFormat="1" ht="12" customHeight="1">
      <c r="A476" s="18"/>
      <c r="B476" s="135" t="s">
        <v>3281</v>
      </c>
      <c r="C476" s="136" t="s">
        <v>3267</v>
      </c>
      <c r="F476" s="137">
        <v>1200</v>
      </c>
      <c r="H476" s="25"/>
      <c r="I476" s="124"/>
      <c r="J476" s="18"/>
      <c r="K476" s="18"/>
      <c r="L476" s="18"/>
      <c r="M476" s="18"/>
      <c r="N476" s="18"/>
      <c r="O476" s="18"/>
      <c r="P476" s="18"/>
      <c r="Q476" s="18"/>
      <c r="R476" s="18"/>
    </row>
    <row r="477" spans="1:18" s="9" customFormat="1" ht="12" customHeight="1">
      <c r="A477" s="18"/>
      <c r="B477" s="135" t="s">
        <v>3282</v>
      </c>
      <c r="C477" s="136" t="s">
        <v>3267</v>
      </c>
      <c r="F477" s="137">
        <v>207</v>
      </c>
      <c r="H477" s="25"/>
      <c r="I477" s="124"/>
      <c r="J477" s="18"/>
      <c r="K477" s="18"/>
      <c r="L477" s="18"/>
      <c r="M477" s="18"/>
      <c r="N477" s="18"/>
      <c r="O477" s="18"/>
      <c r="P477" s="18"/>
      <c r="Q477" s="18"/>
      <c r="R477" s="18"/>
    </row>
    <row r="478" spans="1:18" s="9" customFormat="1" ht="12" customHeight="1">
      <c r="A478" s="18"/>
      <c r="B478" s="135" t="s">
        <v>3282</v>
      </c>
      <c r="C478" s="136" t="s">
        <v>3267</v>
      </c>
      <c r="F478" s="137">
        <v>296</v>
      </c>
      <c r="H478" s="25"/>
      <c r="I478" s="124"/>
      <c r="J478" s="18"/>
      <c r="K478" s="18"/>
      <c r="L478" s="18"/>
      <c r="M478" s="18"/>
      <c r="N478" s="18"/>
      <c r="O478" s="18"/>
      <c r="P478" s="18"/>
      <c r="Q478" s="18"/>
      <c r="R478" s="18"/>
    </row>
    <row r="479" spans="1:18" ht="12" customHeight="1">
      <c r="A479" s="1"/>
      <c r="B479" s="135" t="s">
        <v>3283</v>
      </c>
      <c r="C479" s="136" t="s">
        <v>3267</v>
      </c>
      <c r="D479" s="9"/>
      <c r="E479" s="9"/>
      <c r="F479" s="137">
        <v>304</v>
      </c>
      <c r="G479" s="9"/>
      <c r="H479" s="25"/>
      <c r="I479" s="124"/>
      <c r="J479" s="18"/>
      <c r="K479" s="18"/>
      <c r="L479" s="1"/>
      <c r="M479" s="1"/>
      <c r="N479" s="1"/>
      <c r="O479" s="1"/>
      <c r="P479" s="1"/>
      <c r="Q479" s="1"/>
      <c r="R479" s="1"/>
    </row>
    <row r="480" spans="1:18" s="9" customFormat="1" ht="12" customHeight="1">
      <c r="A480" s="18"/>
      <c r="B480" s="135" t="s">
        <v>3284</v>
      </c>
      <c r="C480" s="136" t="s">
        <v>3267</v>
      </c>
      <c r="F480" s="137">
        <v>596</v>
      </c>
      <c r="H480" s="25"/>
      <c r="I480" s="124"/>
      <c r="J480" s="18"/>
      <c r="K480" s="18"/>
      <c r="L480" s="18"/>
      <c r="M480" s="18"/>
      <c r="N480" s="18"/>
      <c r="O480" s="18"/>
      <c r="P480" s="18"/>
      <c r="Q480" s="18"/>
      <c r="R480" s="18"/>
    </row>
    <row r="481" spans="1:18" s="9" customFormat="1" ht="12" customHeight="1">
      <c r="A481" s="18"/>
      <c r="B481" s="127" t="s">
        <v>160</v>
      </c>
      <c r="C481" s="136" t="s">
        <v>3267</v>
      </c>
      <c r="F481" s="137">
        <v>217</v>
      </c>
      <c r="H481" s="25"/>
      <c r="I481" s="124"/>
      <c r="J481" s="18"/>
      <c r="K481" s="18"/>
      <c r="L481" s="18"/>
      <c r="M481" s="18"/>
      <c r="N481" s="18"/>
      <c r="O481" s="18"/>
      <c r="P481" s="18"/>
      <c r="Q481" s="18"/>
      <c r="R481" s="18"/>
    </row>
    <row r="482" spans="1:18" s="9" customFormat="1" ht="12" customHeight="1">
      <c r="A482" s="18"/>
      <c r="B482" s="127" t="s">
        <v>160</v>
      </c>
      <c r="C482" s="136" t="s">
        <v>3267</v>
      </c>
      <c r="F482" s="137">
        <v>240</v>
      </c>
      <c r="H482" s="25"/>
      <c r="I482" s="124"/>
      <c r="J482" s="18"/>
      <c r="K482" s="18"/>
      <c r="L482" s="18"/>
      <c r="M482" s="18"/>
      <c r="N482" s="18"/>
      <c r="O482" s="18"/>
      <c r="P482" s="18"/>
      <c r="Q482" s="18"/>
      <c r="R482" s="18"/>
    </row>
    <row r="483" spans="1:18" s="9" customFormat="1" ht="12" customHeight="1">
      <c r="A483" s="18"/>
      <c r="B483" s="127" t="s">
        <v>160</v>
      </c>
      <c r="C483" s="136" t="s">
        <v>3267</v>
      </c>
      <c r="F483" s="137">
        <v>249</v>
      </c>
      <c r="H483" s="25"/>
      <c r="I483" s="124"/>
      <c r="J483" s="18"/>
      <c r="K483" s="18"/>
      <c r="L483" s="18"/>
      <c r="M483" s="18"/>
      <c r="N483" s="18"/>
      <c r="O483" s="18"/>
      <c r="P483" s="18"/>
      <c r="Q483" s="18"/>
      <c r="R483" s="18"/>
    </row>
    <row r="484" spans="1:18" s="9" customFormat="1" ht="12" customHeight="1">
      <c r="A484" s="18"/>
      <c r="B484" s="135" t="s">
        <v>3285</v>
      </c>
      <c r="C484" s="136" t="s">
        <v>3267</v>
      </c>
      <c r="F484" s="137">
        <v>318</v>
      </c>
      <c r="H484" s="25"/>
      <c r="I484" s="124"/>
      <c r="J484" s="18"/>
      <c r="K484" s="18"/>
      <c r="L484" s="18"/>
      <c r="M484" s="18"/>
      <c r="N484" s="18"/>
      <c r="O484" s="18"/>
      <c r="P484" s="18"/>
      <c r="Q484" s="18"/>
      <c r="R484" s="18"/>
    </row>
    <row r="485" spans="1:18" ht="12" customHeight="1">
      <c r="A485" s="1"/>
      <c r="C485" s="63"/>
      <c r="F485" s="138"/>
      <c r="J485" s="18"/>
      <c r="K485" s="1"/>
      <c r="L485" s="1"/>
      <c r="M485" s="1"/>
      <c r="N485" s="1"/>
      <c r="O485" s="1"/>
      <c r="P485" s="1"/>
      <c r="Q485" s="1"/>
      <c r="R485" s="1"/>
    </row>
    <row r="486" spans="1:18" ht="12" customHeight="1">
      <c r="A486" s="1"/>
      <c r="B486" s="121" t="s">
        <v>3286</v>
      </c>
      <c r="C486" s="1">
        <v>16</v>
      </c>
      <c r="F486" s="139">
        <v>401</v>
      </c>
      <c r="G486" t="s">
        <v>3256</v>
      </c>
      <c r="H486" s="6">
        <f>+F486</f>
        <v>401</v>
      </c>
      <c r="I486" s="97" t="s">
        <v>3256</v>
      </c>
      <c r="J486" s="18"/>
      <c r="K486" s="1"/>
      <c r="L486" s="1"/>
      <c r="M486" s="1"/>
      <c r="N486" s="1"/>
      <c r="O486" s="1"/>
      <c r="P486" s="1"/>
      <c r="Q486" s="1"/>
      <c r="R486" s="1"/>
    </row>
    <row r="487" spans="1:18" ht="12" customHeight="1">
      <c r="A487" s="1"/>
      <c r="B487" s="9" t="s">
        <v>3287</v>
      </c>
      <c r="C487">
        <v>16</v>
      </c>
      <c r="F487" s="140">
        <v>7.7282500000000001</v>
      </c>
      <c r="H487" s="24"/>
      <c r="I487" s="124"/>
      <c r="J487" s="18"/>
      <c r="K487" s="1"/>
      <c r="L487" s="1"/>
      <c r="M487" s="1"/>
      <c r="N487" s="1"/>
      <c r="O487" s="1"/>
      <c r="P487" s="1"/>
      <c r="Q487" s="1"/>
      <c r="R487" s="1"/>
    </row>
    <row r="488" spans="1:18" ht="12" customHeight="1">
      <c r="A488" s="1"/>
      <c r="B488" s="9" t="s">
        <v>3276</v>
      </c>
      <c r="C488">
        <v>16</v>
      </c>
      <c r="F488" s="140">
        <v>48.505000000000003</v>
      </c>
      <c r="H488" s="24"/>
      <c r="I488" s="124"/>
      <c r="J488" s="18"/>
      <c r="K488" s="1"/>
      <c r="L488" s="1"/>
      <c r="M488" s="1"/>
      <c r="N488" s="1"/>
      <c r="O488" s="1"/>
      <c r="P488" s="1"/>
      <c r="Q488" s="1"/>
      <c r="R488" s="1"/>
    </row>
    <row r="489" spans="1:18" ht="12" customHeight="1">
      <c r="A489" s="1"/>
      <c r="B489" s="9" t="s">
        <v>160</v>
      </c>
      <c r="C489">
        <v>16</v>
      </c>
      <c r="F489" s="140">
        <v>25.847999999999999</v>
      </c>
      <c r="H489" s="24"/>
      <c r="I489" s="124"/>
      <c r="J489" s="18"/>
      <c r="K489" s="1"/>
      <c r="L489" s="1"/>
      <c r="M489" s="1"/>
      <c r="N489" s="1"/>
      <c r="O489" s="1"/>
      <c r="P489" s="1"/>
      <c r="Q489" s="1"/>
      <c r="R489" s="1"/>
    </row>
    <row r="490" spans="1:18" ht="12" customHeight="1">
      <c r="A490" s="1"/>
      <c r="B490" s="9" t="s">
        <v>160</v>
      </c>
      <c r="C490">
        <v>16</v>
      </c>
      <c r="F490" s="140">
        <v>6.9550000000000001</v>
      </c>
      <c r="H490" s="24"/>
      <c r="I490" s="124"/>
      <c r="J490" s="18"/>
      <c r="K490" s="1"/>
      <c r="L490" s="1"/>
      <c r="M490" s="1"/>
      <c r="N490" s="1"/>
      <c r="O490" s="1"/>
      <c r="P490" s="1"/>
      <c r="Q490" s="1"/>
      <c r="R490" s="1"/>
    </row>
    <row r="491" spans="1:18" ht="12" customHeight="1">
      <c r="A491" s="1"/>
      <c r="B491" s="9" t="s">
        <v>160</v>
      </c>
      <c r="C491">
        <v>16</v>
      </c>
      <c r="F491" s="140">
        <v>32.759770000000003</v>
      </c>
      <c r="H491" s="24"/>
      <c r="I491" s="124"/>
      <c r="J491" s="18"/>
      <c r="K491" s="1"/>
      <c r="L491" s="1"/>
      <c r="M491" s="1"/>
      <c r="N491" s="1"/>
      <c r="O491" s="1"/>
      <c r="P491" s="1"/>
      <c r="Q491" s="1"/>
      <c r="R491" s="1"/>
    </row>
    <row r="492" spans="1:18" ht="12" customHeight="1">
      <c r="A492" s="1"/>
      <c r="B492" s="9" t="s">
        <v>160</v>
      </c>
      <c r="C492">
        <v>16</v>
      </c>
      <c r="F492" s="140">
        <v>6.4950000000000001</v>
      </c>
      <c r="H492" s="24"/>
      <c r="I492" s="124"/>
      <c r="J492" s="18"/>
      <c r="K492" s="1"/>
      <c r="L492" s="1"/>
      <c r="M492" s="1"/>
      <c r="N492" s="1"/>
      <c r="O492" s="1"/>
      <c r="P492" s="1"/>
      <c r="Q492" s="1"/>
      <c r="R492" s="1"/>
    </row>
    <row r="493" spans="1:18" ht="12" customHeight="1">
      <c r="A493" s="1"/>
      <c r="B493" s="9" t="s">
        <v>160</v>
      </c>
      <c r="C493">
        <v>16</v>
      </c>
      <c r="F493" s="140">
        <v>7.4998999999999993</v>
      </c>
      <c r="H493" s="24"/>
      <c r="I493" s="124"/>
      <c r="J493" s="18"/>
      <c r="K493" s="1"/>
      <c r="L493" s="1"/>
      <c r="M493" s="1"/>
      <c r="N493" s="1"/>
      <c r="O493" s="1"/>
      <c r="P493" s="1"/>
      <c r="Q493" s="1"/>
      <c r="R493" s="1"/>
    </row>
    <row r="494" spans="1:18" ht="12" customHeight="1">
      <c r="A494" s="1"/>
      <c r="B494" s="9" t="s">
        <v>160</v>
      </c>
      <c r="C494">
        <v>16</v>
      </c>
      <c r="F494" s="140">
        <v>14.025379999999998</v>
      </c>
      <c r="H494" s="24"/>
      <c r="I494" s="124"/>
      <c r="J494" s="18"/>
      <c r="K494" s="1"/>
      <c r="L494" s="1"/>
      <c r="M494" s="1"/>
      <c r="N494" s="1"/>
      <c r="O494" s="1"/>
      <c r="P494" s="1"/>
      <c r="Q494" s="1"/>
      <c r="R494" s="1"/>
    </row>
    <row r="495" spans="1:18" ht="12" customHeight="1">
      <c r="A495" s="1"/>
      <c r="B495" s="31" t="s">
        <v>3288</v>
      </c>
      <c r="C495">
        <v>16</v>
      </c>
      <c r="F495" s="140">
        <v>34.159999999999997</v>
      </c>
      <c r="H495" s="24"/>
      <c r="J495" s="18"/>
      <c r="K495" s="1"/>
      <c r="L495" s="1"/>
      <c r="M495" s="1"/>
      <c r="N495" s="1"/>
      <c r="O495" s="1"/>
      <c r="P495" s="1"/>
      <c r="Q495" s="1"/>
      <c r="R495" s="1"/>
    </row>
    <row r="496" spans="1:18" ht="12" customHeight="1">
      <c r="A496" s="1"/>
      <c r="B496" s="9" t="s">
        <v>160</v>
      </c>
      <c r="C496">
        <v>16</v>
      </c>
      <c r="F496" s="140">
        <v>2.4</v>
      </c>
      <c r="H496" s="24"/>
      <c r="I496" s="124"/>
      <c r="J496" s="18"/>
      <c r="K496" s="1"/>
      <c r="L496" s="1"/>
      <c r="M496" s="1"/>
      <c r="N496" s="1"/>
      <c r="O496" s="1"/>
      <c r="P496" s="1"/>
      <c r="Q496" s="1"/>
      <c r="R496" s="1"/>
    </row>
    <row r="497" spans="1:18" ht="12" customHeight="1">
      <c r="A497" s="1"/>
      <c r="B497" s="9" t="s">
        <v>160</v>
      </c>
      <c r="C497">
        <v>16</v>
      </c>
      <c r="F497" s="140">
        <v>3.3929999999999998</v>
      </c>
      <c r="H497" s="24"/>
      <c r="J497" s="18"/>
      <c r="K497" s="1"/>
      <c r="L497" s="1"/>
      <c r="M497" s="1"/>
      <c r="N497" s="1"/>
      <c r="O497" s="1"/>
      <c r="P497" s="1"/>
      <c r="Q497" s="1"/>
      <c r="R497" s="1"/>
    </row>
    <row r="498" spans="1:18" ht="12" customHeight="1">
      <c r="B498" s="31" t="s">
        <v>3289</v>
      </c>
      <c r="C498">
        <v>16</v>
      </c>
      <c r="F498" s="140">
        <v>3.9</v>
      </c>
      <c r="H498" s="24"/>
      <c r="J498" s="18"/>
    </row>
    <row r="499" spans="1:18" ht="12" customHeight="1">
      <c r="B499" s="9" t="s">
        <v>160</v>
      </c>
      <c r="C499">
        <v>16</v>
      </c>
      <c r="F499" s="140">
        <v>23.570930000000001</v>
      </c>
      <c r="H499" s="24"/>
      <c r="J499" s="18"/>
    </row>
    <row r="500" spans="1:18" ht="12" customHeight="1">
      <c r="B500" s="31" t="s">
        <v>3290</v>
      </c>
      <c r="C500">
        <v>16</v>
      </c>
      <c r="F500" s="140">
        <v>25.758200000000002</v>
      </c>
      <c r="H500" s="24"/>
      <c r="I500" s="124"/>
      <c r="J500" s="18"/>
    </row>
    <row r="501" spans="1:18" ht="12" customHeight="1">
      <c r="B501" s="31" t="s">
        <v>3291</v>
      </c>
      <c r="C501">
        <v>16</v>
      </c>
      <c r="F501" s="140">
        <v>11.95251</v>
      </c>
      <c r="H501" s="24"/>
      <c r="I501" s="124"/>
      <c r="J501" s="18"/>
    </row>
    <row r="502" spans="1:18" ht="12" customHeight="1">
      <c r="B502" s="31" t="s">
        <v>3272</v>
      </c>
      <c r="C502">
        <v>16</v>
      </c>
      <c r="F502" s="140">
        <v>20.3005</v>
      </c>
      <c r="H502" s="24"/>
      <c r="I502" s="124"/>
      <c r="J502" s="18"/>
    </row>
    <row r="503" spans="1:18" ht="12" customHeight="1">
      <c r="B503" s="31" t="s">
        <v>3292</v>
      </c>
      <c r="C503">
        <v>16</v>
      </c>
      <c r="F503" s="140">
        <v>2.4855999999999998</v>
      </c>
      <c r="H503" s="24"/>
      <c r="I503" s="124"/>
      <c r="J503" s="18"/>
    </row>
    <row r="504" spans="1:18" ht="12" customHeight="1">
      <c r="B504" s="9" t="s">
        <v>160</v>
      </c>
      <c r="C504">
        <v>16</v>
      </c>
      <c r="F504" s="140">
        <v>59.694400000000002</v>
      </c>
      <c r="H504" s="24"/>
      <c r="I504" s="124"/>
      <c r="J504" s="18"/>
    </row>
    <row r="505" spans="1:18" ht="12" customHeight="1">
      <c r="B505" s="31" t="s">
        <v>3293</v>
      </c>
      <c r="C505">
        <v>16</v>
      </c>
      <c r="F505" s="140">
        <v>63.733330000000002</v>
      </c>
      <c r="H505" s="24"/>
      <c r="I505" s="124"/>
      <c r="J505" s="18"/>
    </row>
    <row r="506" spans="1:18" ht="12" customHeight="1">
      <c r="B506" s="121"/>
      <c r="C506" s="1"/>
      <c r="F506" s="6"/>
      <c r="H506" s="1"/>
      <c r="I506" s="124"/>
      <c r="J506" s="18"/>
    </row>
    <row r="507" spans="1:18" ht="12" customHeight="1">
      <c r="B507" s="1" t="s">
        <v>3294</v>
      </c>
      <c r="C507" s="141">
        <v>16</v>
      </c>
      <c r="F507" s="142">
        <v>1434</v>
      </c>
      <c r="G507" s="9" t="s">
        <v>3256</v>
      </c>
      <c r="H507" s="112">
        <v>1434</v>
      </c>
      <c r="I507" s="97" t="s">
        <v>3256</v>
      </c>
      <c r="J507" s="18"/>
    </row>
    <row r="508" spans="1:18" ht="12" customHeight="1">
      <c r="B508" s="143" t="s">
        <v>3295</v>
      </c>
      <c r="C508" s="144">
        <v>16</v>
      </c>
      <c r="F508" s="138">
        <v>2</v>
      </c>
      <c r="H508" s="1"/>
      <c r="I508" s="124"/>
      <c r="J508" s="18"/>
    </row>
    <row r="509" spans="1:18" ht="12" customHeight="1">
      <c r="B509" s="143" t="s">
        <v>3296</v>
      </c>
      <c r="C509" s="144">
        <v>16</v>
      </c>
      <c r="F509" s="138">
        <v>15</v>
      </c>
      <c r="H509" s="1"/>
      <c r="I509" s="124"/>
      <c r="J509" s="18"/>
    </row>
    <row r="510" spans="1:18" ht="12" customHeight="1">
      <c r="B510" s="143" t="s">
        <v>3297</v>
      </c>
      <c r="C510" s="144">
        <v>16</v>
      </c>
      <c r="F510" s="138">
        <v>3</v>
      </c>
      <c r="H510" s="1"/>
      <c r="I510" s="124"/>
      <c r="J510" s="18"/>
    </row>
    <row r="511" spans="1:18" ht="12" customHeight="1">
      <c r="B511" s="143" t="s">
        <v>3297</v>
      </c>
      <c r="C511" s="144">
        <v>16</v>
      </c>
      <c r="F511" s="138">
        <v>10</v>
      </c>
      <c r="H511" s="1"/>
      <c r="I511" s="124"/>
      <c r="J511" s="18"/>
    </row>
    <row r="512" spans="1:18" ht="12" customHeight="1">
      <c r="B512" s="143" t="s">
        <v>3298</v>
      </c>
      <c r="C512" s="144">
        <v>16</v>
      </c>
      <c r="F512" s="138">
        <v>13</v>
      </c>
      <c r="H512" s="1"/>
      <c r="I512" s="124"/>
      <c r="J512" s="18"/>
    </row>
    <row r="513" spans="2:10" ht="12" customHeight="1">
      <c r="B513" s="143" t="s">
        <v>3299</v>
      </c>
      <c r="C513" s="144">
        <v>16</v>
      </c>
      <c r="F513" s="138">
        <v>1</v>
      </c>
      <c r="H513" s="1"/>
      <c r="I513" s="124"/>
      <c r="J513" s="18"/>
    </row>
    <row r="514" spans="2:10" ht="12" customHeight="1">
      <c r="B514" s="143" t="s">
        <v>3300</v>
      </c>
      <c r="C514" s="144">
        <v>16</v>
      </c>
      <c r="F514" s="138">
        <v>3</v>
      </c>
      <c r="H514" s="1"/>
      <c r="I514" s="124"/>
      <c r="J514" s="18"/>
    </row>
    <row r="515" spans="2:10" ht="12" customHeight="1">
      <c r="B515" s="143" t="s">
        <v>3301</v>
      </c>
      <c r="C515" s="144">
        <v>16</v>
      </c>
      <c r="F515" s="138">
        <v>15</v>
      </c>
      <c r="H515" s="1"/>
      <c r="I515" s="124"/>
      <c r="J515" s="18"/>
    </row>
    <row r="516" spans="2:10" ht="12" customHeight="1">
      <c r="B516" s="143" t="s">
        <v>3302</v>
      </c>
      <c r="C516" s="144">
        <v>16</v>
      </c>
      <c r="F516" s="138">
        <v>14</v>
      </c>
      <c r="H516" s="1"/>
      <c r="I516" s="124"/>
      <c r="J516" s="18"/>
    </row>
    <row r="517" spans="2:10" ht="12" customHeight="1">
      <c r="B517" s="143" t="s">
        <v>3303</v>
      </c>
      <c r="C517" s="144">
        <v>16</v>
      </c>
      <c r="F517" s="138">
        <v>14</v>
      </c>
      <c r="H517" s="1"/>
      <c r="I517" s="124"/>
      <c r="J517" s="18"/>
    </row>
    <row r="518" spans="2:10" ht="12" customHeight="1">
      <c r="B518" s="143" t="s">
        <v>3304</v>
      </c>
      <c r="C518" s="144">
        <v>16</v>
      </c>
      <c r="F518" s="138">
        <v>13</v>
      </c>
      <c r="H518" s="1"/>
      <c r="I518" s="124"/>
      <c r="J518" s="18"/>
    </row>
    <row r="519" spans="2:10" ht="12" customHeight="1">
      <c r="B519" s="143" t="s">
        <v>3305</v>
      </c>
      <c r="C519" s="144">
        <v>16</v>
      </c>
      <c r="F519" s="138">
        <v>3</v>
      </c>
      <c r="H519" s="1"/>
      <c r="I519" s="124"/>
      <c r="J519" s="18"/>
    </row>
    <row r="520" spans="2:10" ht="12" customHeight="1">
      <c r="B520" s="143" t="s">
        <v>3306</v>
      </c>
      <c r="C520" s="144">
        <v>16</v>
      </c>
      <c r="F520" s="138">
        <v>1</v>
      </c>
      <c r="H520" s="1"/>
      <c r="I520" s="124"/>
      <c r="J520" s="18"/>
    </row>
    <row r="521" spans="2:10" ht="12" customHeight="1">
      <c r="B521" s="143" t="s">
        <v>3307</v>
      </c>
      <c r="C521" s="144">
        <v>16</v>
      </c>
      <c r="F521" s="138">
        <v>7</v>
      </c>
      <c r="H521" s="1"/>
      <c r="I521" s="124"/>
      <c r="J521" s="18"/>
    </row>
    <row r="522" spans="2:10" ht="12" customHeight="1">
      <c r="B522" s="143" t="s">
        <v>3307</v>
      </c>
      <c r="C522" s="144">
        <v>16</v>
      </c>
      <c r="F522" s="138">
        <v>9</v>
      </c>
      <c r="H522" s="1"/>
      <c r="I522" s="124"/>
      <c r="J522" s="18"/>
    </row>
    <row r="523" spans="2:10" ht="12" customHeight="1">
      <c r="B523" s="143" t="s">
        <v>3308</v>
      </c>
      <c r="C523" s="144">
        <v>16</v>
      </c>
      <c r="F523" s="138">
        <v>19</v>
      </c>
      <c r="H523" s="1"/>
      <c r="I523" s="124"/>
      <c r="J523" s="18"/>
    </row>
    <row r="524" spans="2:10" ht="12" customHeight="1">
      <c r="B524" s="143" t="s">
        <v>3309</v>
      </c>
      <c r="C524" s="144">
        <v>16</v>
      </c>
      <c r="F524" s="138">
        <v>4</v>
      </c>
      <c r="H524" s="1"/>
      <c r="I524" s="124"/>
      <c r="J524" s="18"/>
    </row>
    <row r="525" spans="2:10" ht="12" customHeight="1">
      <c r="B525" s="143" t="s">
        <v>3309</v>
      </c>
      <c r="C525" s="144">
        <v>16</v>
      </c>
      <c r="F525" s="138">
        <v>6</v>
      </c>
      <c r="H525" s="1"/>
      <c r="I525" s="124"/>
      <c r="J525" s="18"/>
    </row>
    <row r="526" spans="2:10" ht="12" customHeight="1">
      <c r="B526" s="143" t="s">
        <v>3310</v>
      </c>
      <c r="C526" s="144">
        <v>16</v>
      </c>
      <c r="F526" s="138">
        <v>49</v>
      </c>
      <c r="H526" s="1"/>
      <c r="I526" s="124"/>
      <c r="J526" s="18"/>
    </row>
    <row r="527" spans="2:10" ht="12" customHeight="1">
      <c r="B527" s="121"/>
      <c r="C527" s="1"/>
      <c r="F527" s="6"/>
      <c r="H527" s="1"/>
      <c r="I527" s="124"/>
      <c r="J527" s="18"/>
    </row>
    <row r="528" spans="2:10" s="9" customFormat="1" ht="12" customHeight="1">
      <c r="B528" s="21" t="s">
        <v>3311</v>
      </c>
      <c r="C528" s="18">
        <v>16</v>
      </c>
      <c r="F528" s="18">
        <v>1747</v>
      </c>
      <c r="G528" s="129" t="s">
        <v>3240</v>
      </c>
      <c r="H528" s="112">
        <f>+F528</f>
        <v>1747</v>
      </c>
      <c r="I528" s="130" t="s">
        <v>3240</v>
      </c>
      <c r="J528" s="18"/>
    </row>
    <row r="529" spans="2:11" s="9" customFormat="1" ht="12" customHeight="1">
      <c r="B529" s="127" t="s">
        <v>3312</v>
      </c>
      <c r="C529" s="72">
        <v>16</v>
      </c>
      <c r="F529" s="72">
        <v>50</v>
      </c>
      <c r="H529" s="38"/>
      <c r="I529" s="124"/>
      <c r="J529" s="18"/>
    </row>
    <row r="530" spans="2:11" ht="12" customHeight="1">
      <c r="B530" s="127" t="s">
        <v>160</v>
      </c>
      <c r="C530" s="72">
        <v>16</v>
      </c>
      <c r="D530" s="9"/>
      <c r="E530" s="9"/>
      <c r="F530" s="72">
        <v>7</v>
      </c>
      <c r="G530" s="9"/>
      <c r="H530" s="38"/>
      <c r="J530" s="18"/>
      <c r="K530" s="127"/>
    </row>
    <row r="531" spans="2:11" ht="12" customHeight="1">
      <c r="B531" s="127" t="s">
        <v>160</v>
      </c>
      <c r="C531" s="72">
        <v>16</v>
      </c>
      <c r="D531" s="9"/>
      <c r="E531" s="9"/>
      <c r="F531" s="72">
        <v>3</v>
      </c>
      <c r="G531" s="9"/>
      <c r="H531" s="38"/>
      <c r="J531" s="18"/>
    </row>
    <row r="532" spans="2:11" ht="12" customHeight="1">
      <c r="B532" s="127" t="s">
        <v>160</v>
      </c>
      <c r="C532" s="72">
        <v>16</v>
      </c>
      <c r="D532" s="9"/>
      <c r="E532" s="9"/>
      <c r="F532" s="72">
        <v>6</v>
      </c>
      <c r="G532" s="9"/>
      <c r="H532" s="38"/>
      <c r="J532" s="18"/>
      <c r="K532" s="9"/>
    </row>
    <row r="533" spans="2:11" s="9" customFormat="1" ht="12" customHeight="1">
      <c r="B533" s="127" t="s">
        <v>3313</v>
      </c>
      <c r="C533" s="72">
        <v>16</v>
      </c>
      <c r="F533" s="72">
        <v>18</v>
      </c>
      <c r="H533" s="38"/>
      <c r="I533" s="97"/>
      <c r="J533" s="18"/>
    </row>
    <row r="534" spans="2:11" ht="12" customHeight="1">
      <c r="B534" s="127" t="s">
        <v>160</v>
      </c>
      <c r="C534" s="72">
        <v>16</v>
      </c>
      <c r="D534" s="9"/>
      <c r="E534" s="9"/>
      <c r="F534" s="72">
        <v>12</v>
      </c>
      <c r="G534" s="9"/>
      <c r="H534" s="38"/>
      <c r="J534" s="18"/>
      <c r="K534" s="9"/>
    </row>
    <row r="535" spans="2:11" s="145" customFormat="1" ht="12" customHeight="1">
      <c r="B535" s="127" t="s">
        <v>160</v>
      </c>
      <c r="C535" s="145">
        <v>16</v>
      </c>
      <c r="F535" s="145">
        <v>7</v>
      </c>
      <c r="H535" s="146"/>
      <c r="J535" s="147"/>
    </row>
    <row r="536" spans="2:11" s="9" customFormat="1" ht="12" customHeight="1">
      <c r="B536" s="127" t="s">
        <v>160</v>
      </c>
      <c r="C536" s="72">
        <v>16</v>
      </c>
      <c r="F536" s="72">
        <v>2</v>
      </c>
      <c r="H536" s="38"/>
      <c r="I536" s="97"/>
      <c r="J536" s="18"/>
    </row>
    <row r="537" spans="2:11" s="9" customFormat="1" ht="12" customHeight="1">
      <c r="B537" s="127" t="s">
        <v>160</v>
      </c>
      <c r="C537" s="72">
        <v>16</v>
      </c>
      <c r="F537" s="72">
        <v>2</v>
      </c>
      <c r="H537" s="38"/>
      <c r="I537" s="97"/>
      <c r="J537" s="18"/>
      <c r="K537" s="127"/>
    </row>
    <row r="538" spans="2:11" s="9" customFormat="1" ht="12" customHeight="1">
      <c r="B538" s="127" t="s">
        <v>160</v>
      </c>
      <c r="C538" s="72">
        <v>16</v>
      </c>
      <c r="F538" s="72">
        <v>4</v>
      </c>
      <c r="H538" s="38"/>
      <c r="I538" s="97"/>
      <c r="J538" s="18"/>
      <c r="K538" s="127"/>
    </row>
    <row r="539" spans="2:11" s="9" customFormat="1" ht="12" customHeight="1">
      <c r="B539" s="127" t="s">
        <v>3314</v>
      </c>
      <c r="C539" s="72">
        <v>16</v>
      </c>
      <c r="F539" s="72">
        <v>12</v>
      </c>
      <c r="H539" s="38"/>
      <c r="I539" s="97"/>
      <c r="J539" s="18"/>
    </row>
    <row r="540" spans="2:11" ht="12" customHeight="1">
      <c r="B540" s="127" t="s">
        <v>160</v>
      </c>
      <c r="C540" s="72">
        <v>16</v>
      </c>
      <c r="D540" s="9"/>
      <c r="E540" s="9"/>
      <c r="F540" s="72">
        <v>12</v>
      </c>
      <c r="G540" s="9"/>
      <c r="H540" s="38"/>
      <c r="J540" s="18"/>
    </row>
    <row r="541" spans="2:11" ht="12" customHeight="1">
      <c r="B541" s="127" t="s">
        <v>160</v>
      </c>
      <c r="C541" s="72">
        <v>16</v>
      </c>
      <c r="D541" s="9"/>
      <c r="E541" s="9"/>
      <c r="F541" s="72">
        <v>27</v>
      </c>
      <c r="G541" s="9"/>
      <c r="H541" s="38"/>
      <c r="J541" s="18"/>
    </row>
    <row r="542" spans="2:11" ht="12" customHeight="1">
      <c r="B542" s="127" t="s">
        <v>160</v>
      </c>
      <c r="C542" s="72">
        <v>16</v>
      </c>
      <c r="D542" s="9"/>
      <c r="E542" s="9"/>
      <c r="F542" s="72">
        <v>3</v>
      </c>
      <c r="G542" s="9"/>
      <c r="H542" s="38"/>
      <c r="J542" s="18"/>
    </row>
    <row r="543" spans="2:11" ht="12" customHeight="1">
      <c r="B543" s="127" t="s">
        <v>160</v>
      </c>
      <c r="C543" s="72">
        <v>16</v>
      </c>
      <c r="D543" s="9"/>
      <c r="E543" s="9"/>
      <c r="F543" s="72">
        <v>9</v>
      </c>
      <c r="G543" s="9"/>
      <c r="H543" s="38"/>
      <c r="J543" s="18"/>
    </row>
    <row r="544" spans="2:11" ht="12" customHeight="1">
      <c r="B544" s="127" t="s">
        <v>160</v>
      </c>
      <c r="C544" s="72">
        <v>16</v>
      </c>
      <c r="D544" s="9"/>
      <c r="E544" s="9"/>
      <c r="F544" s="72">
        <v>13</v>
      </c>
      <c r="G544" s="9"/>
      <c r="H544" s="38"/>
      <c r="J544" s="18"/>
      <c r="K544" s="127"/>
    </row>
    <row r="545" spans="2:11" ht="12" customHeight="1">
      <c r="B545" s="127" t="s">
        <v>160</v>
      </c>
      <c r="C545" s="72">
        <v>16</v>
      </c>
      <c r="D545" s="9"/>
      <c r="E545" s="9"/>
      <c r="F545" s="72">
        <v>22</v>
      </c>
      <c r="G545" s="9"/>
      <c r="H545" s="38"/>
      <c r="J545" s="18"/>
    </row>
    <row r="546" spans="2:11" ht="12" customHeight="1">
      <c r="B546" s="127" t="s">
        <v>160</v>
      </c>
      <c r="C546" s="72">
        <v>16</v>
      </c>
      <c r="D546" s="9"/>
      <c r="E546" s="9"/>
      <c r="F546" s="72">
        <v>25</v>
      </c>
      <c r="G546" s="9"/>
      <c r="H546" s="38"/>
      <c r="J546" s="18"/>
    </row>
    <row r="547" spans="2:11" ht="12" customHeight="1">
      <c r="B547" s="127" t="s">
        <v>160</v>
      </c>
      <c r="C547" s="72">
        <v>16</v>
      </c>
      <c r="D547" s="9"/>
      <c r="E547" s="9"/>
      <c r="F547" s="72">
        <v>5</v>
      </c>
      <c r="G547" s="9"/>
      <c r="H547" s="38"/>
      <c r="J547" s="18"/>
    </row>
    <row r="548" spans="2:11" ht="12" customHeight="1">
      <c r="B548" s="127" t="s">
        <v>160</v>
      </c>
      <c r="C548" s="72">
        <v>16</v>
      </c>
      <c r="D548" s="9"/>
      <c r="E548" s="9"/>
      <c r="F548" s="72">
        <v>8</v>
      </c>
      <c r="G548" s="9"/>
      <c r="H548" s="38"/>
      <c r="J548" s="18"/>
      <c r="K548" s="127"/>
    </row>
    <row r="549" spans="2:11" s="9" customFormat="1" ht="12" customHeight="1">
      <c r="B549" s="127" t="s">
        <v>160</v>
      </c>
      <c r="C549" s="72">
        <v>16</v>
      </c>
      <c r="F549" s="72">
        <v>5</v>
      </c>
      <c r="H549" s="38"/>
      <c r="I549" s="97"/>
      <c r="J549" s="18"/>
    </row>
    <row r="550" spans="2:11" s="9" customFormat="1" ht="12" customHeight="1">
      <c r="B550" s="127" t="s">
        <v>3315</v>
      </c>
      <c r="C550" s="72">
        <v>16</v>
      </c>
      <c r="F550" s="72">
        <v>13</v>
      </c>
      <c r="H550" s="38"/>
      <c r="I550" s="97"/>
      <c r="J550" s="18"/>
    </row>
    <row r="551" spans="2:11" ht="12" customHeight="1">
      <c r="B551" s="127" t="s">
        <v>160</v>
      </c>
      <c r="C551" s="72">
        <v>16</v>
      </c>
      <c r="D551" s="9"/>
      <c r="E551" s="9"/>
      <c r="F551" s="72">
        <v>6</v>
      </c>
      <c r="G551" s="9"/>
      <c r="H551" s="38"/>
      <c r="J551" s="18"/>
      <c r="K551" s="127"/>
    </row>
    <row r="552" spans="2:11" ht="12" customHeight="1">
      <c r="B552" s="127" t="s">
        <v>160</v>
      </c>
      <c r="C552" s="72">
        <v>16</v>
      </c>
      <c r="D552" s="9"/>
      <c r="E552" s="9"/>
      <c r="F552" s="72">
        <v>4</v>
      </c>
      <c r="G552" s="9"/>
      <c r="H552" s="38"/>
      <c r="J552" s="18"/>
      <c r="K552" s="127"/>
    </row>
    <row r="553" spans="2:11" s="9" customFormat="1" ht="12" customHeight="1">
      <c r="B553" s="127" t="s">
        <v>3316</v>
      </c>
      <c r="C553" s="72">
        <v>16</v>
      </c>
      <c r="F553" s="72">
        <v>18</v>
      </c>
      <c r="H553" s="38"/>
      <c r="I553" s="97"/>
      <c r="J553" s="18"/>
    </row>
    <row r="554" spans="2:11" s="9" customFormat="1" ht="12" customHeight="1">
      <c r="B554" s="127" t="s">
        <v>160</v>
      </c>
      <c r="C554" s="72">
        <v>16</v>
      </c>
      <c r="F554" s="72">
        <v>20</v>
      </c>
      <c r="H554" s="38"/>
      <c r="I554" s="97"/>
      <c r="J554" s="18"/>
    </row>
    <row r="555" spans="2:11" s="9" customFormat="1" ht="12" customHeight="1">
      <c r="B555" s="127" t="s">
        <v>160</v>
      </c>
      <c r="C555" s="72">
        <v>16</v>
      </c>
      <c r="F555" s="72">
        <v>5</v>
      </c>
      <c r="H555" s="38"/>
      <c r="I555" s="97"/>
      <c r="J555" s="18"/>
    </row>
    <row r="556" spans="2:11" s="9" customFormat="1" ht="12" customHeight="1">
      <c r="B556" s="127" t="s">
        <v>160</v>
      </c>
      <c r="C556" s="72">
        <v>16</v>
      </c>
      <c r="F556" s="72">
        <v>4</v>
      </c>
      <c r="H556" s="38"/>
      <c r="I556" s="97"/>
      <c r="J556" s="18"/>
    </row>
    <row r="557" spans="2:11" s="9" customFormat="1" ht="12" customHeight="1">
      <c r="B557" s="127" t="s">
        <v>160</v>
      </c>
      <c r="C557" s="72">
        <v>16</v>
      </c>
      <c r="F557" s="72">
        <v>8</v>
      </c>
      <c r="H557" s="38"/>
      <c r="I557" s="97"/>
      <c r="J557" s="18"/>
    </row>
    <row r="558" spans="2:11" ht="12" customHeight="1">
      <c r="B558" s="127" t="s">
        <v>160</v>
      </c>
      <c r="C558" s="72">
        <v>16</v>
      </c>
      <c r="D558" s="9"/>
      <c r="E558" s="9"/>
      <c r="F558" s="72">
        <v>14</v>
      </c>
      <c r="G558" s="9"/>
      <c r="H558" s="38"/>
      <c r="J558" s="18"/>
      <c r="K558" s="127"/>
    </row>
    <row r="559" spans="2:11" ht="12" customHeight="1">
      <c r="B559" s="127" t="s">
        <v>160</v>
      </c>
      <c r="C559" s="72">
        <v>16</v>
      </c>
      <c r="D559" s="9"/>
      <c r="E559" s="9"/>
      <c r="F559" s="72">
        <v>19</v>
      </c>
      <c r="G559" s="9"/>
      <c r="H559" s="38"/>
      <c r="J559" s="18"/>
    </row>
    <row r="560" spans="2:11" ht="12" customHeight="1">
      <c r="B560" s="127" t="s">
        <v>160</v>
      </c>
      <c r="C560" s="72">
        <v>16</v>
      </c>
      <c r="D560" s="9"/>
      <c r="E560" s="9"/>
      <c r="F560" s="72">
        <v>10</v>
      </c>
      <c r="G560" s="9"/>
      <c r="H560" s="38"/>
      <c r="J560" s="18"/>
    </row>
    <row r="561" spans="2:11" ht="12" customHeight="1">
      <c r="B561" s="127" t="s">
        <v>160</v>
      </c>
      <c r="C561" s="72">
        <v>16</v>
      </c>
      <c r="D561" s="9"/>
      <c r="E561" s="9"/>
      <c r="F561" s="72">
        <v>10</v>
      </c>
      <c r="G561" s="9"/>
      <c r="H561" s="38"/>
      <c r="J561" s="18"/>
    </row>
    <row r="562" spans="2:11" s="9" customFormat="1" ht="12" customHeight="1">
      <c r="B562" s="127" t="s">
        <v>3317</v>
      </c>
      <c r="C562" s="72">
        <v>16</v>
      </c>
      <c r="F562" s="72">
        <v>25</v>
      </c>
      <c r="H562" s="38"/>
      <c r="I562" s="97"/>
      <c r="J562" s="18"/>
    </row>
    <row r="563" spans="2:11" s="9" customFormat="1" ht="12" customHeight="1">
      <c r="B563" s="127" t="s">
        <v>160</v>
      </c>
      <c r="C563" s="72">
        <v>16</v>
      </c>
      <c r="F563" s="72">
        <v>3</v>
      </c>
      <c r="H563" s="38"/>
      <c r="I563" s="97"/>
      <c r="J563" s="18"/>
    </row>
    <row r="564" spans="2:11" s="9" customFormat="1" ht="12" customHeight="1">
      <c r="B564" s="127" t="s">
        <v>160</v>
      </c>
      <c r="C564" s="72">
        <v>16</v>
      </c>
      <c r="F564" s="72">
        <v>25</v>
      </c>
      <c r="H564" s="38"/>
      <c r="I564" s="97"/>
      <c r="J564" s="18"/>
    </row>
    <row r="565" spans="2:11" s="9" customFormat="1" ht="12" customHeight="1">
      <c r="B565" s="127" t="s">
        <v>160</v>
      </c>
      <c r="C565" s="72">
        <v>16</v>
      </c>
      <c r="F565" s="72">
        <v>5</v>
      </c>
      <c r="H565" s="38"/>
      <c r="I565" s="97"/>
      <c r="J565" s="18"/>
    </row>
    <row r="566" spans="2:11" s="9" customFormat="1" ht="12" customHeight="1">
      <c r="B566" s="127" t="s">
        <v>160</v>
      </c>
      <c r="C566" s="72">
        <v>16</v>
      </c>
      <c r="F566" s="72">
        <v>6</v>
      </c>
      <c r="H566" s="38"/>
      <c r="I566" s="97"/>
      <c r="J566" s="18"/>
    </row>
    <row r="567" spans="2:11" s="9" customFormat="1" ht="12" customHeight="1">
      <c r="B567" s="127" t="s">
        <v>160</v>
      </c>
      <c r="C567" s="72">
        <v>16</v>
      </c>
      <c r="F567" s="72">
        <v>19</v>
      </c>
      <c r="H567" s="38"/>
      <c r="I567" s="97"/>
      <c r="J567" s="18"/>
    </row>
    <row r="568" spans="2:11" s="9" customFormat="1" ht="12" customHeight="1">
      <c r="B568" s="127" t="s">
        <v>160</v>
      </c>
      <c r="C568" s="72">
        <v>16</v>
      </c>
      <c r="F568" s="72">
        <v>6</v>
      </c>
      <c r="H568" s="38"/>
      <c r="I568" s="97"/>
      <c r="J568" s="18"/>
    </row>
    <row r="569" spans="2:11" s="9" customFormat="1" ht="12" customHeight="1">
      <c r="B569" s="127" t="s">
        <v>160</v>
      </c>
      <c r="C569" s="72">
        <v>16</v>
      </c>
      <c r="F569" s="72">
        <v>3</v>
      </c>
      <c r="H569" s="38"/>
      <c r="I569" s="97"/>
      <c r="J569" s="18"/>
    </row>
    <row r="570" spans="2:11" s="9" customFormat="1" ht="12" customHeight="1">
      <c r="B570" s="127" t="s">
        <v>160</v>
      </c>
      <c r="C570" s="72">
        <v>16</v>
      </c>
      <c r="F570" s="72">
        <v>25</v>
      </c>
      <c r="H570" s="38"/>
      <c r="I570" s="97"/>
      <c r="J570" s="18"/>
    </row>
    <row r="571" spans="2:11" s="9" customFormat="1" ht="12" customHeight="1">
      <c r="B571" s="127" t="s">
        <v>160</v>
      </c>
      <c r="C571" s="72">
        <v>16</v>
      </c>
      <c r="F571" s="72">
        <v>5</v>
      </c>
      <c r="H571" s="38"/>
      <c r="I571" s="97"/>
      <c r="J571" s="18"/>
    </row>
    <row r="572" spans="2:11" s="9" customFormat="1" ht="12" customHeight="1">
      <c r="B572" s="127" t="s">
        <v>160</v>
      </c>
      <c r="C572" s="72">
        <v>16</v>
      </c>
      <c r="F572" s="72">
        <v>1</v>
      </c>
      <c r="H572" s="38"/>
      <c r="I572" s="97"/>
      <c r="J572" s="18"/>
    </row>
    <row r="573" spans="2:11" ht="12" customHeight="1">
      <c r="B573" s="127" t="s">
        <v>160</v>
      </c>
      <c r="C573" s="72">
        <v>16</v>
      </c>
      <c r="D573" s="9"/>
      <c r="E573" s="9"/>
      <c r="F573" s="72">
        <v>25</v>
      </c>
      <c r="G573" s="9"/>
      <c r="H573" s="38"/>
      <c r="J573" s="18"/>
    </row>
    <row r="574" spans="2:11" ht="12" customHeight="1">
      <c r="B574" s="127" t="s">
        <v>160</v>
      </c>
      <c r="C574" s="72">
        <v>16</v>
      </c>
      <c r="D574" s="9"/>
      <c r="E574" s="9"/>
      <c r="F574" s="72">
        <v>25</v>
      </c>
      <c r="G574" s="9"/>
      <c r="H574" s="38"/>
      <c r="J574" s="18"/>
      <c r="K574" s="127"/>
    </row>
    <row r="575" spans="2:11" s="9" customFormat="1" ht="12" customHeight="1">
      <c r="B575" s="127" t="s">
        <v>160</v>
      </c>
      <c r="C575" s="72">
        <v>16</v>
      </c>
      <c r="F575" s="72">
        <v>25</v>
      </c>
      <c r="H575" s="38"/>
      <c r="I575" s="97"/>
      <c r="J575" s="18"/>
    </row>
    <row r="576" spans="2:11" s="9" customFormat="1" ht="12" customHeight="1">
      <c r="B576" s="127" t="s">
        <v>160</v>
      </c>
      <c r="C576" s="72">
        <v>16</v>
      </c>
      <c r="F576" s="72">
        <v>9</v>
      </c>
      <c r="H576" s="38"/>
      <c r="I576" s="97"/>
      <c r="J576" s="18"/>
    </row>
    <row r="577" spans="2:11" s="9" customFormat="1" ht="12" customHeight="1">
      <c r="B577" s="127" t="s">
        <v>160</v>
      </c>
      <c r="C577" s="72">
        <v>16</v>
      </c>
      <c r="F577" s="72">
        <v>4</v>
      </c>
      <c r="H577" s="38"/>
      <c r="I577" s="97"/>
      <c r="J577" s="18"/>
    </row>
    <row r="578" spans="2:11" ht="12" customHeight="1">
      <c r="B578" s="127" t="s">
        <v>160</v>
      </c>
      <c r="C578" s="72">
        <v>16</v>
      </c>
      <c r="D578" s="9"/>
      <c r="E578" s="9"/>
      <c r="F578" s="72">
        <v>6</v>
      </c>
      <c r="G578" s="9"/>
      <c r="H578" s="38"/>
      <c r="J578" s="18"/>
    </row>
    <row r="579" spans="2:11" ht="12" customHeight="1">
      <c r="B579" s="127" t="s">
        <v>160</v>
      </c>
      <c r="C579" s="72">
        <v>16</v>
      </c>
      <c r="D579" s="9"/>
      <c r="E579" s="9"/>
      <c r="F579" s="72">
        <v>7</v>
      </c>
      <c r="G579" s="9"/>
      <c r="H579" s="38"/>
      <c r="J579" s="18"/>
    </row>
    <row r="580" spans="2:11" ht="12" customHeight="1">
      <c r="B580" s="127" t="s">
        <v>160</v>
      </c>
      <c r="C580" s="72">
        <v>16</v>
      </c>
      <c r="D580" s="9"/>
      <c r="E580" s="9"/>
      <c r="F580" s="72">
        <v>4</v>
      </c>
      <c r="G580" s="9"/>
      <c r="H580" s="38"/>
      <c r="J580" s="18"/>
      <c r="K580" s="127"/>
    </row>
    <row r="581" spans="2:11" ht="12" customHeight="1">
      <c r="B581" s="127" t="s">
        <v>160</v>
      </c>
      <c r="C581" s="72">
        <v>16</v>
      </c>
      <c r="D581" s="9"/>
      <c r="E581" s="9"/>
      <c r="F581" s="72">
        <v>20</v>
      </c>
      <c r="G581" s="9"/>
      <c r="H581" s="38"/>
      <c r="J581" s="18"/>
    </row>
    <row r="582" spans="2:11" ht="12" customHeight="1">
      <c r="B582" s="127" t="s">
        <v>160</v>
      </c>
      <c r="C582" s="72">
        <v>16</v>
      </c>
      <c r="D582" s="9"/>
      <c r="E582" s="9"/>
      <c r="F582" s="72">
        <v>21</v>
      </c>
      <c r="G582" s="9"/>
      <c r="H582" s="38"/>
      <c r="J582" s="18"/>
    </row>
    <row r="583" spans="2:11" ht="12" customHeight="1">
      <c r="B583" s="127" t="s">
        <v>160</v>
      </c>
      <c r="C583" s="72">
        <v>16</v>
      </c>
      <c r="D583" s="9"/>
      <c r="E583" s="9"/>
      <c r="F583" s="72">
        <v>6</v>
      </c>
      <c r="G583" s="9"/>
      <c r="H583" s="38"/>
      <c r="J583" s="18"/>
      <c r="K583" s="127"/>
    </row>
    <row r="584" spans="2:11" ht="12" customHeight="1">
      <c r="B584" s="127" t="s">
        <v>160</v>
      </c>
      <c r="C584" s="72">
        <v>16</v>
      </c>
      <c r="D584" s="9"/>
      <c r="E584" s="9"/>
      <c r="F584" s="72">
        <v>14</v>
      </c>
      <c r="G584" s="9"/>
      <c r="H584" s="38"/>
      <c r="J584" s="18"/>
    </row>
    <row r="585" spans="2:11" ht="12" customHeight="1">
      <c r="B585" s="127" t="s">
        <v>160</v>
      </c>
      <c r="C585" s="72">
        <v>16</v>
      </c>
      <c r="D585" s="9"/>
      <c r="E585" s="9"/>
      <c r="F585" s="72">
        <v>4</v>
      </c>
      <c r="G585" s="9"/>
      <c r="H585" s="38"/>
      <c r="J585" s="18"/>
    </row>
    <row r="586" spans="2:11" ht="12" customHeight="1">
      <c r="B586" s="127" t="s">
        <v>160</v>
      </c>
      <c r="C586" s="72">
        <v>16</v>
      </c>
      <c r="D586" s="9"/>
      <c r="E586" s="9"/>
      <c r="F586" s="72">
        <v>9</v>
      </c>
      <c r="G586" s="9"/>
      <c r="H586" s="38"/>
      <c r="J586" s="18"/>
    </row>
    <row r="587" spans="2:11" ht="12" customHeight="1">
      <c r="B587" s="127" t="s">
        <v>160</v>
      </c>
      <c r="C587" s="72">
        <v>16</v>
      </c>
      <c r="D587" s="9"/>
      <c r="E587" s="9"/>
      <c r="F587" s="72">
        <v>3</v>
      </c>
      <c r="G587" s="9"/>
      <c r="H587" s="38"/>
      <c r="J587" s="18"/>
    </row>
    <row r="588" spans="2:11" ht="12" customHeight="1">
      <c r="B588" s="127" t="s">
        <v>160</v>
      </c>
      <c r="C588" s="72">
        <v>16</v>
      </c>
      <c r="D588" s="9"/>
      <c r="E588" s="9"/>
      <c r="F588" s="72">
        <v>14</v>
      </c>
      <c r="G588" s="9"/>
      <c r="H588" s="38"/>
      <c r="J588" s="18"/>
    </row>
    <row r="589" spans="2:11" ht="12" customHeight="1">
      <c r="B589" s="127" t="s">
        <v>160</v>
      </c>
      <c r="C589" s="72">
        <v>16</v>
      </c>
      <c r="D589" s="9"/>
      <c r="E589" s="9"/>
      <c r="F589" s="72">
        <v>6</v>
      </c>
      <c r="G589" s="9"/>
      <c r="H589" s="38"/>
      <c r="J589" s="18"/>
    </row>
    <row r="590" spans="2:11" ht="12" customHeight="1">
      <c r="B590" s="127" t="s">
        <v>160</v>
      </c>
      <c r="C590" s="72">
        <v>16</v>
      </c>
      <c r="D590" s="9"/>
      <c r="E590" s="9"/>
      <c r="F590" s="72">
        <v>2</v>
      </c>
      <c r="G590" s="9"/>
      <c r="H590" s="38"/>
      <c r="J590" s="18"/>
    </row>
    <row r="591" spans="2:11" ht="12" customHeight="1">
      <c r="B591" s="127" t="s">
        <v>160</v>
      </c>
      <c r="C591" s="72">
        <v>16</v>
      </c>
      <c r="D591" s="9"/>
      <c r="E591" s="9"/>
      <c r="F591" s="72">
        <v>2</v>
      </c>
      <c r="G591" s="9"/>
      <c r="H591" s="38"/>
      <c r="J591" s="18"/>
    </row>
    <row r="592" spans="2:11" ht="12" customHeight="1">
      <c r="B592" s="127" t="s">
        <v>160</v>
      </c>
      <c r="C592" s="72">
        <v>16</v>
      </c>
      <c r="D592" s="9"/>
      <c r="E592" s="9"/>
      <c r="F592" s="72">
        <v>3</v>
      </c>
      <c r="G592" s="9"/>
      <c r="H592" s="38"/>
      <c r="J592" s="18"/>
    </row>
    <row r="593" spans="2:11" ht="12" customHeight="1">
      <c r="B593" s="127" t="s">
        <v>160</v>
      </c>
      <c r="C593" s="72">
        <v>16</v>
      </c>
      <c r="D593" s="9"/>
      <c r="E593" s="9"/>
      <c r="F593" s="72">
        <v>2</v>
      </c>
      <c r="G593" s="9"/>
      <c r="H593" s="38"/>
      <c r="J593" s="18"/>
      <c r="K593" s="127"/>
    </row>
    <row r="594" spans="2:11" ht="12" customHeight="1">
      <c r="B594" s="127" t="s">
        <v>160</v>
      </c>
      <c r="C594" s="72">
        <v>16</v>
      </c>
      <c r="D594" s="9"/>
      <c r="E594" s="9"/>
      <c r="F594" s="72">
        <v>1</v>
      </c>
      <c r="G594" s="9"/>
      <c r="H594" s="38"/>
      <c r="J594" s="18"/>
    </row>
    <row r="595" spans="2:11" ht="12" customHeight="1">
      <c r="B595" s="127" t="s">
        <v>160</v>
      </c>
      <c r="C595" s="72">
        <v>16</v>
      </c>
      <c r="D595" s="9"/>
      <c r="E595" s="9"/>
      <c r="F595" s="72">
        <v>1</v>
      </c>
      <c r="G595" s="9"/>
      <c r="H595" s="38"/>
      <c r="J595" s="18"/>
    </row>
    <row r="596" spans="2:11" ht="12" customHeight="1">
      <c r="B596" s="127" t="s">
        <v>3318</v>
      </c>
      <c r="C596" s="72">
        <v>16</v>
      </c>
      <c r="D596" s="9"/>
      <c r="E596" s="9"/>
      <c r="F596" s="72">
        <v>3</v>
      </c>
      <c r="G596" s="9"/>
      <c r="H596" s="38"/>
      <c r="J596" s="18"/>
      <c r="K596" s="127"/>
    </row>
    <row r="597" spans="2:11" ht="12" customHeight="1">
      <c r="B597" s="127" t="s">
        <v>160</v>
      </c>
      <c r="C597" s="72">
        <v>16</v>
      </c>
      <c r="D597" s="9"/>
      <c r="E597" s="9"/>
      <c r="F597" s="72">
        <v>4</v>
      </c>
      <c r="G597" s="9"/>
      <c r="H597" s="38"/>
      <c r="J597" s="18"/>
    </row>
    <row r="598" spans="2:11" ht="12" customHeight="1">
      <c r="B598" s="127" t="s">
        <v>160</v>
      </c>
      <c r="C598" s="72">
        <v>16</v>
      </c>
      <c r="D598" s="9"/>
      <c r="E598" s="9"/>
      <c r="F598" s="72">
        <v>2</v>
      </c>
      <c r="G598" s="9"/>
      <c r="H598" s="38"/>
      <c r="J598" s="18"/>
    </row>
    <row r="599" spans="2:11" s="9" customFormat="1" ht="12" customHeight="1">
      <c r="B599" s="127" t="s">
        <v>160</v>
      </c>
      <c r="C599" s="72">
        <v>16</v>
      </c>
      <c r="F599" s="72">
        <v>4</v>
      </c>
      <c r="H599" s="38"/>
      <c r="I599" s="97"/>
      <c r="J599" s="18"/>
    </row>
    <row r="600" spans="2:11" s="9" customFormat="1" ht="12" customHeight="1">
      <c r="B600" s="127" t="s">
        <v>160</v>
      </c>
      <c r="C600" s="72">
        <v>16</v>
      </c>
      <c r="F600" s="72">
        <v>2</v>
      </c>
      <c r="H600" s="38"/>
      <c r="I600" s="97"/>
      <c r="J600" s="18"/>
    </row>
    <row r="601" spans="2:11" s="9" customFormat="1" ht="12" customHeight="1">
      <c r="B601" s="127" t="s">
        <v>160</v>
      </c>
      <c r="C601" s="72">
        <v>16</v>
      </c>
      <c r="F601" s="72">
        <v>3</v>
      </c>
      <c r="H601" s="38"/>
      <c r="I601" s="97"/>
      <c r="J601" s="18"/>
    </row>
    <row r="602" spans="2:11" s="9" customFormat="1" ht="12" customHeight="1">
      <c r="B602" s="127" t="s">
        <v>160</v>
      </c>
      <c r="C602" s="72">
        <v>16</v>
      </c>
      <c r="F602" s="72">
        <v>3</v>
      </c>
      <c r="H602" s="38"/>
      <c r="I602" s="97"/>
      <c r="J602" s="18"/>
    </row>
    <row r="603" spans="2:11" ht="12" customHeight="1">
      <c r="B603" s="127" t="s">
        <v>160</v>
      </c>
      <c r="C603" s="72">
        <v>16</v>
      </c>
      <c r="D603" s="9"/>
      <c r="E603" s="9"/>
      <c r="F603" s="72">
        <v>2</v>
      </c>
      <c r="G603" s="9"/>
      <c r="H603" s="38"/>
      <c r="J603" s="18"/>
    </row>
    <row r="604" spans="2:11" ht="12" customHeight="1">
      <c r="B604" s="127" t="s">
        <v>3319</v>
      </c>
      <c r="C604" s="72">
        <v>16</v>
      </c>
      <c r="D604" s="9"/>
      <c r="E604" s="9"/>
      <c r="F604" s="72">
        <v>2</v>
      </c>
      <c r="G604" s="9"/>
      <c r="H604" s="38"/>
      <c r="J604" s="18"/>
    </row>
    <row r="605" spans="2:11" ht="12" customHeight="1">
      <c r="B605" s="127" t="s">
        <v>160</v>
      </c>
      <c r="C605" s="72">
        <v>16</v>
      </c>
      <c r="D605" s="9"/>
      <c r="E605" s="9"/>
      <c r="F605" s="72">
        <v>5</v>
      </c>
      <c r="G605" s="9"/>
      <c r="H605" s="38"/>
      <c r="J605" s="18"/>
      <c r="K605" s="127"/>
    </row>
    <row r="606" spans="2:11" ht="12" customHeight="1">
      <c r="B606" s="127" t="s">
        <v>160</v>
      </c>
      <c r="C606" s="72">
        <v>16</v>
      </c>
      <c r="D606" s="9"/>
      <c r="E606" s="9"/>
      <c r="F606" s="72">
        <v>2</v>
      </c>
      <c r="G606" s="9"/>
      <c r="H606" s="38"/>
      <c r="J606" s="18"/>
      <c r="K606" s="9"/>
    </row>
    <row r="607" spans="2:11" ht="12" customHeight="1">
      <c r="B607" s="127" t="s">
        <v>160</v>
      </c>
      <c r="C607" s="72">
        <v>16</v>
      </c>
      <c r="D607" s="9"/>
      <c r="E607" s="9"/>
      <c r="F607" s="72">
        <v>2</v>
      </c>
      <c r="G607" s="9"/>
      <c r="H607" s="38"/>
      <c r="J607" s="18"/>
      <c r="K607" s="9"/>
    </row>
    <row r="608" spans="2:11" ht="12" customHeight="1">
      <c r="B608" s="127" t="s">
        <v>160</v>
      </c>
      <c r="C608" s="72">
        <v>16</v>
      </c>
      <c r="D608" s="9"/>
      <c r="E608" s="9"/>
      <c r="F608" s="72">
        <v>2</v>
      </c>
      <c r="G608" s="9"/>
      <c r="H608" s="38"/>
      <c r="J608" s="18"/>
      <c r="K608" s="127"/>
    </row>
    <row r="609" spans="2:12" ht="12" customHeight="1">
      <c r="B609" s="127" t="s">
        <v>160</v>
      </c>
      <c r="C609" s="72">
        <v>16</v>
      </c>
      <c r="D609" s="9"/>
      <c r="E609" s="9"/>
      <c r="F609" s="72">
        <v>1</v>
      </c>
      <c r="G609" s="9"/>
      <c r="H609" s="38"/>
      <c r="J609" s="18"/>
      <c r="K609" s="9"/>
    </row>
    <row r="610" spans="2:12" ht="12" customHeight="1">
      <c r="B610" s="127" t="s">
        <v>160</v>
      </c>
      <c r="C610" s="72">
        <v>16</v>
      </c>
      <c r="D610" s="9"/>
      <c r="E610" s="9"/>
      <c r="F610" s="72">
        <v>3</v>
      </c>
      <c r="G610" s="9"/>
      <c r="H610" s="38"/>
      <c r="J610" s="18"/>
      <c r="K610" s="9"/>
    </row>
    <row r="611" spans="2:12" ht="12" customHeight="1">
      <c r="B611" s="127" t="s">
        <v>160</v>
      </c>
      <c r="C611" s="72">
        <v>16</v>
      </c>
      <c r="D611" s="9"/>
      <c r="E611" s="9"/>
      <c r="F611" s="72">
        <v>4</v>
      </c>
      <c r="G611" s="9"/>
      <c r="H611" s="38"/>
      <c r="J611" s="18"/>
      <c r="K611" s="9"/>
    </row>
    <row r="612" spans="2:12" ht="12" customHeight="1">
      <c r="B612" s="127" t="s">
        <v>160</v>
      </c>
      <c r="C612" s="72">
        <v>16</v>
      </c>
      <c r="D612" s="9"/>
      <c r="E612" s="9"/>
      <c r="F612" s="72">
        <v>4</v>
      </c>
      <c r="G612" s="9"/>
      <c r="H612" s="38"/>
      <c r="J612" s="18"/>
      <c r="K612" s="127"/>
    </row>
    <row r="613" spans="2:12" ht="12" customHeight="1">
      <c r="B613" s="127" t="s">
        <v>3320</v>
      </c>
      <c r="C613" s="72">
        <v>16</v>
      </c>
      <c r="D613" s="9"/>
      <c r="E613" s="9"/>
      <c r="F613" s="72">
        <v>18</v>
      </c>
      <c r="G613" s="9"/>
      <c r="H613" s="38"/>
      <c r="J613" s="18"/>
      <c r="K613" s="9"/>
    </row>
    <row r="614" spans="2:12" ht="12" customHeight="1">
      <c r="B614" s="127" t="s">
        <v>160</v>
      </c>
      <c r="C614" s="72">
        <v>16</v>
      </c>
      <c r="D614" s="9"/>
      <c r="E614" s="9"/>
      <c r="F614" s="72">
        <v>7</v>
      </c>
      <c r="G614" s="9"/>
      <c r="H614" s="38"/>
      <c r="J614" s="18"/>
      <c r="K614" s="9"/>
    </row>
    <row r="615" spans="2:12" ht="12" customHeight="1">
      <c r="B615" s="127" t="s">
        <v>160</v>
      </c>
      <c r="C615" s="72">
        <v>16</v>
      </c>
      <c r="D615" s="9"/>
      <c r="E615" s="9"/>
      <c r="F615" s="72">
        <v>2</v>
      </c>
      <c r="G615" s="9"/>
      <c r="H615" s="38"/>
      <c r="J615" s="18"/>
      <c r="K615" s="9"/>
    </row>
    <row r="616" spans="2:12" ht="12" customHeight="1">
      <c r="B616" s="127" t="s">
        <v>160</v>
      </c>
      <c r="C616" s="72">
        <v>16</v>
      </c>
      <c r="D616" s="9"/>
      <c r="E616" s="9"/>
      <c r="F616" s="72">
        <v>1</v>
      </c>
      <c r="G616" s="9"/>
      <c r="H616" s="38"/>
      <c r="J616" s="18"/>
      <c r="K616" s="9"/>
      <c r="L616" s="9"/>
    </row>
    <row r="617" spans="2:12" ht="12" customHeight="1">
      <c r="B617" s="127" t="s">
        <v>160</v>
      </c>
      <c r="C617" s="72">
        <v>16</v>
      </c>
      <c r="D617" s="9"/>
      <c r="E617" s="9"/>
      <c r="F617" s="72">
        <v>2</v>
      </c>
      <c r="G617" s="9"/>
      <c r="H617" s="38"/>
      <c r="J617" s="18"/>
      <c r="K617" s="9"/>
      <c r="L617" s="9"/>
    </row>
    <row r="618" spans="2:12" ht="12" customHeight="1">
      <c r="B618" s="127" t="s">
        <v>160</v>
      </c>
      <c r="C618" s="72">
        <v>16</v>
      </c>
      <c r="D618" s="9"/>
      <c r="E618" s="9"/>
      <c r="F618" s="72">
        <v>2</v>
      </c>
      <c r="G618" s="9"/>
      <c r="H618" s="38"/>
      <c r="J618" s="18"/>
      <c r="K618" s="9"/>
      <c r="L618" s="9"/>
    </row>
    <row r="619" spans="2:12" ht="12" customHeight="1">
      <c r="B619" s="127" t="s">
        <v>160</v>
      </c>
      <c r="C619" s="72">
        <v>16</v>
      </c>
      <c r="D619" s="9"/>
      <c r="E619" s="9"/>
      <c r="F619" s="72">
        <v>3</v>
      </c>
      <c r="G619" s="9"/>
      <c r="H619" s="38"/>
      <c r="J619" s="18"/>
      <c r="K619" s="9"/>
      <c r="L619" s="9"/>
    </row>
    <row r="620" spans="2:12" ht="12" customHeight="1">
      <c r="B620" s="127" t="s">
        <v>160</v>
      </c>
      <c r="C620" s="72">
        <v>16</v>
      </c>
      <c r="D620" s="9"/>
      <c r="E620" s="9"/>
      <c r="F620" s="72">
        <v>1</v>
      </c>
      <c r="G620" s="9"/>
      <c r="H620" s="38"/>
      <c r="J620" s="18"/>
      <c r="K620" s="9"/>
      <c r="L620" s="9"/>
    </row>
    <row r="621" spans="2:12" ht="12" customHeight="1">
      <c r="B621" s="127" t="s">
        <v>160</v>
      </c>
      <c r="C621" s="72">
        <v>16</v>
      </c>
      <c r="D621" s="9"/>
      <c r="E621" s="9"/>
      <c r="F621" s="72">
        <v>3</v>
      </c>
      <c r="G621" s="9"/>
      <c r="H621" s="38"/>
      <c r="J621" s="18"/>
      <c r="K621" s="9"/>
      <c r="L621" s="9"/>
    </row>
    <row r="622" spans="2:12" ht="12" customHeight="1">
      <c r="B622" s="127" t="s">
        <v>160</v>
      </c>
      <c r="C622" s="72">
        <v>16</v>
      </c>
      <c r="D622" s="9"/>
      <c r="E622" s="9"/>
      <c r="F622" s="72">
        <v>3</v>
      </c>
      <c r="G622" s="9"/>
      <c r="H622" s="38"/>
      <c r="J622" s="18"/>
      <c r="K622" s="9"/>
      <c r="L622" s="9"/>
    </row>
    <row r="623" spans="2:12" ht="12" customHeight="1">
      <c r="B623" s="127" t="s">
        <v>160</v>
      </c>
      <c r="C623" s="72">
        <v>16</v>
      </c>
      <c r="D623" s="9"/>
      <c r="E623" s="9"/>
      <c r="F623" s="72">
        <v>3</v>
      </c>
      <c r="G623" s="9"/>
      <c r="H623" s="38"/>
      <c r="J623" s="18"/>
      <c r="K623" s="9"/>
      <c r="L623" s="9"/>
    </row>
    <row r="624" spans="2:12" ht="12" customHeight="1">
      <c r="B624" s="127" t="s">
        <v>3321</v>
      </c>
      <c r="C624" s="72">
        <v>16</v>
      </c>
      <c r="D624" s="9"/>
      <c r="E624" s="9"/>
      <c r="F624" s="72">
        <v>4</v>
      </c>
      <c r="G624" s="9"/>
      <c r="H624" s="38"/>
      <c r="J624" s="18"/>
      <c r="K624" s="9"/>
      <c r="L624" s="9"/>
    </row>
    <row r="625" spans="2:12" ht="12" customHeight="1">
      <c r="B625" s="127" t="s">
        <v>160</v>
      </c>
      <c r="C625" s="72">
        <v>16</v>
      </c>
      <c r="D625" s="9"/>
      <c r="E625" s="9"/>
      <c r="F625" s="72">
        <v>3</v>
      </c>
      <c r="G625" s="9"/>
      <c r="H625" s="38"/>
      <c r="J625" s="18"/>
      <c r="K625" s="9"/>
      <c r="L625" s="9"/>
    </row>
    <row r="626" spans="2:12" ht="12" customHeight="1">
      <c r="B626" s="127" t="s">
        <v>160</v>
      </c>
      <c r="C626" s="72">
        <v>16</v>
      </c>
      <c r="D626" s="9"/>
      <c r="E626" s="9"/>
      <c r="F626" s="72">
        <v>2</v>
      </c>
      <c r="G626" s="9"/>
      <c r="H626" s="38"/>
      <c r="J626" s="18"/>
      <c r="K626" s="9"/>
      <c r="L626" s="9"/>
    </row>
    <row r="627" spans="2:12" ht="12" customHeight="1">
      <c r="B627" s="127" t="s">
        <v>3322</v>
      </c>
      <c r="C627" s="72">
        <v>16</v>
      </c>
      <c r="D627" s="9"/>
      <c r="E627" s="9"/>
      <c r="F627" s="72">
        <v>2</v>
      </c>
      <c r="G627" s="9"/>
      <c r="H627" s="38"/>
      <c r="J627" s="18"/>
      <c r="K627" s="9"/>
      <c r="L627" s="9"/>
    </row>
    <row r="628" spans="2:12" ht="12" customHeight="1">
      <c r="B628" s="127" t="s">
        <v>160</v>
      </c>
      <c r="C628" s="72">
        <v>16</v>
      </c>
      <c r="D628" s="9"/>
      <c r="E628" s="9"/>
      <c r="F628" s="72">
        <v>3</v>
      </c>
      <c r="G628" s="9"/>
      <c r="H628" s="38"/>
      <c r="J628" s="18"/>
      <c r="K628" s="9"/>
      <c r="L628" s="9"/>
    </row>
    <row r="629" spans="2:12" ht="12" customHeight="1">
      <c r="B629" s="127" t="s">
        <v>160</v>
      </c>
      <c r="C629" s="72">
        <v>16</v>
      </c>
      <c r="D629" s="9"/>
      <c r="E629" s="9"/>
      <c r="F629" s="72">
        <v>1</v>
      </c>
      <c r="G629" s="9"/>
      <c r="H629" s="38"/>
      <c r="J629" s="18"/>
      <c r="K629" s="127"/>
      <c r="L629" s="9"/>
    </row>
    <row r="630" spans="2:12" ht="12" customHeight="1">
      <c r="B630" s="127" t="s">
        <v>160</v>
      </c>
      <c r="C630" s="72">
        <v>16</v>
      </c>
      <c r="D630" s="9"/>
      <c r="E630" s="9"/>
      <c r="F630" s="72">
        <v>3</v>
      </c>
      <c r="G630" s="9"/>
      <c r="H630" s="38"/>
      <c r="J630" s="18"/>
      <c r="K630" s="9"/>
      <c r="L630" s="9"/>
    </row>
    <row r="631" spans="2:12" ht="12" customHeight="1">
      <c r="B631" s="127" t="s">
        <v>160</v>
      </c>
      <c r="C631" s="72">
        <v>16</v>
      </c>
      <c r="D631" s="9"/>
      <c r="E631" s="9"/>
      <c r="F631" s="72">
        <v>3</v>
      </c>
      <c r="G631" s="9"/>
      <c r="H631" s="38"/>
      <c r="J631" s="18"/>
      <c r="K631" s="9"/>
      <c r="L631" s="9"/>
    </row>
    <row r="632" spans="2:12" ht="12" customHeight="1">
      <c r="B632" s="127" t="s">
        <v>160</v>
      </c>
      <c r="C632" s="72">
        <v>16</v>
      </c>
      <c r="D632" s="9"/>
      <c r="E632" s="9"/>
      <c r="F632" s="72">
        <v>1</v>
      </c>
      <c r="G632" s="9"/>
      <c r="H632" s="38"/>
      <c r="J632" s="18"/>
      <c r="K632" s="9"/>
      <c r="L632" s="9"/>
    </row>
    <row r="633" spans="2:12" ht="12" customHeight="1">
      <c r="B633" s="127" t="s">
        <v>160</v>
      </c>
      <c r="C633" s="72">
        <v>16</v>
      </c>
      <c r="D633" s="9"/>
      <c r="E633" s="9"/>
      <c r="F633" s="72">
        <v>3</v>
      </c>
      <c r="G633" s="9"/>
      <c r="H633" s="38"/>
      <c r="J633" s="18"/>
      <c r="K633" s="9"/>
      <c r="L633" s="9"/>
    </row>
    <row r="634" spans="2:12" ht="12" customHeight="1">
      <c r="B634" s="127" t="s">
        <v>160</v>
      </c>
      <c r="C634" s="72">
        <v>16</v>
      </c>
      <c r="D634" s="9"/>
      <c r="E634" s="9"/>
      <c r="F634" s="72">
        <v>6</v>
      </c>
      <c r="G634" s="9"/>
      <c r="H634" s="38"/>
      <c r="J634" s="18"/>
      <c r="K634" s="127"/>
      <c r="L634" s="9"/>
    </row>
    <row r="635" spans="2:12" ht="12" customHeight="1">
      <c r="B635" s="127" t="s">
        <v>160</v>
      </c>
      <c r="C635" s="72">
        <v>16</v>
      </c>
      <c r="D635" s="9"/>
      <c r="E635" s="9"/>
      <c r="F635" s="72">
        <v>2</v>
      </c>
      <c r="G635" s="9"/>
      <c r="H635" s="38"/>
      <c r="J635" s="18"/>
      <c r="K635" s="9"/>
      <c r="L635" s="9"/>
    </row>
    <row r="636" spans="2:12" ht="12" customHeight="1">
      <c r="B636" s="127" t="s">
        <v>160</v>
      </c>
      <c r="C636" s="72">
        <v>16</v>
      </c>
      <c r="D636" s="9"/>
      <c r="E636" s="9"/>
      <c r="F636" s="72">
        <v>6</v>
      </c>
      <c r="G636" s="9"/>
      <c r="H636" s="38"/>
      <c r="J636" s="18"/>
    </row>
    <row r="637" spans="2:12" ht="12" customHeight="1">
      <c r="B637" s="127" t="s">
        <v>160</v>
      </c>
      <c r="C637" s="72">
        <v>16</v>
      </c>
      <c r="D637" s="9"/>
      <c r="E637" s="9"/>
      <c r="F637" s="72">
        <v>3</v>
      </c>
      <c r="G637" s="9"/>
      <c r="H637" s="38"/>
      <c r="J637" s="18"/>
    </row>
    <row r="638" spans="2:12" ht="12" customHeight="1">
      <c r="B638" s="127" t="s">
        <v>160</v>
      </c>
      <c r="C638" s="72">
        <v>16</v>
      </c>
      <c r="D638" s="9"/>
      <c r="E638" s="9"/>
      <c r="F638" s="72">
        <v>2</v>
      </c>
      <c r="G638" s="9"/>
      <c r="H638" s="38"/>
      <c r="J638" s="18"/>
      <c r="K638" s="127"/>
    </row>
    <row r="639" spans="2:12" ht="12" customHeight="1">
      <c r="B639" s="127" t="s">
        <v>160</v>
      </c>
      <c r="C639" s="72">
        <v>16</v>
      </c>
      <c r="D639" s="9"/>
      <c r="E639" s="9"/>
      <c r="F639" s="72">
        <v>1</v>
      </c>
      <c r="G639" s="9"/>
      <c r="H639" s="38"/>
      <c r="J639" s="18"/>
      <c r="K639" s="9"/>
    </row>
    <row r="640" spans="2:12" ht="12" customHeight="1">
      <c r="B640" s="127" t="s">
        <v>160</v>
      </c>
      <c r="C640" s="72">
        <v>16</v>
      </c>
      <c r="D640" s="9"/>
      <c r="E640" s="9"/>
      <c r="F640" s="72">
        <v>3</v>
      </c>
      <c r="G640" s="9"/>
      <c r="H640" s="38"/>
      <c r="J640" s="18"/>
    </row>
    <row r="641" spans="2:11" ht="12" customHeight="1">
      <c r="B641" s="127" t="s">
        <v>3323</v>
      </c>
      <c r="C641" s="72">
        <v>16</v>
      </c>
      <c r="D641" s="9"/>
      <c r="E641" s="9"/>
      <c r="F641" s="72">
        <v>2</v>
      </c>
      <c r="G641" s="9"/>
      <c r="H641" s="38"/>
      <c r="J641" s="18"/>
    </row>
    <row r="642" spans="2:11" ht="12" customHeight="1">
      <c r="B642" s="9"/>
      <c r="C642" s="72"/>
      <c r="D642" s="9"/>
      <c r="E642" s="9"/>
      <c r="F642" s="12"/>
      <c r="G642" s="9"/>
      <c r="H642" s="9"/>
      <c r="J642" s="18"/>
    </row>
    <row r="643" spans="2:11" s="9" customFormat="1" ht="12" customHeight="1">
      <c r="B643" s="21" t="s">
        <v>3324</v>
      </c>
      <c r="C643" s="18">
        <v>16</v>
      </c>
      <c r="F643" s="18">
        <v>2401</v>
      </c>
      <c r="G643" s="129" t="s">
        <v>3240</v>
      </c>
      <c r="H643" s="112">
        <f>+F643</f>
        <v>2401</v>
      </c>
      <c r="I643" s="134" t="s">
        <v>3240</v>
      </c>
      <c r="J643" s="18"/>
    </row>
    <row r="644" spans="2:11" ht="12" customHeight="1">
      <c r="B644" s="127" t="s">
        <v>160</v>
      </c>
      <c r="C644" s="72">
        <v>16</v>
      </c>
      <c r="D644" s="9"/>
      <c r="E644" s="9"/>
      <c r="F644" s="9">
        <v>406</v>
      </c>
      <c r="G644" s="18"/>
      <c r="H644" s="9"/>
      <c r="J644" s="18"/>
    </row>
    <row r="645" spans="2:11" ht="12" customHeight="1">
      <c r="B645" s="9" t="s">
        <v>3325</v>
      </c>
      <c r="C645" s="72">
        <v>16</v>
      </c>
      <c r="D645" s="9"/>
      <c r="E645" s="9"/>
      <c r="F645" s="9">
        <v>285</v>
      </c>
      <c r="G645" s="18"/>
      <c r="H645" s="9"/>
      <c r="J645" s="18"/>
    </row>
    <row r="646" spans="2:11" ht="12" customHeight="1">
      <c r="B646" s="127" t="s">
        <v>160</v>
      </c>
      <c r="C646" s="72">
        <v>16</v>
      </c>
      <c r="D646" s="9"/>
      <c r="E646" s="9"/>
      <c r="F646" s="9">
        <v>250</v>
      </c>
      <c r="G646" s="9"/>
      <c r="H646" s="9"/>
      <c r="J646" s="18"/>
    </row>
    <row r="647" spans="2:11" ht="12" customHeight="1">
      <c r="B647" s="127" t="s">
        <v>160</v>
      </c>
      <c r="C647" s="72">
        <v>16</v>
      </c>
      <c r="D647" s="9"/>
      <c r="E647" s="9"/>
      <c r="F647" s="9">
        <v>174</v>
      </c>
      <c r="G647" s="9"/>
      <c r="H647" s="9"/>
      <c r="J647" s="18"/>
    </row>
    <row r="648" spans="2:11" ht="12" customHeight="1">
      <c r="B648" s="9" t="s">
        <v>3326</v>
      </c>
      <c r="C648" s="72">
        <v>16</v>
      </c>
      <c r="D648" s="9"/>
      <c r="E648" s="9"/>
      <c r="F648" s="9">
        <v>148</v>
      </c>
      <c r="G648" s="9"/>
      <c r="H648" s="9"/>
      <c r="J648" s="18"/>
    </row>
    <row r="649" spans="2:11" ht="12" customHeight="1">
      <c r="B649" s="127" t="s">
        <v>160</v>
      </c>
      <c r="C649" s="72">
        <v>16</v>
      </c>
      <c r="D649" s="9"/>
      <c r="E649" s="9"/>
      <c r="F649" s="9">
        <v>102</v>
      </c>
      <c r="G649" s="9"/>
      <c r="H649" s="9"/>
      <c r="J649" s="18"/>
      <c r="K649" s="9"/>
    </row>
    <row r="650" spans="2:11" ht="12" customHeight="1">
      <c r="B650" s="127" t="s">
        <v>160</v>
      </c>
      <c r="C650" s="72">
        <v>16</v>
      </c>
      <c r="D650" s="9"/>
      <c r="E650" s="9"/>
      <c r="F650" s="9">
        <v>75</v>
      </c>
      <c r="G650" s="9" t="s">
        <v>3327</v>
      </c>
      <c r="H650" s="9"/>
      <c r="J650" s="18"/>
      <c r="K650" s="9"/>
    </row>
    <row r="651" spans="2:11" ht="12" customHeight="1">
      <c r="B651" s="127" t="s">
        <v>160</v>
      </c>
      <c r="C651" s="72">
        <v>16</v>
      </c>
      <c r="D651" s="9"/>
      <c r="E651" s="9"/>
      <c r="F651" s="9">
        <v>68</v>
      </c>
      <c r="G651" s="18"/>
      <c r="H651" s="9"/>
      <c r="J651" s="18"/>
      <c r="K651" s="9"/>
    </row>
    <row r="652" spans="2:11" ht="12" customHeight="1">
      <c r="B652" s="127" t="s">
        <v>160</v>
      </c>
      <c r="C652" s="72">
        <v>16</v>
      </c>
      <c r="D652" s="9"/>
      <c r="E652" s="9"/>
      <c r="F652" s="9">
        <v>66</v>
      </c>
      <c r="G652" s="9"/>
      <c r="H652" s="9"/>
      <c r="J652" s="18"/>
      <c r="K652" s="9"/>
    </row>
    <row r="653" spans="2:11" ht="12" customHeight="1">
      <c r="B653" s="9" t="s">
        <v>3328</v>
      </c>
      <c r="C653" s="72">
        <v>16</v>
      </c>
      <c r="D653" s="9"/>
      <c r="E653" s="9"/>
      <c r="F653" s="9">
        <v>65</v>
      </c>
      <c r="G653" s="9"/>
      <c r="H653" s="9"/>
      <c r="J653" s="18"/>
      <c r="K653" s="9"/>
    </row>
    <row r="654" spans="2:11" ht="12" customHeight="1">
      <c r="B654" s="127" t="s">
        <v>160</v>
      </c>
      <c r="C654" s="72">
        <v>16</v>
      </c>
      <c r="D654" s="9"/>
      <c r="E654" s="9"/>
      <c r="F654" s="9">
        <v>64</v>
      </c>
      <c r="G654" s="9"/>
      <c r="H654" s="9"/>
      <c r="J654" s="18"/>
      <c r="K654" s="9"/>
    </row>
    <row r="655" spans="2:11" ht="12" customHeight="1">
      <c r="B655" s="9" t="s">
        <v>3329</v>
      </c>
      <c r="C655" s="72">
        <v>16</v>
      </c>
      <c r="D655" s="9"/>
      <c r="E655" s="9"/>
      <c r="F655" s="9">
        <v>63</v>
      </c>
      <c r="G655" s="18"/>
      <c r="H655" s="9"/>
      <c r="J655" s="18"/>
    </row>
    <row r="656" spans="2:11" ht="12" customHeight="1">
      <c r="B656" s="9" t="s">
        <v>3330</v>
      </c>
      <c r="C656" s="72">
        <v>16</v>
      </c>
      <c r="D656" s="9"/>
      <c r="E656" s="9"/>
      <c r="F656" s="9">
        <v>63</v>
      </c>
      <c r="G656" s="9"/>
      <c r="H656" s="9"/>
      <c r="J656" s="18"/>
    </row>
    <row r="657" spans="2:10" s="9" customFormat="1" ht="12" customHeight="1">
      <c r="B657" s="9" t="s">
        <v>3331</v>
      </c>
      <c r="C657" s="72">
        <v>16</v>
      </c>
      <c r="F657" s="9">
        <v>50</v>
      </c>
      <c r="I657" s="97"/>
      <c r="J657" s="18"/>
    </row>
    <row r="658" spans="2:10" s="9" customFormat="1" ht="12" customHeight="1">
      <c r="B658" s="9" t="s">
        <v>160</v>
      </c>
      <c r="C658" s="72">
        <v>16</v>
      </c>
      <c r="F658" s="9">
        <v>47</v>
      </c>
      <c r="I658" s="97"/>
      <c r="J658" s="18"/>
    </row>
    <row r="659" spans="2:10" s="9" customFormat="1" ht="12" customHeight="1">
      <c r="B659" s="9" t="s">
        <v>3332</v>
      </c>
      <c r="C659" s="72">
        <v>16</v>
      </c>
      <c r="F659" s="9">
        <v>46</v>
      </c>
      <c r="I659" s="97"/>
      <c r="J659" s="18"/>
    </row>
    <row r="660" spans="2:10" s="9" customFormat="1" ht="12" customHeight="1">
      <c r="B660" s="9" t="s">
        <v>160</v>
      </c>
      <c r="C660" s="72">
        <v>16</v>
      </c>
      <c r="F660" s="9">
        <v>44</v>
      </c>
      <c r="I660" s="97"/>
      <c r="J660" s="18"/>
    </row>
    <row r="661" spans="2:10" s="9" customFormat="1" ht="12" customHeight="1">
      <c r="B661" s="9" t="s">
        <v>160</v>
      </c>
      <c r="C661" s="72">
        <v>16</v>
      </c>
      <c r="F661" s="9">
        <v>42</v>
      </c>
      <c r="I661" s="97"/>
      <c r="J661" s="18"/>
    </row>
    <row r="662" spans="2:10" s="9" customFormat="1" ht="12" customHeight="1">
      <c r="B662" s="9" t="s">
        <v>160</v>
      </c>
      <c r="C662" s="72">
        <v>16</v>
      </c>
      <c r="F662" s="9">
        <v>37</v>
      </c>
      <c r="I662" s="97"/>
      <c r="J662" s="18"/>
    </row>
    <row r="663" spans="2:10" s="9" customFormat="1" ht="12" customHeight="1">
      <c r="B663" s="9" t="s">
        <v>160</v>
      </c>
      <c r="C663" s="72">
        <v>16</v>
      </c>
      <c r="F663" s="9">
        <v>34</v>
      </c>
      <c r="G663" s="18"/>
      <c r="I663" s="97"/>
      <c r="J663" s="18"/>
    </row>
    <row r="664" spans="2:10" s="9" customFormat="1" ht="12" customHeight="1">
      <c r="B664" s="9" t="s">
        <v>160</v>
      </c>
      <c r="C664" s="72">
        <v>16</v>
      </c>
      <c r="F664" s="9">
        <v>34</v>
      </c>
      <c r="I664" s="97"/>
      <c r="J664" s="18"/>
    </row>
    <row r="665" spans="2:10" s="9" customFormat="1" ht="12" customHeight="1">
      <c r="B665" s="9" t="s">
        <v>160</v>
      </c>
      <c r="C665" s="72">
        <v>16</v>
      </c>
      <c r="F665" s="9">
        <v>31</v>
      </c>
      <c r="G665" s="18"/>
      <c r="I665" s="97"/>
      <c r="J665" s="18"/>
    </row>
    <row r="666" spans="2:10" s="9" customFormat="1" ht="12" customHeight="1">
      <c r="B666" s="9" t="s">
        <v>3333</v>
      </c>
      <c r="C666" s="72">
        <v>16</v>
      </c>
      <c r="F666" s="9">
        <v>27</v>
      </c>
      <c r="G666" s="18"/>
      <c r="I666" s="97"/>
      <c r="J666" s="18"/>
    </row>
    <row r="667" spans="2:10" s="9" customFormat="1" ht="12" customHeight="1">
      <c r="B667" s="9" t="s">
        <v>160</v>
      </c>
      <c r="C667" s="72">
        <v>16</v>
      </c>
      <c r="F667" s="9">
        <v>25</v>
      </c>
      <c r="G667" s="9" t="s">
        <v>3327</v>
      </c>
      <c r="I667" s="97"/>
      <c r="J667" s="18"/>
    </row>
    <row r="668" spans="2:10" s="9" customFormat="1" ht="12" customHeight="1">
      <c r="B668" s="9" t="s">
        <v>3275</v>
      </c>
      <c r="C668" s="72">
        <v>16</v>
      </c>
      <c r="F668" s="9">
        <v>24</v>
      </c>
      <c r="I668" s="97"/>
      <c r="J668" s="18"/>
    </row>
    <row r="669" spans="2:10" s="9" customFormat="1" ht="12" customHeight="1">
      <c r="B669" s="9" t="s">
        <v>3334</v>
      </c>
      <c r="C669" s="72">
        <v>16</v>
      </c>
      <c r="F669" s="9">
        <v>22</v>
      </c>
      <c r="G669" s="9" t="s">
        <v>3327</v>
      </c>
      <c r="I669" s="97"/>
      <c r="J669" s="18"/>
    </row>
    <row r="670" spans="2:10" s="9" customFormat="1" ht="12" customHeight="1">
      <c r="B670" s="9" t="s">
        <v>160</v>
      </c>
      <c r="C670" s="72">
        <v>16</v>
      </c>
      <c r="F670" s="9">
        <v>18</v>
      </c>
      <c r="I670" s="97"/>
      <c r="J670" s="18"/>
    </row>
    <row r="671" spans="2:10" s="9" customFormat="1" ht="12" customHeight="1">
      <c r="B671" s="9" t="s">
        <v>160</v>
      </c>
      <c r="C671" s="72">
        <v>16</v>
      </c>
      <c r="F671" s="9">
        <v>17</v>
      </c>
      <c r="I671" s="97"/>
      <c r="J671" s="18"/>
    </row>
    <row r="672" spans="2:10" s="9" customFormat="1" ht="12" customHeight="1">
      <c r="B672" s="9" t="s">
        <v>160</v>
      </c>
      <c r="C672" s="72">
        <v>16</v>
      </c>
      <c r="F672" s="9">
        <v>16</v>
      </c>
      <c r="I672" s="97"/>
      <c r="J672" s="18"/>
    </row>
    <row r="673" spans="2:11" s="9" customFormat="1" ht="12" customHeight="1">
      <c r="B673" s="9" t="s">
        <v>3335</v>
      </c>
      <c r="C673" s="72">
        <v>16</v>
      </c>
      <c r="F673" s="9">
        <v>15</v>
      </c>
      <c r="I673" s="97"/>
      <c r="J673" s="18"/>
    </row>
    <row r="674" spans="2:11" s="9" customFormat="1" ht="12" customHeight="1">
      <c r="B674" s="9" t="s">
        <v>3336</v>
      </c>
      <c r="C674" s="72">
        <v>16</v>
      </c>
      <c r="F674" s="9">
        <v>14</v>
      </c>
      <c r="I674" s="97"/>
      <c r="J674" s="18"/>
    </row>
    <row r="675" spans="2:11" s="9" customFormat="1" ht="12" customHeight="1">
      <c r="B675" s="9" t="s">
        <v>3337</v>
      </c>
      <c r="C675" s="72">
        <v>16</v>
      </c>
      <c r="F675" s="9">
        <v>12</v>
      </c>
      <c r="G675" s="9" t="s">
        <v>3327</v>
      </c>
      <c r="I675" s="97"/>
      <c r="J675" s="18"/>
    </row>
    <row r="676" spans="2:11" s="9" customFormat="1" ht="12" customHeight="1">
      <c r="B676" s="9" t="s">
        <v>3338</v>
      </c>
      <c r="C676" s="72">
        <v>16</v>
      </c>
      <c r="F676" s="9">
        <v>7</v>
      </c>
      <c r="I676" s="97"/>
      <c r="J676" s="18"/>
    </row>
    <row r="677" spans="2:11" s="9" customFormat="1" ht="12" customHeight="1">
      <c r="B677" s="9" t="s">
        <v>160</v>
      </c>
      <c r="C677" s="72">
        <v>16</v>
      </c>
      <c r="F677" s="9">
        <v>7</v>
      </c>
      <c r="I677" s="97"/>
      <c r="J677" s="18"/>
    </row>
    <row r="678" spans="2:11" s="9" customFormat="1" ht="12" customHeight="1">
      <c r="B678" s="9" t="s">
        <v>3339</v>
      </c>
      <c r="C678" s="72">
        <v>16</v>
      </c>
      <c r="F678" s="9">
        <v>4</v>
      </c>
      <c r="I678" s="97"/>
      <c r="J678" s="18"/>
    </row>
    <row r="679" spans="2:11" s="9" customFormat="1" ht="12" customHeight="1">
      <c r="F679" s="12"/>
      <c r="I679" s="97"/>
      <c r="J679" s="18"/>
    </row>
    <row r="680" spans="2:11" s="9" customFormat="1" ht="12" customHeight="1">
      <c r="F680" s="12"/>
      <c r="G680" s="9" t="s">
        <v>3327</v>
      </c>
      <c r="I680" s="97"/>
      <c r="J680" s="18"/>
    </row>
    <row r="681" spans="2:11" s="9" customFormat="1" ht="12" customHeight="1">
      <c r="B681" s="21" t="s">
        <v>3340</v>
      </c>
      <c r="C681" s="18">
        <v>16</v>
      </c>
      <c r="F681" s="18">
        <v>1994</v>
      </c>
      <c r="G681" s="129" t="s">
        <v>3240</v>
      </c>
      <c r="H681" s="112">
        <f>+F681</f>
        <v>1994</v>
      </c>
      <c r="I681" s="134" t="s">
        <v>3240</v>
      </c>
      <c r="J681" s="18"/>
    </row>
    <row r="682" spans="2:11" s="9" customFormat="1" ht="12" customHeight="1">
      <c r="B682" s="9" t="s">
        <v>160</v>
      </c>
      <c r="C682" s="9">
        <v>16</v>
      </c>
      <c r="F682" s="9">
        <v>27</v>
      </c>
      <c r="I682" s="97"/>
      <c r="J682" s="18"/>
    </row>
    <row r="683" spans="2:11" ht="12" customHeight="1">
      <c r="B683" s="9" t="s">
        <v>3341</v>
      </c>
      <c r="C683" s="9">
        <v>16</v>
      </c>
      <c r="D683" s="9"/>
      <c r="E683" s="9"/>
      <c r="F683" s="9">
        <v>54</v>
      </c>
      <c r="G683" s="9"/>
      <c r="H683" s="9"/>
      <c r="J683" s="18"/>
    </row>
    <row r="684" spans="2:11" ht="12" customHeight="1">
      <c r="B684" s="9" t="s">
        <v>160</v>
      </c>
      <c r="C684" s="9">
        <v>16</v>
      </c>
      <c r="D684" s="9"/>
      <c r="E684" s="9"/>
      <c r="F684" s="9">
        <v>89</v>
      </c>
      <c r="G684" s="9"/>
      <c r="H684" s="9"/>
      <c r="J684" s="18"/>
      <c r="K684" s="9"/>
    </row>
    <row r="685" spans="2:11" ht="12" customHeight="1">
      <c r="B685" s="9" t="s">
        <v>3342</v>
      </c>
      <c r="C685" s="9">
        <v>16</v>
      </c>
      <c r="D685" s="9"/>
      <c r="E685" s="9"/>
      <c r="F685" s="9">
        <v>114</v>
      </c>
      <c r="G685" s="9"/>
      <c r="H685" s="9"/>
      <c r="J685" s="18"/>
    </row>
    <row r="686" spans="2:11" ht="12" customHeight="1">
      <c r="B686" s="9" t="s">
        <v>3343</v>
      </c>
      <c r="C686" s="9">
        <v>16</v>
      </c>
      <c r="D686" s="9"/>
      <c r="E686" s="9"/>
      <c r="F686" s="9">
        <v>130</v>
      </c>
      <c r="G686" s="9"/>
      <c r="H686" s="9"/>
      <c r="J686" s="18"/>
    </row>
    <row r="687" spans="2:11" ht="12" customHeight="1">
      <c r="B687" s="9" t="s">
        <v>3344</v>
      </c>
      <c r="C687" s="9">
        <v>16</v>
      </c>
      <c r="D687" s="9"/>
      <c r="E687" s="9"/>
      <c r="F687" s="9">
        <v>175</v>
      </c>
      <c r="G687" s="9"/>
      <c r="H687" s="9"/>
      <c r="J687" s="18"/>
    </row>
    <row r="688" spans="2:11" ht="12" customHeight="1">
      <c r="B688" s="9" t="s">
        <v>160</v>
      </c>
      <c r="C688" s="9">
        <v>16</v>
      </c>
      <c r="D688" s="9"/>
      <c r="E688" s="9"/>
      <c r="F688" s="9">
        <v>182</v>
      </c>
      <c r="G688" s="9"/>
      <c r="H688" s="9"/>
      <c r="J688" s="18"/>
      <c r="K688" s="9"/>
    </row>
    <row r="689" spans="2:11" ht="12" customHeight="1">
      <c r="B689" s="9" t="s">
        <v>3345</v>
      </c>
      <c r="C689" s="9">
        <v>16</v>
      </c>
      <c r="D689" s="9"/>
      <c r="E689" s="9"/>
      <c r="F689" s="9">
        <v>242</v>
      </c>
      <c r="G689" s="9"/>
      <c r="H689" s="9"/>
      <c r="J689" s="18"/>
      <c r="K689" s="9"/>
    </row>
    <row r="690" spans="2:11" ht="12" customHeight="1">
      <c r="B690" s="9" t="s">
        <v>3346</v>
      </c>
      <c r="C690" s="9">
        <v>16</v>
      </c>
      <c r="D690" s="9"/>
      <c r="E690" s="9"/>
      <c r="F690" s="9">
        <v>245</v>
      </c>
      <c r="G690" s="9"/>
      <c r="H690" s="9"/>
      <c r="J690" s="18"/>
    </row>
    <row r="691" spans="2:11" ht="12" customHeight="1">
      <c r="B691" s="9" t="s">
        <v>3347</v>
      </c>
      <c r="C691" s="9">
        <v>16</v>
      </c>
      <c r="D691" s="9"/>
      <c r="E691" s="9"/>
      <c r="F691" s="9">
        <v>245</v>
      </c>
      <c r="G691" s="9"/>
      <c r="H691" s="9"/>
      <c r="J691" s="18"/>
    </row>
    <row r="692" spans="2:11" ht="12" customHeight="1">
      <c r="B692" s="9" t="s">
        <v>3348</v>
      </c>
      <c r="C692" s="9">
        <v>16</v>
      </c>
      <c r="D692" s="9"/>
      <c r="E692" s="9"/>
      <c r="F692" s="9">
        <v>245</v>
      </c>
      <c r="G692" s="9"/>
      <c r="H692" s="9"/>
      <c r="J692" s="18"/>
    </row>
    <row r="693" spans="2:11" ht="12" customHeight="1">
      <c r="B693" s="9" t="s">
        <v>3349</v>
      </c>
      <c r="C693" s="9">
        <v>16</v>
      </c>
      <c r="D693" s="9"/>
      <c r="E693" s="9"/>
      <c r="F693" s="9">
        <v>245</v>
      </c>
      <c r="G693" s="9"/>
      <c r="H693" s="9"/>
      <c r="J693" s="18"/>
    </row>
    <row r="694" spans="2:11" s="9" customFormat="1" ht="12" customHeight="1">
      <c r="F694" s="12"/>
      <c r="I694" s="97"/>
      <c r="J694" s="18"/>
    </row>
    <row r="695" spans="2:11" s="9" customFormat="1" ht="12" customHeight="1">
      <c r="B695" s="21" t="s">
        <v>3350</v>
      </c>
      <c r="C695" s="18">
        <v>16</v>
      </c>
      <c r="F695" s="18">
        <v>3707</v>
      </c>
      <c r="G695" s="129" t="s">
        <v>3240</v>
      </c>
      <c r="H695" s="112">
        <f>+F695</f>
        <v>3707</v>
      </c>
      <c r="I695" s="134" t="s">
        <v>3240</v>
      </c>
      <c r="J695" s="18"/>
    </row>
    <row r="696" spans="2:11" s="9" customFormat="1" ht="12" customHeight="1">
      <c r="B696" s="9" t="s">
        <v>3351</v>
      </c>
      <c r="C696" s="9">
        <v>16</v>
      </c>
      <c r="F696" s="9">
        <v>20</v>
      </c>
      <c r="I696" s="97"/>
      <c r="J696" s="18"/>
    </row>
    <row r="697" spans="2:11" s="9" customFormat="1" ht="12" customHeight="1">
      <c r="B697" s="9" t="s">
        <v>3352</v>
      </c>
      <c r="C697" s="9">
        <v>16</v>
      </c>
      <c r="F697" s="9">
        <v>38</v>
      </c>
      <c r="I697" s="97"/>
      <c r="J697" s="18"/>
    </row>
    <row r="698" spans="2:11" s="9" customFormat="1" ht="12" customHeight="1">
      <c r="B698" s="9" t="s">
        <v>3353</v>
      </c>
      <c r="C698" s="9">
        <v>16</v>
      </c>
      <c r="F698" s="9">
        <v>76</v>
      </c>
      <c r="I698" s="97"/>
      <c r="J698" s="18"/>
    </row>
    <row r="699" spans="2:11" s="9" customFormat="1" ht="12" customHeight="1">
      <c r="B699" s="9" t="s">
        <v>3354</v>
      </c>
      <c r="C699" s="9">
        <v>16</v>
      </c>
      <c r="F699" s="9">
        <v>80</v>
      </c>
      <c r="I699" s="97"/>
      <c r="J699" s="18"/>
    </row>
    <row r="700" spans="2:11" s="9" customFormat="1" ht="12" customHeight="1">
      <c r="B700" s="9" t="s">
        <v>3355</v>
      </c>
      <c r="C700" s="9">
        <v>16</v>
      </c>
      <c r="F700" s="9">
        <v>152</v>
      </c>
      <c r="I700" s="97"/>
      <c r="J700" s="18"/>
    </row>
    <row r="701" spans="2:11" s="9" customFormat="1" ht="12" customHeight="1">
      <c r="B701" s="9" t="s">
        <v>3356</v>
      </c>
      <c r="C701" s="9">
        <v>16</v>
      </c>
      <c r="F701" s="9">
        <v>159</v>
      </c>
      <c r="I701" s="97"/>
      <c r="J701" s="18"/>
    </row>
    <row r="702" spans="2:11" s="9" customFormat="1" ht="12" customHeight="1">
      <c r="B702" s="9" t="s">
        <v>160</v>
      </c>
      <c r="C702" s="9">
        <v>16</v>
      </c>
      <c r="F702" s="9">
        <v>179</v>
      </c>
      <c r="I702" s="97"/>
      <c r="J702" s="18"/>
    </row>
    <row r="703" spans="2:11" s="9" customFormat="1" ht="12" customHeight="1">
      <c r="B703" s="9" t="s">
        <v>3357</v>
      </c>
      <c r="C703" s="9">
        <v>16</v>
      </c>
      <c r="F703" s="9">
        <v>237</v>
      </c>
      <c r="I703" s="97"/>
      <c r="J703" s="18"/>
    </row>
    <row r="704" spans="2:11" s="9" customFormat="1" ht="12" customHeight="1">
      <c r="B704" s="9" t="s">
        <v>3358</v>
      </c>
      <c r="C704" s="9">
        <v>16</v>
      </c>
      <c r="F704" s="9">
        <v>245</v>
      </c>
      <c r="I704" s="97"/>
      <c r="J704" s="18"/>
    </row>
    <row r="705" spans="2:10" s="9" customFormat="1" ht="12" customHeight="1">
      <c r="B705" s="9" t="s">
        <v>3359</v>
      </c>
      <c r="C705" s="9">
        <v>16</v>
      </c>
      <c r="F705" s="9">
        <v>245</v>
      </c>
      <c r="I705" s="97"/>
      <c r="J705" s="18"/>
    </row>
    <row r="706" spans="2:10" s="9" customFormat="1" ht="12" customHeight="1">
      <c r="B706" s="9" t="s">
        <v>3360</v>
      </c>
      <c r="C706" s="9">
        <v>16</v>
      </c>
      <c r="F706" s="9">
        <v>265</v>
      </c>
      <c r="I706" s="97"/>
      <c r="J706" s="18"/>
    </row>
    <row r="707" spans="2:10" s="9" customFormat="1" ht="12" customHeight="1">
      <c r="B707" s="9" t="s">
        <v>160</v>
      </c>
      <c r="C707" s="9">
        <v>16</v>
      </c>
      <c r="F707" s="9">
        <v>277</v>
      </c>
      <c r="I707" s="97"/>
      <c r="J707" s="18"/>
    </row>
    <row r="708" spans="2:10" s="9" customFormat="1" ht="12" customHeight="1">
      <c r="B708" s="9" t="s">
        <v>3361</v>
      </c>
      <c r="C708" s="9">
        <v>16</v>
      </c>
      <c r="F708" s="9">
        <v>328</v>
      </c>
      <c r="I708" s="97"/>
      <c r="J708" s="18"/>
    </row>
    <row r="709" spans="2:10" s="9" customFormat="1" ht="12" customHeight="1">
      <c r="B709" s="9" t="s">
        <v>3362</v>
      </c>
      <c r="C709" s="9">
        <v>16</v>
      </c>
      <c r="F709" s="9">
        <v>422</v>
      </c>
      <c r="I709" s="97"/>
      <c r="J709" s="18"/>
    </row>
    <row r="710" spans="2:10" s="9" customFormat="1" ht="12" customHeight="1">
      <c r="B710" s="9" t="s">
        <v>3363</v>
      </c>
      <c r="C710" s="9">
        <v>16</v>
      </c>
      <c r="F710" s="9">
        <v>983</v>
      </c>
      <c r="I710" s="97"/>
      <c r="J710" s="18"/>
    </row>
    <row r="711" spans="2:10" s="9" customFormat="1" ht="12" customHeight="1">
      <c r="F711" s="12"/>
      <c r="I711" s="97"/>
      <c r="J711" s="18"/>
    </row>
    <row r="712" spans="2:10" s="9" customFormat="1" ht="12" customHeight="1">
      <c r="B712" s="21" t="s">
        <v>3364</v>
      </c>
      <c r="C712" s="18">
        <v>16</v>
      </c>
      <c r="F712" s="148">
        <v>20</v>
      </c>
      <c r="G712" s="129" t="s">
        <v>3240</v>
      </c>
      <c r="H712" s="112">
        <f>+F712</f>
        <v>20</v>
      </c>
      <c r="I712" s="134" t="s">
        <v>3240</v>
      </c>
      <c r="J712" s="18"/>
    </row>
    <row r="713" spans="2:10" s="9" customFormat="1" ht="12" customHeight="1">
      <c r="B713" s="9" t="s">
        <v>160</v>
      </c>
      <c r="C713" s="9" t="s">
        <v>3365</v>
      </c>
      <c r="F713" s="25">
        <v>10</v>
      </c>
      <c r="I713" s="97"/>
      <c r="J713" s="18"/>
    </row>
    <row r="714" spans="2:10" s="9" customFormat="1" ht="12" customHeight="1">
      <c r="B714" s="9" t="s">
        <v>3366</v>
      </c>
      <c r="C714" s="9" t="s">
        <v>3365</v>
      </c>
      <c r="F714" s="25">
        <v>7</v>
      </c>
      <c r="I714" s="97"/>
      <c r="J714" s="18"/>
    </row>
    <row r="715" spans="2:10" s="9" customFormat="1" ht="12" customHeight="1">
      <c r="B715" s="9" t="s">
        <v>3367</v>
      </c>
      <c r="C715" s="9" t="s">
        <v>3365</v>
      </c>
      <c r="F715" s="25">
        <v>3</v>
      </c>
      <c r="I715" s="97"/>
      <c r="J715" s="18"/>
    </row>
    <row r="716" spans="2:10" s="9" customFormat="1" ht="12" customHeight="1">
      <c r="B716" s="21"/>
      <c r="C716" s="18"/>
      <c r="F716" s="112"/>
      <c r="I716" s="97"/>
      <c r="J716" s="18"/>
    </row>
    <row r="717" spans="2:10" s="9" customFormat="1" ht="12" customHeight="1">
      <c r="B717" s="21" t="s">
        <v>3368</v>
      </c>
      <c r="C717" s="18">
        <v>16</v>
      </c>
      <c r="F717" s="18">
        <v>131</v>
      </c>
      <c r="G717" s="129" t="s">
        <v>3240</v>
      </c>
      <c r="H717" s="112">
        <f>+F717</f>
        <v>131</v>
      </c>
      <c r="I717" s="134" t="s">
        <v>3240</v>
      </c>
      <c r="J717" s="18"/>
    </row>
    <row r="718" spans="2:10" s="9" customFormat="1" ht="12" customHeight="1">
      <c r="B718" s="9" t="s">
        <v>3369</v>
      </c>
      <c r="C718" s="9">
        <v>16</v>
      </c>
      <c r="F718" s="9">
        <v>10</v>
      </c>
      <c r="I718" s="97"/>
      <c r="J718" s="18"/>
    </row>
    <row r="719" spans="2:10" s="9" customFormat="1" ht="12" customHeight="1">
      <c r="B719" s="9" t="s">
        <v>3370</v>
      </c>
      <c r="C719" s="9">
        <v>16</v>
      </c>
      <c r="F719" s="9">
        <v>12</v>
      </c>
      <c r="I719" s="97"/>
      <c r="J719" s="18"/>
    </row>
    <row r="720" spans="2:10" s="9" customFormat="1" ht="12" customHeight="1">
      <c r="B720" s="9" t="s">
        <v>3371</v>
      </c>
      <c r="C720" s="9">
        <v>16</v>
      </c>
      <c r="F720" s="9">
        <v>42</v>
      </c>
      <c r="I720" s="97"/>
      <c r="J720" s="18"/>
    </row>
    <row r="721" spans="2:10" s="9" customFormat="1" ht="12" customHeight="1">
      <c r="B721" s="9" t="s">
        <v>160</v>
      </c>
      <c r="C721" s="9">
        <v>16</v>
      </c>
      <c r="F721" s="9">
        <v>67</v>
      </c>
      <c r="I721" s="97"/>
      <c r="J721" s="18"/>
    </row>
    <row r="722" spans="2:10" s="9" customFormat="1" ht="12" customHeight="1">
      <c r="F722" s="12"/>
      <c r="I722" s="97"/>
      <c r="J722" s="18"/>
    </row>
    <row r="723" spans="2:10" s="9" customFormat="1" ht="12" customHeight="1">
      <c r="B723" s="21" t="s">
        <v>3372</v>
      </c>
      <c r="C723" s="18">
        <v>16</v>
      </c>
      <c r="F723" s="18">
        <v>242</v>
      </c>
      <c r="G723" s="129" t="s">
        <v>3240</v>
      </c>
      <c r="H723" s="112">
        <f>+F723</f>
        <v>242</v>
      </c>
      <c r="I723" s="134" t="s">
        <v>3240</v>
      </c>
      <c r="J723" s="18"/>
    </row>
    <row r="724" spans="2:10" ht="12" customHeight="1">
      <c r="B724" s="9" t="s">
        <v>3373</v>
      </c>
      <c r="C724" s="9">
        <v>16</v>
      </c>
      <c r="D724" s="9"/>
      <c r="E724" s="9"/>
      <c r="F724" s="9">
        <v>16</v>
      </c>
      <c r="G724" s="9"/>
      <c r="H724" s="9"/>
      <c r="J724" s="18"/>
    </row>
    <row r="725" spans="2:10" s="9" customFormat="1" ht="12" customHeight="1">
      <c r="B725" s="9" t="s">
        <v>160</v>
      </c>
      <c r="C725" s="9">
        <v>16</v>
      </c>
      <c r="F725" s="9">
        <v>85</v>
      </c>
      <c r="I725" s="97"/>
      <c r="J725" s="18"/>
    </row>
    <row r="726" spans="2:10" ht="12" customHeight="1">
      <c r="B726" s="9" t="s">
        <v>3374</v>
      </c>
      <c r="C726" s="9">
        <v>16</v>
      </c>
      <c r="D726" s="9"/>
      <c r="E726" s="9"/>
      <c r="F726" s="9">
        <v>141</v>
      </c>
      <c r="G726" s="9"/>
      <c r="H726" s="9"/>
      <c r="J726" s="18"/>
    </row>
    <row r="727" spans="2:10" s="9" customFormat="1" ht="12" customHeight="1">
      <c r="F727" s="12"/>
      <c r="I727" s="97"/>
      <c r="J727" s="18"/>
    </row>
    <row r="728" spans="2:10" s="9" customFormat="1" ht="12" customHeight="1">
      <c r="B728" s="21" t="s">
        <v>3375</v>
      </c>
      <c r="C728" s="18">
        <v>16</v>
      </c>
      <c r="F728" s="18">
        <v>1033</v>
      </c>
      <c r="G728" s="129" t="s">
        <v>3240</v>
      </c>
      <c r="H728" s="112">
        <f>+F728</f>
        <v>1033</v>
      </c>
      <c r="I728" s="134" t="s">
        <v>3240</v>
      </c>
      <c r="J728" s="18"/>
    </row>
    <row r="729" spans="2:10" s="9" customFormat="1" ht="12" customHeight="1">
      <c r="B729" s="9" t="s">
        <v>3376</v>
      </c>
      <c r="C729" s="9">
        <v>16</v>
      </c>
      <c r="F729" s="9">
        <v>19</v>
      </c>
      <c r="I729" s="97"/>
      <c r="J729" s="18"/>
    </row>
    <row r="730" spans="2:10" s="9" customFormat="1" ht="12" customHeight="1">
      <c r="B730" s="9" t="s">
        <v>3377</v>
      </c>
      <c r="C730" s="9">
        <v>16</v>
      </c>
      <c r="F730" s="9">
        <v>27</v>
      </c>
      <c r="I730" s="97"/>
      <c r="J730" s="18"/>
    </row>
    <row r="731" spans="2:10" s="9" customFormat="1" ht="12" customHeight="1">
      <c r="B731" s="9" t="s">
        <v>160</v>
      </c>
      <c r="C731" s="9">
        <v>16</v>
      </c>
      <c r="F731" s="9">
        <v>27</v>
      </c>
      <c r="I731" s="97"/>
      <c r="J731" s="18"/>
    </row>
    <row r="732" spans="2:10" s="9" customFormat="1" ht="12" customHeight="1">
      <c r="B732" s="9" t="s">
        <v>3378</v>
      </c>
      <c r="C732" s="9">
        <v>16</v>
      </c>
      <c r="F732" s="9">
        <v>37</v>
      </c>
      <c r="I732" s="97"/>
      <c r="J732" s="18"/>
    </row>
    <row r="733" spans="2:10" s="9" customFormat="1" ht="12" customHeight="1">
      <c r="B733" s="9" t="s">
        <v>3379</v>
      </c>
      <c r="C733" s="9">
        <v>16</v>
      </c>
      <c r="F733" s="9">
        <v>46</v>
      </c>
      <c r="I733" s="97"/>
      <c r="J733" s="18"/>
    </row>
    <row r="734" spans="2:10" s="9" customFormat="1" ht="12" customHeight="1">
      <c r="B734" s="9" t="s">
        <v>3361</v>
      </c>
      <c r="C734" s="9">
        <v>16</v>
      </c>
      <c r="F734" s="9">
        <v>80</v>
      </c>
      <c r="I734" s="97"/>
      <c r="J734" s="18"/>
    </row>
    <row r="735" spans="2:10" s="9" customFormat="1" ht="12" customHeight="1">
      <c r="B735" s="9" t="s">
        <v>3380</v>
      </c>
      <c r="C735" s="9">
        <v>16</v>
      </c>
      <c r="F735" s="9">
        <v>797</v>
      </c>
      <c r="I735" s="97"/>
      <c r="J735" s="18"/>
    </row>
    <row r="736" spans="2:10" s="9" customFormat="1" ht="12" customHeight="1">
      <c r="F736" s="12"/>
      <c r="I736" s="97"/>
      <c r="J736" s="18"/>
    </row>
    <row r="737" spans="2:10" s="9" customFormat="1" ht="12" customHeight="1">
      <c r="B737" s="21" t="s">
        <v>3381</v>
      </c>
      <c r="C737" s="18">
        <v>16</v>
      </c>
      <c r="F737" s="18">
        <v>1</v>
      </c>
      <c r="G737" s="129" t="s">
        <v>3240</v>
      </c>
      <c r="H737" s="9">
        <f>+F737</f>
        <v>1</v>
      </c>
      <c r="I737" s="134" t="s">
        <v>3240</v>
      </c>
      <c r="J737" s="18"/>
    </row>
    <row r="738" spans="2:10" ht="12" customHeight="1">
      <c r="B738" s="9" t="s">
        <v>160</v>
      </c>
      <c r="C738" s="9">
        <v>16</v>
      </c>
      <c r="D738" s="9"/>
      <c r="E738" s="9"/>
      <c r="F738" s="9">
        <v>1</v>
      </c>
      <c r="G738" s="9"/>
      <c r="H738" s="9"/>
      <c r="J738" s="18"/>
    </row>
    <row r="739" spans="2:10" s="9" customFormat="1" ht="12" customHeight="1">
      <c r="F739" s="12"/>
      <c r="I739" s="97"/>
      <c r="J739" s="18"/>
    </row>
    <row r="740" spans="2:10" s="9" customFormat="1" ht="12" customHeight="1">
      <c r="B740" s="21" t="s">
        <v>3382</v>
      </c>
      <c r="C740" s="18">
        <v>16</v>
      </c>
      <c r="F740" s="18">
        <v>95</v>
      </c>
      <c r="G740" s="86" t="s">
        <v>3258</v>
      </c>
      <c r="H740" s="9">
        <f>+F740</f>
        <v>95</v>
      </c>
      <c r="I740" s="123" t="s">
        <v>3240</v>
      </c>
      <c r="J740" s="18"/>
    </row>
    <row r="741" spans="2:10" s="9" customFormat="1" ht="12" customHeight="1">
      <c r="B741" s="9" t="s">
        <v>160</v>
      </c>
      <c r="C741" s="9">
        <v>16</v>
      </c>
      <c r="F741" s="9">
        <v>3</v>
      </c>
      <c r="I741" s="97"/>
      <c r="J741" s="18"/>
    </row>
    <row r="742" spans="2:10" s="9" customFormat="1" ht="12" customHeight="1">
      <c r="B742" s="9" t="s">
        <v>160</v>
      </c>
      <c r="C742" s="9">
        <v>16</v>
      </c>
      <c r="F742" s="9">
        <v>2</v>
      </c>
      <c r="I742" s="97"/>
      <c r="J742" s="18"/>
    </row>
    <row r="743" spans="2:10" s="9" customFormat="1" ht="12" customHeight="1">
      <c r="B743" s="9" t="s">
        <v>3383</v>
      </c>
      <c r="C743" s="9">
        <v>16</v>
      </c>
      <c r="F743" s="9">
        <v>2</v>
      </c>
      <c r="I743" s="97"/>
      <c r="J743" s="18"/>
    </row>
    <row r="744" spans="2:10" s="9" customFormat="1" ht="12" customHeight="1">
      <c r="B744" s="9" t="s">
        <v>160</v>
      </c>
      <c r="C744" s="9">
        <v>16</v>
      </c>
      <c r="F744" s="9">
        <v>2</v>
      </c>
      <c r="I744" s="97"/>
      <c r="J744" s="18"/>
    </row>
    <row r="745" spans="2:10" s="9" customFormat="1" ht="12" customHeight="1">
      <c r="B745" s="9" t="s">
        <v>160</v>
      </c>
      <c r="C745" s="9">
        <v>16</v>
      </c>
      <c r="F745" s="9">
        <v>2</v>
      </c>
      <c r="I745" s="97"/>
      <c r="J745" s="18"/>
    </row>
    <row r="746" spans="2:10" s="9" customFormat="1" ht="12" customHeight="1">
      <c r="B746" s="9" t="s">
        <v>160</v>
      </c>
      <c r="C746" s="9">
        <v>16</v>
      </c>
      <c r="F746" s="9">
        <v>2</v>
      </c>
      <c r="I746" s="97"/>
      <c r="J746" s="18"/>
    </row>
    <row r="747" spans="2:10" s="9" customFormat="1" ht="12" customHeight="1">
      <c r="B747" s="9" t="s">
        <v>160</v>
      </c>
      <c r="C747" s="9">
        <v>16</v>
      </c>
      <c r="F747" s="9">
        <v>2</v>
      </c>
      <c r="I747" s="97"/>
      <c r="J747" s="18"/>
    </row>
    <row r="748" spans="2:10" s="9" customFormat="1" ht="12" customHeight="1">
      <c r="B748" s="9" t="s">
        <v>160</v>
      </c>
      <c r="C748" s="9">
        <v>16</v>
      </c>
      <c r="F748" s="9">
        <v>1</v>
      </c>
      <c r="I748" s="97"/>
      <c r="J748" s="18"/>
    </row>
    <row r="749" spans="2:10" s="9" customFormat="1" ht="12" customHeight="1">
      <c r="B749" s="9" t="s">
        <v>3384</v>
      </c>
      <c r="C749" s="9">
        <v>16</v>
      </c>
      <c r="F749" s="9">
        <v>1</v>
      </c>
      <c r="I749" s="97"/>
      <c r="J749" s="18"/>
    </row>
    <row r="750" spans="2:10" ht="12" customHeight="1">
      <c r="B750" s="9" t="s">
        <v>160</v>
      </c>
      <c r="C750" s="9">
        <v>16</v>
      </c>
      <c r="D750" s="9"/>
      <c r="E750" s="9"/>
      <c r="F750" s="9">
        <v>1</v>
      </c>
      <c r="G750" s="9"/>
      <c r="H750" s="9"/>
      <c r="J750" s="18"/>
    </row>
    <row r="751" spans="2:10" ht="12" customHeight="1">
      <c r="B751" s="9" t="s">
        <v>160</v>
      </c>
      <c r="C751" s="9">
        <v>16</v>
      </c>
      <c r="D751" s="9"/>
      <c r="E751" s="9"/>
      <c r="F751" s="9">
        <v>1</v>
      </c>
      <c r="G751" s="9"/>
      <c r="H751" s="9"/>
      <c r="J751" s="18"/>
    </row>
    <row r="752" spans="2:10" ht="12" customHeight="1">
      <c r="B752" s="9" t="s">
        <v>160</v>
      </c>
      <c r="C752" s="9">
        <v>16</v>
      </c>
      <c r="D752" s="9"/>
      <c r="E752" s="9"/>
      <c r="F752" s="9">
        <v>1</v>
      </c>
      <c r="G752" s="9"/>
      <c r="H752" s="9"/>
      <c r="J752" s="18"/>
    </row>
    <row r="753" spans="2:11" ht="12" customHeight="1">
      <c r="B753" s="9" t="s">
        <v>160</v>
      </c>
      <c r="C753" s="9">
        <v>16</v>
      </c>
      <c r="D753" s="9"/>
      <c r="E753" s="9"/>
      <c r="F753" s="9">
        <v>1</v>
      </c>
      <c r="G753" s="9"/>
      <c r="H753" s="9"/>
      <c r="J753" s="18"/>
    </row>
    <row r="754" spans="2:11" ht="12" customHeight="1">
      <c r="B754" s="9" t="s">
        <v>160</v>
      </c>
      <c r="C754" s="9">
        <v>16</v>
      </c>
      <c r="D754" s="9"/>
      <c r="E754" s="9"/>
      <c r="F754" s="9">
        <v>1</v>
      </c>
      <c r="G754" s="9"/>
      <c r="H754" s="9"/>
      <c r="J754" s="18"/>
    </row>
    <row r="755" spans="2:11" ht="12" customHeight="1">
      <c r="B755" s="9" t="s">
        <v>160</v>
      </c>
      <c r="C755" s="9">
        <v>16</v>
      </c>
      <c r="D755" s="9"/>
      <c r="E755" s="9"/>
      <c r="F755" s="9">
        <v>1</v>
      </c>
      <c r="G755" s="9"/>
      <c r="H755" s="9"/>
      <c r="J755" s="18"/>
    </row>
    <row r="756" spans="2:11" ht="12" customHeight="1">
      <c r="B756" s="9" t="s">
        <v>160</v>
      </c>
      <c r="C756" s="9">
        <v>16</v>
      </c>
      <c r="D756" s="9"/>
      <c r="E756" s="9"/>
      <c r="F756" s="9">
        <v>1</v>
      </c>
      <c r="G756" s="9"/>
      <c r="H756" s="9"/>
      <c r="J756" s="18"/>
    </row>
    <row r="757" spans="2:11" ht="12" customHeight="1">
      <c r="B757" s="9" t="s">
        <v>160</v>
      </c>
      <c r="C757" s="9">
        <v>16</v>
      </c>
      <c r="D757" s="9"/>
      <c r="E757" s="9"/>
      <c r="F757" s="9">
        <v>1</v>
      </c>
      <c r="G757" s="9"/>
      <c r="H757" s="9"/>
      <c r="J757" s="18"/>
      <c r="K757" s="9"/>
    </row>
    <row r="758" spans="2:11" s="9" customFormat="1" ht="12" customHeight="1">
      <c r="B758" s="9" t="s">
        <v>160</v>
      </c>
      <c r="C758" s="9">
        <v>16</v>
      </c>
      <c r="F758" s="9">
        <v>1</v>
      </c>
      <c r="I758" s="97"/>
      <c r="J758" s="18"/>
    </row>
    <row r="759" spans="2:11" s="9" customFormat="1" ht="12" customHeight="1">
      <c r="B759" s="9" t="s">
        <v>160</v>
      </c>
      <c r="C759" s="9">
        <v>16</v>
      </c>
      <c r="F759" s="9">
        <v>1</v>
      </c>
      <c r="I759" s="97"/>
      <c r="J759" s="18"/>
    </row>
    <row r="760" spans="2:11" s="9" customFormat="1" ht="12" customHeight="1">
      <c r="B760" s="9" t="s">
        <v>160</v>
      </c>
      <c r="C760" s="9">
        <v>16</v>
      </c>
      <c r="F760" s="9">
        <v>1</v>
      </c>
      <c r="I760" s="97"/>
      <c r="J760" s="18"/>
    </row>
    <row r="761" spans="2:11" s="9" customFormat="1" ht="12" customHeight="1">
      <c r="B761" s="9" t="s">
        <v>160</v>
      </c>
      <c r="C761" s="9">
        <v>16</v>
      </c>
      <c r="F761" s="9">
        <v>1</v>
      </c>
      <c r="I761" s="97"/>
      <c r="J761" s="18"/>
    </row>
    <row r="762" spans="2:11" s="9" customFormat="1" ht="12" customHeight="1">
      <c r="B762" s="9" t="s">
        <v>160</v>
      </c>
      <c r="C762" s="9">
        <v>16</v>
      </c>
      <c r="F762" s="9">
        <v>1</v>
      </c>
      <c r="I762" s="97"/>
      <c r="J762" s="18"/>
    </row>
    <row r="763" spans="2:11" s="9" customFormat="1" ht="12" customHeight="1">
      <c r="B763" s="9" t="s">
        <v>160</v>
      </c>
      <c r="C763" s="9">
        <v>16</v>
      </c>
      <c r="F763" s="9">
        <v>1</v>
      </c>
      <c r="I763" s="97"/>
      <c r="J763" s="18"/>
    </row>
    <row r="764" spans="2:11" s="9" customFormat="1" ht="12" customHeight="1">
      <c r="B764" s="9" t="s">
        <v>160</v>
      </c>
      <c r="C764" s="9">
        <v>16</v>
      </c>
      <c r="F764" s="9">
        <v>1</v>
      </c>
      <c r="I764" s="97"/>
      <c r="J764" s="18"/>
    </row>
    <row r="765" spans="2:11" s="9" customFormat="1" ht="12" customHeight="1">
      <c r="B765" s="9" t="s">
        <v>160</v>
      </c>
      <c r="C765" s="9">
        <v>16</v>
      </c>
      <c r="F765" s="9">
        <v>1</v>
      </c>
      <c r="I765" s="97"/>
      <c r="J765" s="18"/>
    </row>
    <row r="766" spans="2:11" s="9" customFormat="1" ht="12" customHeight="1">
      <c r="B766" s="9" t="s">
        <v>160</v>
      </c>
      <c r="C766" s="9">
        <v>16</v>
      </c>
      <c r="F766" s="9">
        <v>1</v>
      </c>
      <c r="I766" s="97"/>
      <c r="J766" s="18"/>
    </row>
    <row r="767" spans="2:11" s="9" customFormat="1" ht="12" customHeight="1">
      <c r="B767" s="9" t="s">
        <v>160</v>
      </c>
      <c r="C767" s="9">
        <v>16</v>
      </c>
      <c r="F767" s="9">
        <v>1</v>
      </c>
      <c r="I767" s="97"/>
      <c r="J767" s="18"/>
    </row>
    <row r="768" spans="2:11" s="9" customFormat="1" ht="12" customHeight="1">
      <c r="B768" s="9" t="s">
        <v>160</v>
      </c>
      <c r="C768" s="9">
        <v>16</v>
      </c>
      <c r="F768" s="9">
        <v>1</v>
      </c>
      <c r="I768" s="97"/>
      <c r="J768" s="18"/>
    </row>
    <row r="769" spans="2:10" s="9" customFormat="1" ht="12" customHeight="1">
      <c r="B769" s="9" t="s">
        <v>160</v>
      </c>
      <c r="C769" s="9">
        <v>16</v>
      </c>
      <c r="F769" s="9">
        <v>1</v>
      </c>
      <c r="I769" s="97"/>
      <c r="J769" s="18"/>
    </row>
    <row r="770" spans="2:10" s="9" customFormat="1" ht="12" customHeight="1">
      <c r="B770" s="9" t="s">
        <v>160</v>
      </c>
      <c r="C770" s="9">
        <v>16</v>
      </c>
      <c r="F770" s="9">
        <v>1</v>
      </c>
      <c r="I770" s="97"/>
      <c r="J770" s="18"/>
    </row>
    <row r="771" spans="2:10" s="9" customFormat="1" ht="12" customHeight="1">
      <c r="B771" s="9" t="s">
        <v>160</v>
      </c>
      <c r="C771" s="9">
        <v>16</v>
      </c>
      <c r="F771" s="9">
        <v>1</v>
      </c>
      <c r="I771" s="97"/>
      <c r="J771" s="18"/>
    </row>
    <row r="772" spans="2:10" s="9" customFormat="1" ht="12" customHeight="1">
      <c r="B772" s="9" t="s">
        <v>160</v>
      </c>
      <c r="C772" s="9">
        <v>16</v>
      </c>
      <c r="F772" s="9">
        <v>1</v>
      </c>
      <c r="I772" s="97"/>
      <c r="J772" s="18"/>
    </row>
    <row r="773" spans="2:10" s="9" customFormat="1" ht="12" customHeight="1">
      <c r="B773" s="9" t="s">
        <v>160</v>
      </c>
      <c r="C773" s="9">
        <v>16</v>
      </c>
      <c r="F773" s="9">
        <v>1</v>
      </c>
      <c r="I773" s="97"/>
      <c r="J773" s="18"/>
    </row>
    <row r="774" spans="2:10" ht="12" customHeight="1">
      <c r="B774" s="9" t="s">
        <v>160</v>
      </c>
      <c r="C774" s="9">
        <v>16</v>
      </c>
      <c r="D774" s="9"/>
      <c r="E774" s="9"/>
      <c r="F774" s="9">
        <v>1</v>
      </c>
      <c r="G774" s="9"/>
      <c r="H774" s="9"/>
      <c r="J774" s="18"/>
    </row>
    <row r="775" spans="2:10" ht="12" customHeight="1">
      <c r="B775" s="9" t="s">
        <v>160</v>
      </c>
      <c r="C775" s="9">
        <v>16</v>
      </c>
      <c r="D775" s="9"/>
      <c r="E775" s="9"/>
      <c r="F775" s="9">
        <v>1</v>
      </c>
      <c r="G775" s="9"/>
      <c r="H775" s="9"/>
      <c r="J775" s="18"/>
    </row>
    <row r="776" spans="2:10" ht="12" customHeight="1">
      <c r="B776" s="9" t="s">
        <v>160</v>
      </c>
      <c r="C776" s="9">
        <v>16</v>
      </c>
      <c r="D776" s="9"/>
      <c r="E776" s="9"/>
      <c r="F776" s="9">
        <v>1</v>
      </c>
      <c r="G776" s="9"/>
      <c r="H776" s="9"/>
      <c r="J776" s="18"/>
    </row>
    <row r="777" spans="2:10" ht="12" customHeight="1">
      <c r="B777" s="9" t="s">
        <v>160</v>
      </c>
      <c r="C777" s="9">
        <v>16</v>
      </c>
      <c r="D777" s="9"/>
      <c r="E777" s="9"/>
      <c r="F777" s="9">
        <v>1</v>
      </c>
      <c r="G777" s="9"/>
      <c r="H777" s="25"/>
      <c r="J777" s="18"/>
    </row>
    <row r="778" spans="2:10" ht="12" customHeight="1">
      <c r="B778" s="9" t="s">
        <v>160</v>
      </c>
      <c r="C778" s="9">
        <v>16</v>
      </c>
      <c r="D778" s="9"/>
      <c r="E778" s="9"/>
      <c r="F778" s="9">
        <v>1</v>
      </c>
      <c r="G778" s="9"/>
      <c r="H778" s="25"/>
      <c r="J778" s="18"/>
    </row>
    <row r="779" spans="2:10" ht="12" customHeight="1">
      <c r="B779" s="9" t="s">
        <v>160</v>
      </c>
      <c r="C779" s="9">
        <v>16</v>
      </c>
      <c r="D779" s="9"/>
      <c r="E779" s="9"/>
      <c r="F779" s="9">
        <v>1</v>
      </c>
      <c r="G779" s="9"/>
      <c r="H779" s="25"/>
      <c r="J779" s="18"/>
    </row>
    <row r="780" spans="2:10" ht="12" customHeight="1">
      <c r="B780" s="9" t="s">
        <v>160</v>
      </c>
      <c r="C780" s="9">
        <v>16</v>
      </c>
      <c r="D780" s="9"/>
      <c r="E780" s="9"/>
      <c r="F780" s="9">
        <v>1</v>
      </c>
      <c r="G780" s="9"/>
      <c r="H780" s="25"/>
      <c r="J780" s="18"/>
    </row>
    <row r="781" spans="2:10" ht="12" customHeight="1">
      <c r="B781" s="9" t="s">
        <v>160</v>
      </c>
      <c r="C781" s="9">
        <v>16</v>
      </c>
      <c r="D781" s="9"/>
      <c r="E781" s="9"/>
      <c r="F781" s="9">
        <v>1</v>
      </c>
      <c r="G781" s="9"/>
      <c r="H781" s="25"/>
      <c r="J781" s="18"/>
    </row>
    <row r="782" spans="2:10" ht="12" customHeight="1">
      <c r="B782" s="9" t="s">
        <v>160</v>
      </c>
      <c r="C782" s="9">
        <v>16</v>
      </c>
      <c r="D782" s="9"/>
      <c r="E782" s="9"/>
      <c r="F782" s="9">
        <v>1</v>
      </c>
      <c r="G782" s="9"/>
      <c r="H782" s="25"/>
      <c r="J782" s="18"/>
    </row>
    <row r="783" spans="2:10" ht="12" customHeight="1">
      <c r="B783" s="9" t="s">
        <v>160</v>
      </c>
      <c r="C783" s="9">
        <v>16</v>
      </c>
      <c r="D783" s="9"/>
      <c r="E783" s="9"/>
      <c r="F783" s="9">
        <v>1</v>
      </c>
      <c r="G783" s="9"/>
      <c r="H783" s="25"/>
      <c r="J783" s="18"/>
    </row>
    <row r="784" spans="2:10" ht="12" customHeight="1">
      <c r="B784" s="9" t="s">
        <v>160</v>
      </c>
      <c r="C784" s="9">
        <v>16</v>
      </c>
      <c r="D784" s="9"/>
      <c r="E784" s="9"/>
      <c r="F784" s="9">
        <v>1</v>
      </c>
      <c r="G784" s="9"/>
      <c r="H784" s="25"/>
      <c r="J784" s="18"/>
    </row>
    <row r="785" spans="2:11" ht="12" customHeight="1">
      <c r="B785" s="9" t="s">
        <v>160</v>
      </c>
      <c r="C785" s="9">
        <v>16</v>
      </c>
      <c r="D785" s="9"/>
      <c r="E785" s="9"/>
      <c r="F785" s="9">
        <v>1</v>
      </c>
      <c r="G785" s="9"/>
      <c r="H785" s="25"/>
      <c r="J785" s="18"/>
    </row>
    <row r="786" spans="2:11" ht="12" customHeight="1">
      <c r="B786" s="9" t="s">
        <v>160</v>
      </c>
      <c r="C786" s="9">
        <v>16</v>
      </c>
      <c r="D786" s="9"/>
      <c r="E786" s="9"/>
      <c r="F786" s="9">
        <v>1</v>
      </c>
      <c r="G786" s="9"/>
      <c r="H786" s="25"/>
      <c r="J786" s="18"/>
    </row>
    <row r="787" spans="2:11" ht="12" customHeight="1">
      <c r="B787" s="9" t="s">
        <v>160</v>
      </c>
      <c r="C787" s="9">
        <v>16</v>
      </c>
      <c r="D787" s="9"/>
      <c r="E787" s="9"/>
      <c r="F787" s="9">
        <v>1</v>
      </c>
      <c r="G787" s="9"/>
      <c r="H787" s="25"/>
      <c r="J787" s="18"/>
    </row>
    <row r="788" spans="2:11" ht="12" customHeight="1">
      <c r="B788" s="9" t="s">
        <v>160</v>
      </c>
      <c r="C788" s="9">
        <v>16</v>
      </c>
      <c r="D788" s="9"/>
      <c r="E788" s="9"/>
      <c r="F788" s="9">
        <v>1</v>
      </c>
      <c r="G788" s="9"/>
      <c r="H788" s="25"/>
      <c r="J788" s="18"/>
      <c r="K788" s="9"/>
    </row>
    <row r="789" spans="2:11" s="9" customFormat="1" ht="12" customHeight="1">
      <c r="B789" s="9" t="s">
        <v>3385</v>
      </c>
      <c r="C789" s="9">
        <v>16</v>
      </c>
      <c r="F789" s="9">
        <v>1</v>
      </c>
      <c r="H789" s="25"/>
      <c r="I789" s="97"/>
      <c r="J789" s="18"/>
    </row>
    <row r="790" spans="2:11" ht="12" customHeight="1">
      <c r="B790" s="9" t="s">
        <v>160</v>
      </c>
      <c r="C790" s="9">
        <v>16</v>
      </c>
      <c r="D790" s="9"/>
      <c r="E790" s="9"/>
      <c r="F790" s="9">
        <v>1</v>
      </c>
      <c r="G790" s="9"/>
      <c r="H790" s="25"/>
      <c r="J790" s="18"/>
    </row>
    <row r="791" spans="2:11" ht="12" customHeight="1">
      <c r="B791" s="9" t="s">
        <v>160</v>
      </c>
      <c r="C791" s="9">
        <v>16</v>
      </c>
      <c r="D791" s="9"/>
      <c r="E791" s="9"/>
      <c r="F791" s="9">
        <v>1</v>
      </c>
      <c r="G791" s="9"/>
      <c r="H791" s="25"/>
      <c r="J791" s="18"/>
    </row>
    <row r="792" spans="2:11" ht="12" customHeight="1">
      <c r="B792" s="9" t="s">
        <v>160</v>
      </c>
      <c r="C792" s="9">
        <v>16</v>
      </c>
      <c r="D792" s="9"/>
      <c r="E792" s="9"/>
      <c r="F792" s="9">
        <v>1</v>
      </c>
      <c r="G792" s="9"/>
      <c r="H792" s="25"/>
      <c r="J792" s="18"/>
    </row>
    <row r="793" spans="2:11" ht="12" customHeight="1">
      <c r="B793" s="9" t="s">
        <v>160</v>
      </c>
      <c r="C793" s="9">
        <v>16</v>
      </c>
      <c r="D793" s="9"/>
      <c r="E793" s="9"/>
      <c r="F793" s="9">
        <v>1</v>
      </c>
      <c r="G793" s="9"/>
      <c r="H793" s="25"/>
      <c r="J793" s="18"/>
    </row>
    <row r="794" spans="2:11" ht="12" customHeight="1">
      <c r="B794" s="9" t="s">
        <v>160</v>
      </c>
      <c r="C794" s="9">
        <v>16</v>
      </c>
      <c r="D794" s="9"/>
      <c r="E794" s="9"/>
      <c r="F794" s="9">
        <v>1</v>
      </c>
      <c r="G794" s="9"/>
      <c r="H794" s="25"/>
      <c r="J794" s="18"/>
    </row>
    <row r="795" spans="2:11" ht="12" customHeight="1">
      <c r="B795" s="9" t="s">
        <v>160</v>
      </c>
      <c r="C795" s="9">
        <v>16</v>
      </c>
      <c r="D795" s="9"/>
      <c r="E795" s="9"/>
      <c r="F795" s="9">
        <v>1</v>
      </c>
      <c r="G795" s="9"/>
      <c r="H795" s="25"/>
      <c r="J795" s="18"/>
    </row>
    <row r="796" spans="2:11" ht="12" customHeight="1">
      <c r="B796" s="9" t="s">
        <v>160</v>
      </c>
      <c r="C796" s="9">
        <v>16</v>
      </c>
      <c r="D796" s="9"/>
      <c r="E796" s="9"/>
      <c r="F796" s="9">
        <v>1</v>
      </c>
      <c r="G796" s="9"/>
      <c r="H796" s="25"/>
      <c r="J796" s="18"/>
    </row>
    <row r="797" spans="2:11" ht="12" customHeight="1">
      <c r="B797" s="9" t="s">
        <v>160</v>
      </c>
      <c r="C797" s="9">
        <v>16</v>
      </c>
      <c r="D797" s="9"/>
      <c r="E797" s="9"/>
      <c r="F797" s="9">
        <v>1</v>
      </c>
      <c r="G797" s="9"/>
      <c r="H797" s="25"/>
      <c r="J797" s="18"/>
    </row>
    <row r="798" spans="2:11" ht="12" customHeight="1">
      <c r="B798" s="9" t="s">
        <v>160</v>
      </c>
      <c r="C798" s="9">
        <v>16</v>
      </c>
      <c r="D798" s="9"/>
      <c r="E798" s="9"/>
      <c r="F798" s="9">
        <v>1</v>
      </c>
      <c r="G798" s="9"/>
      <c r="H798" s="25"/>
      <c r="J798" s="18"/>
    </row>
    <row r="799" spans="2:11" ht="12" customHeight="1">
      <c r="B799" s="9" t="s">
        <v>160</v>
      </c>
      <c r="C799" s="9">
        <v>16</v>
      </c>
      <c r="D799" s="9"/>
      <c r="E799" s="9"/>
      <c r="F799" s="9">
        <v>1</v>
      </c>
      <c r="G799" s="9"/>
      <c r="H799" s="25"/>
      <c r="J799" s="18"/>
    </row>
    <row r="800" spans="2:11" ht="12" customHeight="1">
      <c r="B800" s="9" t="s">
        <v>160</v>
      </c>
      <c r="C800" s="9">
        <v>16</v>
      </c>
      <c r="D800" s="9"/>
      <c r="E800" s="9"/>
      <c r="F800" s="9">
        <v>1</v>
      </c>
      <c r="G800" s="9"/>
      <c r="H800" s="25"/>
      <c r="J800" s="18"/>
    </row>
    <row r="801" spans="2:10" s="9" customFormat="1" ht="12" customHeight="1">
      <c r="B801" s="9" t="s">
        <v>3386</v>
      </c>
      <c r="C801" s="9">
        <v>16</v>
      </c>
      <c r="F801" s="9">
        <v>1</v>
      </c>
      <c r="H801" s="25"/>
      <c r="I801" s="97"/>
      <c r="J801" s="18"/>
    </row>
    <row r="802" spans="2:10" s="9" customFormat="1" ht="12" customHeight="1">
      <c r="B802" s="9" t="s">
        <v>3387</v>
      </c>
      <c r="C802" s="9">
        <v>16</v>
      </c>
      <c r="F802" s="9">
        <v>1</v>
      </c>
      <c r="H802" s="25"/>
      <c r="I802" s="97"/>
      <c r="J802" s="18"/>
    </row>
    <row r="803" spans="2:10" s="9" customFormat="1" ht="12" customHeight="1">
      <c r="B803" s="9" t="s">
        <v>3388</v>
      </c>
      <c r="C803" s="9">
        <v>16</v>
      </c>
      <c r="F803" s="9">
        <v>1</v>
      </c>
      <c r="I803" s="97"/>
      <c r="J803" s="18"/>
    </row>
    <row r="804" spans="2:10" s="9" customFormat="1" ht="12" customHeight="1">
      <c r="B804" s="9" t="s">
        <v>160</v>
      </c>
      <c r="C804" s="9">
        <v>16</v>
      </c>
      <c r="F804" s="9">
        <v>1</v>
      </c>
      <c r="I804" s="97"/>
      <c r="J804" s="18"/>
    </row>
    <row r="805" spans="2:10" s="9" customFormat="1" ht="12" customHeight="1">
      <c r="B805" s="9" t="s">
        <v>160</v>
      </c>
      <c r="C805" s="9">
        <v>16</v>
      </c>
      <c r="F805" s="9">
        <v>1</v>
      </c>
      <c r="I805" s="97"/>
      <c r="J805" s="18"/>
    </row>
    <row r="806" spans="2:10" s="9" customFormat="1" ht="12" customHeight="1">
      <c r="B806" s="9" t="s">
        <v>3389</v>
      </c>
      <c r="C806" s="9">
        <v>16</v>
      </c>
      <c r="F806" s="9">
        <v>1</v>
      </c>
      <c r="I806" s="97"/>
      <c r="J806" s="18"/>
    </row>
    <row r="807" spans="2:10" s="9" customFormat="1" ht="12" customHeight="1">
      <c r="B807" s="9" t="s">
        <v>160</v>
      </c>
      <c r="C807" s="9">
        <v>16</v>
      </c>
      <c r="F807" s="9">
        <v>1</v>
      </c>
      <c r="I807" s="97"/>
      <c r="J807" s="18"/>
    </row>
    <row r="808" spans="2:10" s="9" customFormat="1" ht="12" customHeight="1">
      <c r="B808" s="9" t="s">
        <v>3390</v>
      </c>
      <c r="C808" s="9">
        <v>16</v>
      </c>
      <c r="F808" s="9">
        <v>1</v>
      </c>
      <c r="I808" s="97"/>
      <c r="J808" s="18"/>
    </row>
    <row r="809" spans="2:10" s="9" customFormat="1" ht="12" customHeight="1">
      <c r="B809" s="9" t="s">
        <v>160</v>
      </c>
      <c r="C809" s="9">
        <v>16</v>
      </c>
      <c r="F809" s="9">
        <v>1</v>
      </c>
      <c r="I809" s="97"/>
      <c r="J809" s="18"/>
    </row>
    <row r="810" spans="2:10" s="9" customFormat="1" ht="12" customHeight="1">
      <c r="B810" s="9" t="s">
        <v>160</v>
      </c>
      <c r="C810" s="9">
        <v>16</v>
      </c>
      <c r="F810" s="9">
        <v>1</v>
      </c>
      <c r="I810" s="97"/>
      <c r="J810" s="18"/>
    </row>
    <row r="811" spans="2:10" s="9" customFormat="1" ht="12" customHeight="1">
      <c r="B811" s="9" t="s">
        <v>160</v>
      </c>
      <c r="C811" s="9">
        <v>16</v>
      </c>
      <c r="F811" s="9">
        <v>1</v>
      </c>
      <c r="I811" s="97"/>
      <c r="J811" s="18"/>
    </row>
    <row r="812" spans="2:10" s="9" customFormat="1" ht="12" customHeight="1">
      <c r="B812" s="9" t="s">
        <v>160</v>
      </c>
      <c r="C812" s="9">
        <v>16</v>
      </c>
      <c r="F812" s="9">
        <v>1</v>
      </c>
      <c r="I812" s="97"/>
      <c r="J812" s="18"/>
    </row>
    <row r="813" spans="2:10" s="9" customFormat="1" ht="12" customHeight="1">
      <c r="B813" s="9" t="s">
        <v>160</v>
      </c>
      <c r="C813" s="9">
        <v>16</v>
      </c>
      <c r="F813" s="9">
        <v>1</v>
      </c>
      <c r="I813" s="97"/>
      <c r="J813" s="18"/>
    </row>
    <row r="814" spans="2:10" s="9" customFormat="1" ht="12" customHeight="1">
      <c r="B814" s="9" t="s">
        <v>160</v>
      </c>
      <c r="C814" s="9">
        <v>16</v>
      </c>
      <c r="F814" s="9">
        <v>1</v>
      </c>
      <c r="I814" s="97"/>
      <c r="J814" s="18"/>
    </row>
    <row r="815" spans="2:10" s="9" customFormat="1" ht="12" customHeight="1">
      <c r="B815" s="9" t="s">
        <v>160</v>
      </c>
      <c r="C815" s="9">
        <v>16</v>
      </c>
      <c r="F815" s="9">
        <v>1</v>
      </c>
      <c r="I815" s="97"/>
      <c r="J815" s="18"/>
    </row>
    <row r="816" spans="2:10" s="9" customFormat="1" ht="12" customHeight="1">
      <c r="B816" s="9" t="s">
        <v>160</v>
      </c>
      <c r="C816" s="9">
        <v>16</v>
      </c>
      <c r="F816" s="9">
        <v>1</v>
      </c>
      <c r="I816" s="97"/>
      <c r="J816" s="18"/>
    </row>
    <row r="817" spans="2:11" ht="12" customHeight="1">
      <c r="B817" s="9" t="s">
        <v>160</v>
      </c>
      <c r="C817" s="9">
        <v>16</v>
      </c>
      <c r="D817" s="9"/>
      <c r="E817" s="9"/>
      <c r="F817" s="9">
        <v>1</v>
      </c>
      <c r="G817" s="9"/>
      <c r="H817" s="9"/>
      <c r="J817" s="18"/>
    </row>
    <row r="818" spans="2:11" ht="12" customHeight="1">
      <c r="B818" s="9" t="s">
        <v>160</v>
      </c>
      <c r="C818" s="9">
        <v>16</v>
      </c>
      <c r="D818" s="9"/>
      <c r="E818" s="9"/>
      <c r="F818" s="9">
        <v>1</v>
      </c>
      <c r="G818" s="9"/>
      <c r="H818" s="9"/>
      <c r="J818" s="18"/>
    </row>
    <row r="819" spans="2:11" ht="12" customHeight="1">
      <c r="B819" s="9" t="s">
        <v>160</v>
      </c>
      <c r="C819" s="9">
        <v>16</v>
      </c>
      <c r="D819" s="9"/>
      <c r="E819" s="9"/>
      <c r="F819" s="9">
        <v>1</v>
      </c>
      <c r="G819" s="9"/>
      <c r="H819" s="9"/>
      <c r="J819" s="18"/>
    </row>
    <row r="820" spans="2:11" ht="12" customHeight="1">
      <c r="B820" s="9" t="s">
        <v>160</v>
      </c>
      <c r="C820" s="9">
        <v>16</v>
      </c>
      <c r="D820" s="9"/>
      <c r="E820" s="9"/>
      <c r="F820" s="9">
        <v>1</v>
      </c>
      <c r="G820" s="9"/>
      <c r="H820" s="9"/>
      <c r="J820" s="18"/>
      <c r="K820" s="9"/>
    </row>
    <row r="821" spans="2:11" ht="12" customHeight="1">
      <c r="B821" s="9" t="s">
        <v>160</v>
      </c>
      <c r="C821" s="9">
        <v>16</v>
      </c>
      <c r="D821" s="9"/>
      <c r="E821" s="9"/>
      <c r="F821" s="9">
        <v>1</v>
      </c>
      <c r="G821" s="9"/>
      <c r="H821" s="9"/>
      <c r="J821" s="18"/>
      <c r="K821" s="9"/>
    </row>
    <row r="822" spans="2:11" ht="12" customHeight="1">
      <c r="B822" s="9" t="s">
        <v>160</v>
      </c>
      <c r="C822" s="9">
        <v>16</v>
      </c>
      <c r="D822" s="9"/>
      <c r="E822" s="9"/>
      <c r="F822" s="9">
        <v>1</v>
      </c>
      <c r="G822" s="9"/>
      <c r="H822" s="9"/>
      <c r="J822" s="18"/>
      <c r="K822" s="9"/>
    </row>
    <row r="823" spans="2:11" ht="12" customHeight="1">
      <c r="B823" s="9" t="s">
        <v>160</v>
      </c>
      <c r="C823" s="9">
        <v>16</v>
      </c>
      <c r="D823" s="9"/>
      <c r="E823" s="9"/>
      <c r="F823" s="9">
        <v>1</v>
      </c>
      <c r="G823" s="9"/>
      <c r="H823" s="9"/>
      <c r="J823" s="18"/>
      <c r="K823" s="9"/>
    </row>
    <row r="824" spans="2:11" ht="12" customHeight="1">
      <c r="B824" s="9" t="s">
        <v>160</v>
      </c>
      <c r="C824" s="9">
        <v>16</v>
      </c>
      <c r="D824" s="9"/>
      <c r="E824" s="9"/>
      <c r="F824" s="9">
        <v>1</v>
      </c>
      <c r="G824" s="9"/>
      <c r="H824" s="9"/>
      <c r="J824" s="18"/>
      <c r="K824" s="9"/>
    </row>
    <row r="825" spans="2:11" ht="12" customHeight="1">
      <c r="B825" s="9" t="s">
        <v>160</v>
      </c>
      <c r="C825" s="9">
        <v>16</v>
      </c>
      <c r="D825" s="9"/>
      <c r="E825" s="9"/>
      <c r="F825" s="9">
        <v>1</v>
      </c>
      <c r="G825" s="9"/>
      <c r="H825" s="9"/>
      <c r="J825" s="18"/>
      <c r="K825" s="9"/>
    </row>
    <row r="826" spans="2:11" s="9" customFormat="1" ht="12" customHeight="1">
      <c r="B826" s="9" t="s">
        <v>160</v>
      </c>
      <c r="C826" s="9">
        <v>16</v>
      </c>
      <c r="F826" s="9">
        <v>1</v>
      </c>
      <c r="I826" s="97"/>
      <c r="J826" s="18"/>
    </row>
    <row r="827" spans="2:11" s="9" customFormat="1" ht="12" customHeight="1">
      <c r="B827" s="9" t="s">
        <v>3391</v>
      </c>
      <c r="C827" s="9">
        <v>16</v>
      </c>
      <c r="F827" s="9">
        <v>1</v>
      </c>
      <c r="I827" s="97"/>
      <c r="J827" s="18"/>
    </row>
    <row r="828" spans="2:11" ht="12" customHeight="1">
      <c r="J828" s="18"/>
      <c r="K828" s="9"/>
    </row>
    <row r="829" spans="2:11" s="9" customFormat="1" ht="12" customHeight="1">
      <c r="B829" s="21" t="s">
        <v>3392</v>
      </c>
      <c r="C829" s="18">
        <v>16</v>
      </c>
      <c r="F829" s="18">
        <v>2847</v>
      </c>
      <c r="G829" s="72" t="s">
        <v>3240</v>
      </c>
      <c r="H829" s="67">
        <f>+F829</f>
        <v>2847</v>
      </c>
      <c r="I829" s="34" t="s">
        <v>3240</v>
      </c>
      <c r="J829" s="18"/>
    </row>
    <row r="830" spans="2:11" s="9" customFormat="1" ht="12" customHeight="1">
      <c r="B830" s="135" t="s">
        <v>3393</v>
      </c>
      <c r="C830" s="149" t="s">
        <v>3394</v>
      </c>
      <c r="F830" s="72">
        <v>947</v>
      </c>
      <c r="I830" s="97"/>
      <c r="J830" s="18"/>
    </row>
    <row r="831" spans="2:11" s="9" customFormat="1" ht="12" customHeight="1">
      <c r="B831" s="135" t="s">
        <v>3395</v>
      </c>
      <c r="C831" s="149" t="s">
        <v>3394</v>
      </c>
      <c r="F831" s="72">
        <v>65</v>
      </c>
      <c r="I831" s="97"/>
      <c r="J831" s="18"/>
    </row>
    <row r="832" spans="2:11" s="9" customFormat="1" ht="12" customHeight="1">
      <c r="B832" s="135" t="s">
        <v>3396</v>
      </c>
      <c r="C832" s="149" t="s">
        <v>3394</v>
      </c>
      <c r="F832" s="72">
        <v>464</v>
      </c>
      <c r="I832" s="97"/>
      <c r="J832" s="18"/>
    </row>
    <row r="833" spans="2:11" s="9" customFormat="1" ht="12" customHeight="1">
      <c r="B833" s="135" t="s">
        <v>3397</v>
      </c>
      <c r="C833" s="149" t="s">
        <v>3394</v>
      </c>
      <c r="F833" s="72">
        <v>543</v>
      </c>
      <c r="I833" s="97"/>
      <c r="J833" s="18"/>
    </row>
    <row r="834" spans="2:11" ht="12" customHeight="1">
      <c r="B834" s="127" t="s">
        <v>160</v>
      </c>
      <c r="C834" s="150" t="s">
        <v>3398</v>
      </c>
      <c r="D834" s="9"/>
      <c r="E834" s="9"/>
      <c r="F834" s="72">
        <v>27</v>
      </c>
      <c r="G834" s="9"/>
      <c r="H834" s="9"/>
      <c r="J834" s="18"/>
      <c r="K834" s="127"/>
    </row>
    <row r="835" spans="2:11" ht="12" customHeight="1">
      <c r="B835" s="127" t="s">
        <v>3399</v>
      </c>
      <c r="C835" s="150" t="s">
        <v>3400</v>
      </c>
      <c r="D835" s="9"/>
      <c r="E835" s="9"/>
      <c r="F835" s="72">
        <v>20</v>
      </c>
      <c r="G835" s="9"/>
      <c r="H835" s="9"/>
      <c r="J835" s="18"/>
      <c r="K835" s="9"/>
    </row>
    <row r="836" spans="2:11" ht="12" customHeight="1">
      <c r="B836" s="127" t="s">
        <v>3401</v>
      </c>
      <c r="C836" s="150" t="s">
        <v>3398</v>
      </c>
      <c r="D836" s="9"/>
      <c r="E836" s="9"/>
      <c r="F836" s="72">
        <v>86</v>
      </c>
      <c r="G836" s="9"/>
      <c r="H836" s="9"/>
      <c r="J836" s="18"/>
      <c r="K836" s="9"/>
    </row>
    <row r="837" spans="2:11" s="9" customFormat="1" ht="12" customHeight="1">
      <c r="B837" s="127" t="s">
        <v>3402</v>
      </c>
      <c r="C837" s="150" t="s">
        <v>3403</v>
      </c>
      <c r="F837" s="72">
        <v>41</v>
      </c>
      <c r="I837" s="97"/>
      <c r="J837" s="18"/>
    </row>
    <row r="838" spans="2:11" s="9" customFormat="1" ht="12" customHeight="1">
      <c r="B838" s="127" t="s">
        <v>3399</v>
      </c>
      <c r="C838" s="150" t="s">
        <v>3400</v>
      </c>
      <c r="F838" s="72">
        <v>30</v>
      </c>
      <c r="I838" s="97"/>
      <c r="J838" s="18"/>
    </row>
    <row r="839" spans="2:11" s="9" customFormat="1" ht="12" customHeight="1">
      <c r="B839" s="127" t="s">
        <v>3404</v>
      </c>
      <c r="C839" s="150" t="s">
        <v>3403</v>
      </c>
      <c r="F839" s="72">
        <v>21</v>
      </c>
      <c r="I839" s="97"/>
      <c r="J839" s="18"/>
    </row>
    <row r="840" spans="2:11" s="9" customFormat="1" ht="12" customHeight="1">
      <c r="B840" s="127" t="s">
        <v>160</v>
      </c>
      <c r="C840" s="150" t="s">
        <v>3403</v>
      </c>
      <c r="F840" s="72">
        <v>2</v>
      </c>
      <c r="I840" s="97"/>
      <c r="J840" s="18"/>
    </row>
    <row r="841" spans="2:11" ht="12" customHeight="1">
      <c r="B841" s="127" t="s">
        <v>160</v>
      </c>
      <c r="C841" s="150" t="s">
        <v>3403</v>
      </c>
      <c r="D841" s="9"/>
      <c r="E841" s="9"/>
      <c r="F841" s="72">
        <v>26</v>
      </c>
      <c r="G841" s="9"/>
      <c r="H841" s="9"/>
      <c r="J841" s="18"/>
      <c r="K841" s="127"/>
    </row>
    <row r="842" spans="2:11" s="9" customFormat="1" ht="12" customHeight="1">
      <c r="B842" s="127" t="s">
        <v>160</v>
      </c>
      <c r="C842" s="150" t="s">
        <v>3403</v>
      </c>
      <c r="F842" s="72">
        <v>14</v>
      </c>
      <c r="I842" s="97"/>
      <c r="J842" s="18"/>
    </row>
    <row r="843" spans="2:11" s="9" customFormat="1" ht="12" customHeight="1">
      <c r="B843" s="127" t="s">
        <v>3405</v>
      </c>
      <c r="C843" s="150" t="s">
        <v>3403</v>
      </c>
      <c r="F843" s="72">
        <v>41</v>
      </c>
      <c r="I843" s="97"/>
      <c r="J843" s="18"/>
    </row>
    <row r="844" spans="2:11" s="9" customFormat="1" ht="12" customHeight="1">
      <c r="B844" s="127" t="s">
        <v>160</v>
      </c>
      <c r="C844" s="150" t="s">
        <v>3398</v>
      </c>
      <c r="F844" s="72">
        <v>15</v>
      </c>
      <c r="I844" s="97"/>
      <c r="J844" s="18"/>
    </row>
    <row r="845" spans="2:11" s="9" customFormat="1" ht="12" customHeight="1">
      <c r="B845" s="127" t="s">
        <v>160</v>
      </c>
      <c r="C845" s="150" t="s">
        <v>3403</v>
      </c>
      <c r="F845" s="72">
        <v>62</v>
      </c>
      <c r="I845" s="97"/>
      <c r="J845" s="18"/>
    </row>
    <row r="846" spans="2:11" s="9" customFormat="1" ht="12" customHeight="1">
      <c r="B846" s="127" t="s">
        <v>3402</v>
      </c>
      <c r="C846" s="150" t="s">
        <v>3403</v>
      </c>
      <c r="F846" s="72">
        <v>28</v>
      </c>
      <c r="I846" s="97"/>
      <c r="J846" s="18"/>
    </row>
    <row r="847" spans="2:11" s="9" customFormat="1" ht="12" customHeight="1">
      <c r="B847" s="127" t="s">
        <v>160</v>
      </c>
      <c r="C847" s="150" t="s">
        <v>3403</v>
      </c>
      <c r="F847" s="72">
        <v>7</v>
      </c>
      <c r="I847" s="97"/>
      <c r="J847" s="18"/>
    </row>
    <row r="848" spans="2:11" ht="12" customHeight="1">
      <c r="B848" s="127" t="s">
        <v>3406</v>
      </c>
      <c r="C848" s="150" t="s">
        <v>3403</v>
      </c>
      <c r="D848" s="9"/>
      <c r="E848" s="9"/>
      <c r="F848" s="72">
        <v>8</v>
      </c>
      <c r="G848" s="9"/>
      <c r="H848" s="9"/>
      <c r="J848" s="18"/>
      <c r="K848" s="127"/>
    </row>
    <row r="849" spans="2:11" ht="12" customHeight="1">
      <c r="B849" s="127" t="s">
        <v>3406</v>
      </c>
      <c r="C849" s="150" t="s">
        <v>3403</v>
      </c>
      <c r="D849" s="9"/>
      <c r="E849" s="9"/>
      <c r="F849" s="72">
        <v>10</v>
      </c>
      <c r="G849" s="9"/>
      <c r="H849" s="9"/>
      <c r="J849" s="18"/>
      <c r="K849" s="127"/>
    </row>
    <row r="850" spans="2:11" ht="12" customHeight="1">
      <c r="B850" s="127" t="s">
        <v>3406</v>
      </c>
      <c r="C850" s="150" t="s">
        <v>3403</v>
      </c>
      <c r="D850" s="9"/>
      <c r="E850" s="9"/>
      <c r="F850" s="72">
        <v>17</v>
      </c>
      <c r="G850" s="9"/>
      <c r="H850" s="9"/>
      <c r="J850" s="18"/>
      <c r="K850" s="127"/>
    </row>
    <row r="851" spans="2:11" s="9" customFormat="1" ht="12" customHeight="1">
      <c r="B851" s="127" t="s">
        <v>160</v>
      </c>
      <c r="C851" s="150" t="s">
        <v>3403</v>
      </c>
      <c r="F851" s="72">
        <v>28</v>
      </c>
      <c r="I851" s="97"/>
      <c r="J851" s="18"/>
    </row>
    <row r="852" spans="2:11" ht="12" customHeight="1">
      <c r="B852" s="127" t="s">
        <v>3406</v>
      </c>
      <c r="C852" s="150" t="s">
        <v>3403</v>
      </c>
      <c r="D852" s="9"/>
      <c r="E852" s="9"/>
      <c r="F852" s="72">
        <v>3</v>
      </c>
      <c r="G852" s="9"/>
      <c r="H852" s="9"/>
      <c r="J852" s="18"/>
      <c r="K852" s="127"/>
    </row>
    <row r="853" spans="2:11" s="9" customFormat="1" ht="12" customHeight="1">
      <c r="B853" s="127" t="s">
        <v>3407</v>
      </c>
      <c r="C853" s="150" t="s">
        <v>3403</v>
      </c>
      <c r="F853" s="72">
        <v>7</v>
      </c>
      <c r="I853" s="97"/>
      <c r="J853" s="18"/>
    </row>
    <row r="854" spans="2:11" ht="12" customHeight="1">
      <c r="B854" s="127" t="s">
        <v>3406</v>
      </c>
      <c r="C854" s="150" t="s">
        <v>3403</v>
      </c>
      <c r="D854" s="9"/>
      <c r="E854" s="9"/>
      <c r="F854" s="72">
        <v>3</v>
      </c>
      <c r="G854" s="9"/>
      <c r="H854" s="9"/>
      <c r="J854" s="18"/>
      <c r="K854" s="127"/>
    </row>
    <row r="855" spans="2:11" s="9" customFormat="1" ht="12" customHeight="1">
      <c r="B855" s="127" t="s">
        <v>3402</v>
      </c>
      <c r="C855" s="150" t="s">
        <v>3403</v>
      </c>
      <c r="F855" s="72">
        <v>40</v>
      </c>
      <c r="I855" s="97"/>
      <c r="J855" s="18"/>
    </row>
    <row r="856" spans="2:11" s="9" customFormat="1" ht="12" customHeight="1">
      <c r="B856" s="127" t="s">
        <v>160</v>
      </c>
      <c r="C856" s="150" t="s">
        <v>3403</v>
      </c>
      <c r="F856" s="72">
        <v>17</v>
      </c>
      <c r="I856" s="97"/>
      <c r="J856" s="18"/>
    </row>
    <row r="857" spans="2:11" s="9" customFormat="1" ht="12" customHeight="1">
      <c r="B857" s="127" t="s">
        <v>160</v>
      </c>
      <c r="C857" s="150" t="s">
        <v>3403</v>
      </c>
      <c r="F857" s="72">
        <v>8</v>
      </c>
      <c r="I857" s="97"/>
      <c r="J857" s="18"/>
    </row>
    <row r="858" spans="2:11" s="9" customFormat="1" ht="12" customHeight="1">
      <c r="B858" s="127" t="s">
        <v>3399</v>
      </c>
      <c r="C858" s="150" t="s">
        <v>3400</v>
      </c>
      <c r="F858" s="72">
        <v>8</v>
      </c>
      <c r="I858" s="97"/>
      <c r="J858" s="18"/>
    </row>
    <row r="859" spans="2:11" s="9" customFormat="1" ht="12" customHeight="1">
      <c r="B859" s="127" t="s">
        <v>3408</v>
      </c>
      <c r="C859" s="150" t="s">
        <v>3400</v>
      </c>
      <c r="F859" s="72">
        <v>34</v>
      </c>
      <c r="I859" s="97"/>
      <c r="J859" s="18"/>
    </row>
    <row r="860" spans="2:11" s="9" customFormat="1" ht="12" customHeight="1">
      <c r="B860" s="127" t="s">
        <v>3409</v>
      </c>
      <c r="C860" s="150" t="s">
        <v>3403</v>
      </c>
      <c r="F860" s="72">
        <v>6</v>
      </c>
      <c r="I860" s="97"/>
      <c r="J860" s="18"/>
    </row>
    <row r="861" spans="2:11" s="9" customFormat="1" ht="12" customHeight="1">
      <c r="B861" s="127" t="s">
        <v>3410</v>
      </c>
      <c r="C861" s="150" t="s">
        <v>3403</v>
      </c>
      <c r="F861" s="72">
        <v>8</v>
      </c>
      <c r="I861" s="97"/>
      <c r="J861" s="18"/>
    </row>
    <row r="862" spans="2:11" ht="12" customHeight="1">
      <c r="B862" s="113"/>
      <c r="F862" s="151"/>
      <c r="J862" s="18"/>
    </row>
    <row r="863" spans="2:11" s="9" customFormat="1" ht="12" customHeight="1">
      <c r="B863" s="21" t="s">
        <v>3411</v>
      </c>
      <c r="F863" s="152">
        <v>503</v>
      </c>
      <c r="G863" s="9" t="s">
        <v>3412</v>
      </c>
      <c r="H863" s="67">
        <f>+F863</f>
        <v>503</v>
      </c>
      <c r="I863" s="9" t="s">
        <v>3238</v>
      </c>
      <c r="J863" s="18"/>
    </row>
    <row r="864" spans="2:11" ht="12" customHeight="1">
      <c r="B864" s="127" t="s">
        <v>3413</v>
      </c>
      <c r="C864" s="149" t="s">
        <v>3414</v>
      </c>
      <c r="D864" s="72">
        <v>481</v>
      </c>
      <c r="E864" s="9"/>
      <c r="F864" s="72">
        <v>481</v>
      </c>
      <c r="G864" s="9"/>
      <c r="H864" s="9"/>
      <c r="J864" s="18"/>
      <c r="K864" s="127"/>
    </row>
    <row r="865" spans="2:11" s="9" customFormat="1" ht="12" customHeight="1">
      <c r="B865" s="127"/>
      <c r="C865" s="149"/>
      <c r="D865" s="72"/>
      <c r="F865" s="153"/>
      <c r="I865" s="97"/>
      <c r="J865" s="18"/>
    </row>
    <row r="866" spans="2:11" s="9" customFormat="1" ht="12" customHeight="1">
      <c r="B866" s="21" t="s">
        <v>3415</v>
      </c>
      <c r="C866" s="18">
        <v>16</v>
      </c>
      <c r="F866" s="154">
        <v>820</v>
      </c>
      <c r="G866" s="72" t="s">
        <v>3240</v>
      </c>
      <c r="H866" s="67">
        <f>+F866</f>
        <v>820</v>
      </c>
      <c r="I866" s="34" t="s">
        <v>3240</v>
      </c>
      <c r="J866" s="18"/>
    </row>
    <row r="867" spans="2:11" s="9" customFormat="1" ht="12" customHeight="1">
      <c r="B867" s="127" t="s">
        <v>160</v>
      </c>
      <c r="C867" s="155" t="s">
        <v>3416</v>
      </c>
      <c r="D867" s="72">
        <v>2</v>
      </c>
      <c r="F867" s="156">
        <v>3</v>
      </c>
      <c r="I867" s="97"/>
      <c r="J867" s="18"/>
    </row>
    <row r="868" spans="2:11" ht="12" customHeight="1">
      <c r="B868" s="127" t="s">
        <v>160</v>
      </c>
      <c r="C868" s="155" t="s">
        <v>3416</v>
      </c>
      <c r="D868" s="72">
        <v>6</v>
      </c>
      <c r="E868" s="9"/>
      <c r="F868" s="156">
        <v>2</v>
      </c>
      <c r="G868" s="9"/>
      <c r="H868" s="9"/>
      <c r="J868" s="18"/>
      <c r="K868" s="127"/>
    </row>
    <row r="869" spans="2:11" s="9" customFormat="1" ht="12" customHeight="1">
      <c r="B869" s="127" t="s">
        <v>160</v>
      </c>
      <c r="C869" s="155" t="s">
        <v>3416</v>
      </c>
      <c r="D869" s="72">
        <v>5</v>
      </c>
      <c r="F869" s="156">
        <v>6</v>
      </c>
      <c r="I869" s="97"/>
      <c r="J869" s="18"/>
    </row>
    <row r="870" spans="2:11" ht="12" customHeight="1">
      <c r="B870" s="127" t="s">
        <v>3417</v>
      </c>
      <c r="C870" s="155" t="s">
        <v>3416</v>
      </c>
      <c r="D870" s="72">
        <v>3</v>
      </c>
      <c r="E870" s="9"/>
      <c r="F870" s="156">
        <v>5</v>
      </c>
      <c r="G870" s="9"/>
      <c r="H870" s="9"/>
      <c r="J870" s="18"/>
      <c r="K870" s="127"/>
    </row>
    <row r="871" spans="2:11" s="9" customFormat="1" ht="12" customHeight="1">
      <c r="B871" s="127" t="s">
        <v>160</v>
      </c>
      <c r="C871" s="155" t="s">
        <v>3416</v>
      </c>
      <c r="D871" s="72">
        <v>4</v>
      </c>
      <c r="F871" s="156">
        <v>4</v>
      </c>
      <c r="I871" s="97"/>
      <c r="J871" s="18"/>
    </row>
    <row r="872" spans="2:11" s="9" customFormat="1" ht="12" customHeight="1">
      <c r="B872" s="127" t="s">
        <v>160</v>
      </c>
      <c r="C872" s="155" t="s">
        <v>3416</v>
      </c>
      <c r="D872" s="72">
        <v>5</v>
      </c>
      <c r="F872" s="156">
        <v>3</v>
      </c>
      <c r="I872" s="97"/>
      <c r="J872" s="18"/>
    </row>
    <row r="873" spans="2:11" s="9" customFormat="1" ht="12" customHeight="1">
      <c r="B873" s="127" t="s">
        <v>160</v>
      </c>
      <c r="C873" s="155" t="s">
        <v>3416</v>
      </c>
      <c r="D873" s="72">
        <v>8</v>
      </c>
      <c r="F873" s="156">
        <v>4</v>
      </c>
      <c r="I873" s="97"/>
      <c r="J873" s="18"/>
    </row>
    <row r="874" spans="2:11" ht="12" customHeight="1">
      <c r="B874" s="127" t="s">
        <v>160</v>
      </c>
      <c r="C874" s="155" t="s">
        <v>3416</v>
      </c>
      <c r="D874" s="72">
        <v>2</v>
      </c>
      <c r="E874" s="9"/>
      <c r="F874" s="156">
        <v>4</v>
      </c>
      <c r="G874" s="9"/>
      <c r="H874" s="9"/>
      <c r="J874" s="18"/>
      <c r="K874" s="127"/>
    </row>
    <row r="875" spans="2:11" s="9" customFormat="1" ht="12" customHeight="1">
      <c r="B875" s="127" t="s">
        <v>160</v>
      </c>
      <c r="C875" s="155" t="s">
        <v>3416</v>
      </c>
      <c r="D875" s="72">
        <v>1</v>
      </c>
      <c r="F875" s="156">
        <v>12</v>
      </c>
      <c r="I875" s="97"/>
      <c r="J875" s="18"/>
    </row>
    <row r="876" spans="2:11" s="9" customFormat="1" ht="12" customHeight="1">
      <c r="B876" s="127" t="s">
        <v>3418</v>
      </c>
      <c r="C876" s="155" t="s">
        <v>3416</v>
      </c>
      <c r="D876" s="72">
        <v>3</v>
      </c>
      <c r="F876" s="156">
        <v>5</v>
      </c>
      <c r="I876" s="97"/>
      <c r="J876" s="18"/>
    </row>
    <row r="877" spans="2:11" s="9" customFormat="1" ht="12" customHeight="1">
      <c r="B877" s="127" t="s">
        <v>160</v>
      </c>
      <c r="C877" s="155" t="s">
        <v>3416</v>
      </c>
      <c r="D877" s="72">
        <v>3</v>
      </c>
      <c r="F877" s="156">
        <v>1</v>
      </c>
      <c r="I877" s="97"/>
      <c r="J877" s="18"/>
    </row>
    <row r="878" spans="2:11" ht="12" customHeight="1">
      <c r="B878" s="127" t="s">
        <v>160</v>
      </c>
      <c r="C878" s="155" t="s">
        <v>3416</v>
      </c>
      <c r="D878" s="72">
        <v>1</v>
      </c>
      <c r="E878" s="9"/>
      <c r="F878" s="156">
        <v>1</v>
      </c>
      <c r="G878" s="9"/>
      <c r="H878" s="9"/>
      <c r="J878" s="18"/>
      <c r="K878" s="127"/>
    </row>
    <row r="879" spans="2:11" ht="12" customHeight="1">
      <c r="B879" s="127" t="s">
        <v>160</v>
      </c>
      <c r="C879" s="155" t="s">
        <v>3416</v>
      </c>
      <c r="D879" s="72">
        <v>3</v>
      </c>
      <c r="E879" s="9"/>
      <c r="F879" s="156">
        <v>8</v>
      </c>
      <c r="G879" s="9"/>
      <c r="H879" s="9"/>
      <c r="J879" s="18"/>
      <c r="K879" s="127"/>
    </row>
    <row r="880" spans="2:11" s="9" customFormat="1" ht="12" customHeight="1">
      <c r="B880" s="127" t="s">
        <v>160</v>
      </c>
      <c r="C880" s="155" t="s">
        <v>3416</v>
      </c>
      <c r="D880" s="72">
        <v>1</v>
      </c>
      <c r="F880" s="156">
        <v>3</v>
      </c>
      <c r="I880" s="97"/>
      <c r="J880" s="18"/>
    </row>
    <row r="881" spans="2:11" s="9" customFormat="1" ht="12" customHeight="1">
      <c r="B881" s="127" t="s">
        <v>3419</v>
      </c>
      <c r="C881" s="155" t="s">
        <v>3416</v>
      </c>
      <c r="D881" s="72">
        <v>2</v>
      </c>
      <c r="F881" s="156">
        <v>6</v>
      </c>
      <c r="I881" s="97"/>
      <c r="J881" s="18"/>
    </row>
    <row r="882" spans="2:11" ht="12" customHeight="1">
      <c r="B882" s="127" t="s">
        <v>160</v>
      </c>
      <c r="C882" s="155" t="s">
        <v>3416</v>
      </c>
      <c r="D882" s="72">
        <v>2</v>
      </c>
      <c r="E882" s="9"/>
      <c r="F882" s="156">
        <v>2</v>
      </c>
      <c r="G882" s="9"/>
      <c r="H882" s="9"/>
      <c r="J882" s="18"/>
      <c r="K882" s="127"/>
    </row>
    <row r="883" spans="2:11" ht="12" customHeight="1">
      <c r="B883" s="127" t="s">
        <v>160</v>
      </c>
      <c r="C883" s="155" t="s">
        <v>3416</v>
      </c>
      <c r="D883" s="72">
        <v>10</v>
      </c>
      <c r="E883" s="9"/>
      <c r="F883" s="156">
        <v>2</v>
      </c>
      <c r="G883" s="9"/>
      <c r="H883" s="9"/>
      <c r="J883" s="18"/>
      <c r="K883" s="9"/>
    </row>
    <row r="884" spans="2:11" s="9" customFormat="1" ht="12" customHeight="1">
      <c r="B884" s="127" t="s">
        <v>160</v>
      </c>
      <c r="C884" s="155" t="s">
        <v>3416</v>
      </c>
      <c r="D884" s="72">
        <v>2</v>
      </c>
      <c r="F884" s="156">
        <v>13</v>
      </c>
      <c r="I884" s="97"/>
      <c r="J884" s="18"/>
    </row>
    <row r="885" spans="2:11" s="9" customFormat="1" ht="12" customHeight="1">
      <c r="B885" s="127" t="s">
        <v>160</v>
      </c>
      <c r="C885" s="155" t="s">
        <v>3416</v>
      </c>
      <c r="D885" s="72">
        <v>2</v>
      </c>
      <c r="F885" s="156">
        <v>6</v>
      </c>
      <c r="I885" s="97"/>
      <c r="J885" s="18"/>
    </row>
    <row r="886" spans="2:11" s="9" customFormat="1" ht="12" customHeight="1">
      <c r="B886" s="127" t="s">
        <v>160</v>
      </c>
      <c r="C886" s="155" t="s">
        <v>3416</v>
      </c>
      <c r="D886" s="72">
        <v>12</v>
      </c>
      <c r="F886" s="156">
        <v>1</v>
      </c>
      <c r="I886" s="97"/>
      <c r="J886" s="18"/>
    </row>
    <row r="887" spans="2:11" s="9" customFormat="1" ht="12" customHeight="1">
      <c r="B887" s="127" t="s">
        <v>160</v>
      </c>
      <c r="C887" s="155" t="s">
        <v>3416</v>
      </c>
      <c r="D887" s="72">
        <v>2</v>
      </c>
      <c r="F887" s="156">
        <v>2</v>
      </c>
      <c r="I887" s="97"/>
      <c r="J887" s="18"/>
    </row>
    <row r="888" spans="2:11" s="9" customFormat="1" ht="12" customHeight="1">
      <c r="B888" s="127" t="s">
        <v>3420</v>
      </c>
      <c r="C888" s="155" t="s">
        <v>3416</v>
      </c>
      <c r="D888" s="72">
        <v>3</v>
      </c>
      <c r="F888" s="156">
        <v>3</v>
      </c>
      <c r="I888" s="97"/>
      <c r="J888" s="18"/>
    </row>
    <row r="889" spans="2:11" s="9" customFormat="1" ht="12" customHeight="1">
      <c r="B889" s="127" t="s">
        <v>160</v>
      </c>
      <c r="C889" s="155" t="s">
        <v>3416</v>
      </c>
      <c r="D889" s="72">
        <v>8</v>
      </c>
      <c r="F889" s="156">
        <v>1</v>
      </c>
      <c r="I889" s="97"/>
      <c r="J889" s="18"/>
    </row>
    <row r="890" spans="2:11" s="9" customFormat="1" ht="12" customHeight="1">
      <c r="B890" s="127" t="s">
        <v>3421</v>
      </c>
      <c r="C890" s="155" t="s">
        <v>3416</v>
      </c>
      <c r="D890" s="72">
        <v>7</v>
      </c>
      <c r="F890" s="156">
        <v>3</v>
      </c>
      <c r="I890" s="97"/>
      <c r="J890" s="18"/>
    </row>
    <row r="891" spans="2:11" s="9" customFormat="1" ht="12" customHeight="1">
      <c r="B891" s="127" t="s">
        <v>160</v>
      </c>
      <c r="C891" s="155" t="s">
        <v>3416</v>
      </c>
      <c r="D891" s="72">
        <v>3</v>
      </c>
      <c r="F891" s="156">
        <v>3</v>
      </c>
      <c r="I891" s="97"/>
      <c r="J891" s="18"/>
    </row>
    <row r="892" spans="2:11" s="9" customFormat="1" ht="12" customHeight="1">
      <c r="B892" s="127" t="s">
        <v>160</v>
      </c>
      <c r="C892" s="155" t="s">
        <v>3416</v>
      </c>
      <c r="D892" s="72">
        <v>5</v>
      </c>
      <c r="F892" s="156">
        <v>6</v>
      </c>
      <c r="I892" s="97"/>
      <c r="J892" s="18"/>
    </row>
    <row r="893" spans="2:11" s="9" customFormat="1" ht="12" customHeight="1">
      <c r="B893" s="127" t="s">
        <v>160</v>
      </c>
      <c r="C893" s="155" t="s">
        <v>3416</v>
      </c>
      <c r="D893" s="72">
        <v>8</v>
      </c>
      <c r="F893" s="156">
        <v>2</v>
      </c>
      <c r="I893" s="97"/>
      <c r="J893" s="18"/>
    </row>
    <row r="894" spans="2:11" s="9" customFormat="1" ht="12" customHeight="1">
      <c r="B894" s="127" t="s">
        <v>160</v>
      </c>
      <c r="C894" s="155" t="s">
        <v>3416</v>
      </c>
      <c r="D894" s="72">
        <v>9</v>
      </c>
      <c r="F894" s="156">
        <v>1</v>
      </c>
      <c r="I894" s="97"/>
      <c r="J894" s="18"/>
    </row>
    <row r="895" spans="2:11" s="9" customFormat="1" ht="12" customHeight="1">
      <c r="B895" s="127" t="s">
        <v>160</v>
      </c>
      <c r="C895" s="155" t="s">
        <v>3416</v>
      </c>
      <c r="D895" s="72">
        <v>4</v>
      </c>
      <c r="F895" s="156">
        <v>3</v>
      </c>
      <c r="I895" s="97"/>
      <c r="J895" s="18"/>
    </row>
    <row r="896" spans="2:11" s="9" customFormat="1" ht="12" customHeight="1">
      <c r="B896" s="127" t="s">
        <v>160</v>
      </c>
      <c r="C896" s="155" t="s">
        <v>3416</v>
      </c>
      <c r="D896" s="72">
        <v>4</v>
      </c>
      <c r="F896" s="156">
        <v>1</v>
      </c>
      <c r="I896" s="97"/>
      <c r="J896" s="18"/>
    </row>
    <row r="897" spans="2:12" s="9" customFormat="1" ht="12" customHeight="1">
      <c r="B897" s="127" t="s">
        <v>160</v>
      </c>
      <c r="C897" s="155" t="s">
        <v>3416</v>
      </c>
      <c r="D897" s="72">
        <v>4</v>
      </c>
      <c r="F897" s="156">
        <v>2</v>
      </c>
      <c r="I897" s="97"/>
      <c r="J897" s="18"/>
    </row>
    <row r="898" spans="2:12" ht="12" customHeight="1">
      <c r="B898" s="127" t="s">
        <v>160</v>
      </c>
      <c r="C898" s="155" t="s">
        <v>3416</v>
      </c>
      <c r="D898" s="72">
        <v>4</v>
      </c>
      <c r="E898" s="9"/>
      <c r="F898" s="156">
        <v>2</v>
      </c>
      <c r="G898" s="9"/>
      <c r="H898" s="9"/>
      <c r="J898" s="18"/>
      <c r="K898" s="127"/>
      <c r="L898" s="9"/>
    </row>
    <row r="899" spans="2:12" ht="12" customHeight="1">
      <c r="B899" s="127" t="s">
        <v>160</v>
      </c>
      <c r="C899" s="155" t="s">
        <v>3416</v>
      </c>
      <c r="D899" s="72">
        <v>4</v>
      </c>
      <c r="E899" s="9"/>
      <c r="F899" s="156">
        <v>10</v>
      </c>
      <c r="G899" s="9"/>
      <c r="H899" s="9"/>
      <c r="J899" s="18"/>
      <c r="K899" s="127"/>
      <c r="L899" s="9"/>
    </row>
    <row r="900" spans="2:12" ht="12" customHeight="1">
      <c r="B900" s="127" t="s">
        <v>160</v>
      </c>
      <c r="C900" s="155" t="s">
        <v>3416</v>
      </c>
      <c r="D900" s="72">
        <v>7</v>
      </c>
      <c r="E900" s="9"/>
      <c r="F900" s="156">
        <v>2</v>
      </c>
      <c r="G900" s="9"/>
      <c r="H900" s="9"/>
      <c r="J900" s="18"/>
      <c r="K900" s="9"/>
      <c r="L900" s="9"/>
    </row>
    <row r="901" spans="2:12" ht="12" customHeight="1">
      <c r="B901" s="127" t="s">
        <v>160</v>
      </c>
      <c r="C901" s="155" t="s">
        <v>3416</v>
      </c>
      <c r="D901" s="72">
        <v>4</v>
      </c>
      <c r="E901" s="9"/>
      <c r="F901" s="156">
        <v>7</v>
      </c>
      <c r="G901" s="9"/>
      <c r="H901" s="9"/>
      <c r="J901" s="18"/>
      <c r="K901" s="9"/>
      <c r="L901" s="9"/>
    </row>
    <row r="902" spans="2:12" ht="12" customHeight="1">
      <c r="B902" s="127" t="s">
        <v>160</v>
      </c>
      <c r="C902" s="155" t="s">
        <v>3416</v>
      </c>
      <c r="D902" s="72">
        <v>12</v>
      </c>
      <c r="E902" s="9"/>
      <c r="F902" s="156">
        <v>1</v>
      </c>
      <c r="G902" s="9"/>
      <c r="H902" s="9"/>
      <c r="J902" s="18"/>
      <c r="K902" s="9"/>
      <c r="L902" s="9"/>
    </row>
    <row r="903" spans="2:12" ht="12" customHeight="1">
      <c r="B903" s="127" t="s">
        <v>160</v>
      </c>
      <c r="C903" s="155" t="s">
        <v>3416</v>
      </c>
      <c r="D903" s="72">
        <v>2</v>
      </c>
      <c r="E903" s="9"/>
      <c r="F903" s="156">
        <v>2</v>
      </c>
      <c r="G903" s="9"/>
      <c r="H903" s="9"/>
      <c r="J903" s="18"/>
      <c r="K903" s="9"/>
      <c r="L903" s="9"/>
    </row>
    <row r="904" spans="2:12" ht="12" customHeight="1">
      <c r="B904" s="127" t="s">
        <v>160</v>
      </c>
      <c r="C904" s="155" t="s">
        <v>3416</v>
      </c>
      <c r="D904" s="72">
        <v>7</v>
      </c>
      <c r="E904" s="9"/>
      <c r="F904" s="156">
        <v>12</v>
      </c>
      <c r="G904" s="9"/>
      <c r="H904" s="9"/>
      <c r="J904" s="18"/>
      <c r="K904" s="9"/>
      <c r="L904" s="9"/>
    </row>
    <row r="905" spans="2:12" ht="12" customHeight="1">
      <c r="B905" s="127" t="s">
        <v>3419</v>
      </c>
      <c r="C905" s="155" t="s">
        <v>3416</v>
      </c>
      <c r="D905" s="72">
        <v>4</v>
      </c>
      <c r="E905" s="9"/>
      <c r="F905" s="156">
        <v>1</v>
      </c>
      <c r="G905" s="9"/>
      <c r="H905" s="9"/>
      <c r="J905" s="18"/>
      <c r="K905" s="9"/>
      <c r="L905" s="9"/>
    </row>
    <row r="906" spans="2:12" ht="12" customHeight="1">
      <c r="B906" s="127" t="s">
        <v>160</v>
      </c>
      <c r="C906" s="155" t="s">
        <v>3416</v>
      </c>
      <c r="D906" s="72">
        <v>10</v>
      </c>
      <c r="E906" s="9"/>
      <c r="F906" s="156">
        <v>2</v>
      </c>
      <c r="G906" s="9"/>
      <c r="H906" s="9"/>
      <c r="J906" s="18"/>
    </row>
    <row r="907" spans="2:12" ht="12" customHeight="1">
      <c r="B907" s="127" t="s">
        <v>160</v>
      </c>
      <c r="C907" s="155" t="s">
        <v>3416</v>
      </c>
      <c r="D907" s="72">
        <v>4</v>
      </c>
      <c r="E907" s="9"/>
      <c r="F907" s="156">
        <v>3</v>
      </c>
      <c r="G907" s="9"/>
      <c r="H907" s="9"/>
      <c r="J907" s="18"/>
    </row>
    <row r="908" spans="2:12" ht="12" customHeight="1">
      <c r="B908" s="127" t="s">
        <v>160</v>
      </c>
      <c r="C908" s="155" t="s">
        <v>3416</v>
      </c>
      <c r="D908" s="72">
        <v>4</v>
      </c>
      <c r="E908" s="9"/>
      <c r="F908" s="156">
        <v>8</v>
      </c>
      <c r="G908" s="9"/>
      <c r="H908" s="9"/>
      <c r="J908" s="18"/>
      <c r="K908" s="127"/>
    </row>
    <row r="909" spans="2:12" s="9" customFormat="1" ht="12" customHeight="1">
      <c r="B909" s="127" t="s">
        <v>160</v>
      </c>
      <c r="C909" s="155" t="s">
        <v>3416</v>
      </c>
      <c r="D909" s="72">
        <v>20</v>
      </c>
      <c r="F909" s="156">
        <v>7</v>
      </c>
      <c r="I909" s="97"/>
      <c r="J909" s="18"/>
    </row>
    <row r="910" spans="2:12" ht="12" customHeight="1">
      <c r="B910" s="127" t="s">
        <v>160</v>
      </c>
      <c r="C910" s="155" t="s">
        <v>3416</v>
      </c>
      <c r="D910" s="72">
        <v>8</v>
      </c>
      <c r="E910" s="9"/>
      <c r="F910" s="156">
        <v>3</v>
      </c>
      <c r="G910" s="9"/>
      <c r="H910" s="9"/>
      <c r="J910" s="18"/>
      <c r="K910" s="9"/>
    </row>
    <row r="911" spans="2:12" ht="12" customHeight="1">
      <c r="B911" s="127" t="s">
        <v>160</v>
      </c>
      <c r="C911" s="155" t="s">
        <v>3416</v>
      </c>
      <c r="D911" s="72">
        <v>9</v>
      </c>
      <c r="E911" s="9"/>
      <c r="F911" s="156">
        <v>5</v>
      </c>
      <c r="G911" s="9"/>
      <c r="H911" s="9"/>
      <c r="J911" s="18"/>
    </row>
    <row r="912" spans="2:12" ht="12" customHeight="1">
      <c r="B912" s="127" t="s">
        <v>160</v>
      </c>
      <c r="C912" s="155" t="s">
        <v>3416</v>
      </c>
      <c r="D912" s="72">
        <v>6</v>
      </c>
      <c r="E912" s="9"/>
      <c r="F912" s="156">
        <v>3</v>
      </c>
      <c r="G912" s="9"/>
      <c r="H912" s="9"/>
      <c r="J912" s="18"/>
    </row>
    <row r="913" spans="2:11" ht="12" customHeight="1">
      <c r="B913" s="127" t="s">
        <v>160</v>
      </c>
      <c r="C913" s="155" t="s">
        <v>3416</v>
      </c>
      <c r="D913" s="72">
        <v>20</v>
      </c>
      <c r="E913" s="9"/>
      <c r="F913" s="156">
        <v>3</v>
      </c>
      <c r="G913" s="9"/>
      <c r="H913" s="9"/>
      <c r="J913" s="18"/>
    </row>
    <row r="914" spans="2:11" s="9" customFormat="1" ht="12" customHeight="1">
      <c r="B914" s="127" t="s">
        <v>3420</v>
      </c>
      <c r="C914" s="155" t="s">
        <v>3416</v>
      </c>
      <c r="D914" s="72">
        <v>8</v>
      </c>
      <c r="F914" s="156">
        <v>3</v>
      </c>
      <c r="I914" s="97"/>
      <c r="J914" s="18"/>
    </row>
    <row r="915" spans="2:11" s="9" customFormat="1" ht="12" customHeight="1">
      <c r="B915" s="127" t="s">
        <v>3422</v>
      </c>
      <c r="C915" s="155" t="s">
        <v>3416</v>
      </c>
      <c r="D915" s="72">
        <v>3</v>
      </c>
      <c r="F915" s="156">
        <v>8</v>
      </c>
      <c r="I915" s="97"/>
      <c r="J915" s="18"/>
    </row>
    <row r="916" spans="2:11" s="9" customFormat="1" ht="12" customHeight="1">
      <c r="B916" s="127" t="s">
        <v>160</v>
      </c>
      <c r="C916" s="155" t="s">
        <v>3416</v>
      </c>
      <c r="D916" s="72">
        <v>2</v>
      </c>
      <c r="F916" s="156">
        <v>8</v>
      </c>
      <c r="I916" s="97"/>
      <c r="J916" s="18"/>
    </row>
    <row r="917" spans="2:11" s="9" customFormat="1" ht="12" customHeight="1">
      <c r="B917" s="127" t="s">
        <v>3423</v>
      </c>
      <c r="C917" s="155" t="s">
        <v>3416</v>
      </c>
      <c r="D917" s="72">
        <v>15</v>
      </c>
      <c r="F917" s="156">
        <v>9</v>
      </c>
      <c r="I917" s="97"/>
      <c r="J917" s="18"/>
    </row>
    <row r="918" spans="2:11" ht="12" customHeight="1">
      <c r="B918" s="127" t="s">
        <v>160</v>
      </c>
      <c r="C918" s="155" t="s">
        <v>3416</v>
      </c>
      <c r="D918" s="72">
        <v>4</v>
      </c>
      <c r="E918" s="9"/>
      <c r="F918" s="156">
        <v>2</v>
      </c>
      <c r="G918" s="9"/>
      <c r="H918" s="9"/>
      <c r="J918" s="18"/>
      <c r="K918" s="9"/>
    </row>
    <row r="919" spans="2:11" ht="12" customHeight="1">
      <c r="B919" s="127" t="s">
        <v>160</v>
      </c>
      <c r="C919" s="155" t="s">
        <v>3416</v>
      </c>
      <c r="D919" s="72">
        <v>1</v>
      </c>
      <c r="E919" s="9"/>
      <c r="F919" s="156">
        <v>4</v>
      </c>
      <c r="G919" s="9"/>
      <c r="H919" s="9"/>
      <c r="J919" s="18"/>
      <c r="K919" s="127"/>
    </row>
    <row r="920" spans="2:11" ht="12" customHeight="1">
      <c r="B920" s="127" t="s">
        <v>160</v>
      </c>
      <c r="C920" s="155" t="s">
        <v>3416</v>
      </c>
      <c r="D920" s="72">
        <v>1</v>
      </c>
      <c r="E920" s="9"/>
      <c r="F920" s="156">
        <v>2</v>
      </c>
      <c r="G920" s="9"/>
      <c r="H920" s="9"/>
      <c r="J920" s="18"/>
      <c r="K920" s="9"/>
    </row>
    <row r="921" spans="2:11" ht="12" customHeight="1">
      <c r="B921" s="127" t="s">
        <v>160</v>
      </c>
      <c r="C921" s="155" t="s">
        <v>3416</v>
      </c>
      <c r="D921" s="72">
        <v>3</v>
      </c>
      <c r="E921" s="9"/>
      <c r="F921" s="156">
        <v>6</v>
      </c>
      <c r="G921" s="9"/>
      <c r="H921" s="9"/>
      <c r="J921" s="18"/>
      <c r="K921" s="9"/>
    </row>
    <row r="922" spans="2:11" s="9" customFormat="1" ht="12" customHeight="1">
      <c r="B922" s="127" t="s">
        <v>3424</v>
      </c>
      <c r="C922" s="155" t="s">
        <v>3416</v>
      </c>
      <c r="D922" s="72">
        <v>2</v>
      </c>
      <c r="F922" s="156">
        <v>10</v>
      </c>
      <c r="I922" s="97"/>
      <c r="J922" s="18"/>
    </row>
    <row r="923" spans="2:11" s="9" customFormat="1" ht="12" customHeight="1">
      <c r="B923" s="127" t="s">
        <v>3425</v>
      </c>
      <c r="C923" s="155" t="s">
        <v>3416</v>
      </c>
      <c r="D923" s="72">
        <v>5</v>
      </c>
      <c r="F923" s="156">
        <v>4</v>
      </c>
      <c r="I923" s="97"/>
      <c r="J923" s="18"/>
    </row>
    <row r="924" spans="2:11" s="9" customFormat="1" ht="12" customHeight="1">
      <c r="B924" s="127" t="s">
        <v>160</v>
      </c>
      <c r="C924" s="155" t="s">
        <v>3416</v>
      </c>
      <c r="D924" s="72">
        <v>8</v>
      </c>
      <c r="F924" s="156">
        <v>7</v>
      </c>
      <c r="I924" s="97"/>
      <c r="J924" s="18"/>
    </row>
    <row r="925" spans="2:11" s="9" customFormat="1" ht="12" customHeight="1">
      <c r="B925" s="127" t="s">
        <v>160</v>
      </c>
      <c r="C925" s="155" t="s">
        <v>3416</v>
      </c>
      <c r="D925" s="72">
        <v>6</v>
      </c>
      <c r="F925" s="156">
        <v>1</v>
      </c>
      <c r="I925" s="97"/>
      <c r="J925" s="18"/>
    </row>
    <row r="926" spans="2:11" ht="12" customHeight="1">
      <c r="B926" s="127" t="s">
        <v>160</v>
      </c>
      <c r="C926" s="155" t="s">
        <v>3416</v>
      </c>
      <c r="D926" s="72">
        <v>7</v>
      </c>
      <c r="E926" s="9"/>
      <c r="F926" s="156">
        <v>4</v>
      </c>
      <c r="G926" s="9"/>
      <c r="H926" s="9"/>
      <c r="J926" s="18"/>
      <c r="K926" s="127"/>
    </row>
    <row r="927" spans="2:11" ht="12" customHeight="1">
      <c r="B927" s="127" t="s">
        <v>160</v>
      </c>
      <c r="C927" s="155" t="s">
        <v>3416</v>
      </c>
      <c r="D927" s="72">
        <v>11</v>
      </c>
      <c r="E927" s="9"/>
      <c r="F927" s="156">
        <v>12</v>
      </c>
      <c r="G927" s="9"/>
      <c r="H927" s="9"/>
      <c r="J927" s="18"/>
      <c r="K927" s="9"/>
    </row>
    <row r="928" spans="2:11" ht="12" customHeight="1">
      <c r="B928" s="127" t="s">
        <v>160</v>
      </c>
      <c r="C928" s="155" t="s">
        <v>3416</v>
      </c>
      <c r="D928" s="72">
        <v>15</v>
      </c>
      <c r="E928" s="9"/>
      <c r="F928" s="156">
        <v>3</v>
      </c>
      <c r="G928" s="9"/>
      <c r="H928" s="9"/>
      <c r="J928" s="18"/>
      <c r="K928" s="9"/>
    </row>
    <row r="929" spans="2:11" ht="12" customHeight="1">
      <c r="B929" s="127" t="s">
        <v>160</v>
      </c>
      <c r="C929" s="155" t="s">
        <v>3416</v>
      </c>
      <c r="D929" s="72">
        <v>20</v>
      </c>
      <c r="E929" s="9"/>
      <c r="F929" s="156">
        <v>4</v>
      </c>
      <c r="G929" s="9"/>
      <c r="H929" s="9"/>
      <c r="J929" s="18"/>
      <c r="K929" s="127"/>
    </row>
    <row r="930" spans="2:11" s="9" customFormat="1" ht="12" customHeight="1">
      <c r="B930" s="127" t="s">
        <v>3426</v>
      </c>
      <c r="C930" s="155" t="s">
        <v>3416</v>
      </c>
      <c r="D930" s="72">
        <v>10</v>
      </c>
      <c r="F930" s="156">
        <v>7</v>
      </c>
      <c r="I930" s="97"/>
      <c r="J930" s="18"/>
    </row>
    <row r="931" spans="2:11" s="9" customFormat="1" ht="12" customHeight="1">
      <c r="B931" s="127" t="s">
        <v>160</v>
      </c>
      <c r="C931" s="155" t="s">
        <v>3416</v>
      </c>
      <c r="D931" s="72">
        <v>5</v>
      </c>
      <c r="F931" s="156">
        <v>9</v>
      </c>
      <c r="I931" s="97"/>
      <c r="J931" s="18"/>
    </row>
    <row r="932" spans="2:11" s="9" customFormat="1" ht="12" customHeight="1">
      <c r="B932" s="127" t="s">
        <v>160</v>
      </c>
      <c r="C932" s="155" t="s">
        <v>3416</v>
      </c>
      <c r="D932" s="72">
        <v>2</v>
      </c>
      <c r="F932" s="156">
        <v>1</v>
      </c>
      <c r="I932" s="97"/>
      <c r="J932" s="18"/>
    </row>
    <row r="933" spans="2:11" s="9" customFormat="1" ht="12" customHeight="1">
      <c r="B933" s="127" t="s">
        <v>160</v>
      </c>
      <c r="C933" s="155" t="s">
        <v>3416</v>
      </c>
      <c r="D933" s="72">
        <v>6</v>
      </c>
      <c r="F933" s="156">
        <v>4</v>
      </c>
      <c r="I933" s="97"/>
      <c r="J933" s="18"/>
    </row>
    <row r="934" spans="2:11" s="9" customFormat="1" ht="12" customHeight="1">
      <c r="B934" s="127" t="s">
        <v>160</v>
      </c>
      <c r="C934" s="155" t="s">
        <v>3416</v>
      </c>
      <c r="D934" s="72">
        <v>2</v>
      </c>
      <c r="F934" s="156">
        <v>3</v>
      </c>
      <c r="I934" s="97"/>
      <c r="J934" s="18"/>
    </row>
    <row r="935" spans="2:11" s="9" customFormat="1" ht="12" customHeight="1">
      <c r="B935" s="127" t="s">
        <v>160</v>
      </c>
      <c r="C935" s="155" t="s">
        <v>3416</v>
      </c>
      <c r="D935" s="72">
        <v>4</v>
      </c>
      <c r="F935" s="156">
        <v>4</v>
      </c>
      <c r="I935" s="97"/>
      <c r="J935" s="18"/>
    </row>
    <row r="936" spans="2:11" s="9" customFormat="1" ht="12" customHeight="1">
      <c r="B936" s="127" t="s">
        <v>160</v>
      </c>
      <c r="C936" s="155" t="s">
        <v>3416</v>
      </c>
      <c r="D936" s="72">
        <v>15</v>
      </c>
      <c r="F936" s="156">
        <v>5</v>
      </c>
      <c r="I936" s="97"/>
      <c r="J936" s="18"/>
    </row>
    <row r="937" spans="2:11" s="9" customFormat="1" ht="12" customHeight="1">
      <c r="B937" s="127" t="s">
        <v>3402</v>
      </c>
      <c r="C937" s="155" t="s">
        <v>3416</v>
      </c>
      <c r="D937" s="72">
        <v>3</v>
      </c>
      <c r="F937" s="156">
        <v>12</v>
      </c>
      <c r="I937" s="97"/>
      <c r="J937" s="18"/>
    </row>
    <row r="938" spans="2:11" s="9" customFormat="1" ht="12" customHeight="1">
      <c r="B938" s="127" t="s">
        <v>160</v>
      </c>
      <c r="C938" s="155" t="s">
        <v>3416</v>
      </c>
      <c r="D938" s="72">
        <v>5</v>
      </c>
      <c r="F938" s="156">
        <v>1</v>
      </c>
      <c r="I938" s="97"/>
      <c r="J938" s="18"/>
    </row>
    <row r="939" spans="2:11" s="9" customFormat="1" ht="12" customHeight="1">
      <c r="B939" s="127" t="s">
        <v>160</v>
      </c>
      <c r="C939" s="155" t="s">
        <v>3416</v>
      </c>
      <c r="D939" s="72">
        <v>8</v>
      </c>
      <c r="F939" s="156">
        <v>7</v>
      </c>
      <c r="I939" s="97"/>
      <c r="J939" s="18"/>
    </row>
    <row r="940" spans="2:11" s="9" customFormat="1" ht="12" customHeight="1">
      <c r="B940" s="127" t="s">
        <v>3420</v>
      </c>
      <c r="C940" s="155" t="s">
        <v>3416</v>
      </c>
      <c r="D940" s="72">
        <v>20</v>
      </c>
      <c r="F940" s="156">
        <v>4</v>
      </c>
      <c r="I940" s="97"/>
      <c r="J940" s="18"/>
    </row>
    <row r="941" spans="2:11" s="9" customFormat="1" ht="12" customHeight="1">
      <c r="B941" s="127" t="s">
        <v>160</v>
      </c>
      <c r="C941" s="155" t="s">
        <v>3416</v>
      </c>
      <c r="D941" s="72">
        <v>5</v>
      </c>
      <c r="F941" s="156">
        <v>8</v>
      </c>
      <c r="I941" s="97"/>
      <c r="J941" s="18"/>
    </row>
    <row r="942" spans="2:11" s="9" customFormat="1" ht="12" customHeight="1">
      <c r="B942" s="127" t="s">
        <v>160</v>
      </c>
      <c r="C942" s="155" t="s">
        <v>3416</v>
      </c>
      <c r="D942" s="72">
        <v>3</v>
      </c>
      <c r="F942" s="156">
        <v>4</v>
      </c>
      <c r="I942" s="97"/>
      <c r="J942" s="18"/>
    </row>
    <row r="943" spans="2:11" s="9" customFormat="1" ht="12" customHeight="1">
      <c r="B943" s="127" t="s">
        <v>160</v>
      </c>
      <c r="C943" s="155" t="s">
        <v>3416</v>
      </c>
      <c r="D943" s="72">
        <v>9</v>
      </c>
      <c r="F943" s="156">
        <v>10</v>
      </c>
      <c r="I943" s="97"/>
      <c r="J943" s="18"/>
    </row>
    <row r="944" spans="2:11" ht="12" customHeight="1">
      <c r="B944" s="127" t="s">
        <v>160</v>
      </c>
      <c r="C944" s="155" t="s">
        <v>3416</v>
      </c>
      <c r="D944" s="72">
        <v>8</v>
      </c>
      <c r="E944" s="9"/>
      <c r="F944" s="156">
        <v>4</v>
      </c>
      <c r="G944" s="9"/>
      <c r="H944" s="9"/>
      <c r="J944" s="18"/>
      <c r="K944" s="127"/>
    </row>
    <row r="945" spans="2:11" ht="12" customHeight="1">
      <c r="B945" s="127" t="s">
        <v>160</v>
      </c>
      <c r="C945" s="155" t="s">
        <v>3416</v>
      </c>
      <c r="D945" s="72">
        <v>2</v>
      </c>
      <c r="E945" s="9"/>
      <c r="F945" s="156">
        <v>6</v>
      </c>
      <c r="G945" s="9"/>
      <c r="H945" s="9"/>
      <c r="J945" s="18"/>
      <c r="K945" s="9"/>
    </row>
    <row r="946" spans="2:11" ht="12" customHeight="1">
      <c r="B946" s="127" t="s">
        <v>160</v>
      </c>
      <c r="C946" s="155" t="s">
        <v>3416</v>
      </c>
      <c r="D946" s="72">
        <v>5</v>
      </c>
      <c r="E946" s="9"/>
      <c r="F946" s="156">
        <v>4</v>
      </c>
      <c r="G946" s="9"/>
      <c r="H946" s="9"/>
      <c r="J946" s="18"/>
      <c r="K946" s="9"/>
    </row>
    <row r="947" spans="2:11" ht="12" customHeight="1">
      <c r="B947" s="127" t="s">
        <v>160</v>
      </c>
      <c r="C947" s="155" t="s">
        <v>3416</v>
      </c>
      <c r="D947" s="72">
        <v>15</v>
      </c>
      <c r="E947" s="9"/>
      <c r="F947" s="156">
        <v>4</v>
      </c>
      <c r="G947" s="9"/>
      <c r="H947" s="9"/>
      <c r="J947" s="18"/>
      <c r="K947" s="9"/>
    </row>
    <row r="948" spans="2:11" s="9" customFormat="1" ht="12" customHeight="1">
      <c r="B948" s="127" t="s">
        <v>3427</v>
      </c>
      <c r="C948" s="155" t="s">
        <v>3416</v>
      </c>
      <c r="D948" s="72">
        <v>3</v>
      </c>
      <c r="F948" s="156">
        <v>20</v>
      </c>
      <c r="I948" s="97"/>
      <c r="J948" s="18"/>
    </row>
    <row r="949" spans="2:11" s="9" customFormat="1" ht="12" customHeight="1">
      <c r="B949" s="127" t="s">
        <v>160</v>
      </c>
      <c r="C949" s="155" t="s">
        <v>3416</v>
      </c>
      <c r="D949" s="72">
        <v>6</v>
      </c>
      <c r="F949" s="156">
        <v>8</v>
      </c>
      <c r="I949" s="97"/>
      <c r="J949" s="18"/>
    </row>
    <row r="950" spans="2:11" s="9" customFormat="1" ht="12" customHeight="1">
      <c r="B950" s="127" t="s">
        <v>160</v>
      </c>
      <c r="C950" s="155" t="s">
        <v>3416</v>
      </c>
      <c r="F950" s="156">
        <v>9</v>
      </c>
      <c r="I950" s="97"/>
      <c r="J950" s="18"/>
    </row>
    <row r="951" spans="2:11" s="9" customFormat="1" ht="12" customHeight="1">
      <c r="B951" s="127" t="s">
        <v>160</v>
      </c>
      <c r="C951" s="155" t="s">
        <v>3416</v>
      </c>
      <c r="F951" s="156">
        <v>6</v>
      </c>
      <c r="I951" s="97"/>
      <c r="J951" s="18"/>
    </row>
    <row r="952" spans="2:11" s="9" customFormat="1" ht="12" customHeight="1">
      <c r="B952" s="127" t="s">
        <v>160</v>
      </c>
      <c r="C952" s="155" t="s">
        <v>3416</v>
      </c>
      <c r="F952" s="156">
        <v>20</v>
      </c>
      <c r="I952" s="97"/>
      <c r="J952" s="18"/>
    </row>
    <row r="953" spans="2:11" s="9" customFormat="1" ht="12" customHeight="1">
      <c r="B953" s="127" t="s">
        <v>3425</v>
      </c>
      <c r="C953" s="155" t="s">
        <v>3416</v>
      </c>
      <c r="F953" s="156">
        <v>8</v>
      </c>
      <c r="I953" s="97"/>
      <c r="J953" s="18"/>
    </row>
    <row r="954" spans="2:11" s="9" customFormat="1" ht="12" customHeight="1">
      <c r="B954" s="127" t="s">
        <v>160</v>
      </c>
      <c r="C954" s="155" t="s">
        <v>3416</v>
      </c>
      <c r="F954" s="156">
        <v>3</v>
      </c>
      <c r="I954" s="97"/>
      <c r="J954" s="18"/>
    </row>
    <row r="955" spans="2:11" s="9" customFormat="1" ht="12" customHeight="1">
      <c r="B955" s="127" t="s">
        <v>160</v>
      </c>
      <c r="C955" s="155" t="s">
        <v>3416</v>
      </c>
      <c r="F955" s="156">
        <v>2</v>
      </c>
      <c r="I955" s="97"/>
      <c r="J955" s="18"/>
    </row>
    <row r="956" spans="2:11" s="9" customFormat="1" ht="12" customHeight="1">
      <c r="B956" s="127" t="s">
        <v>3428</v>
      </c>
      <c r="C956" s="155" t="s">
        <v>3416</v>
      </c>
      <c r="F956" s="156">
        <v>15</v>
      </c>
      <c r="I956" s="97"/>
      <c r="J956" s="18"/>
    </row>
    <row r="957" spans="2:11" s="9" customFormat="1" ht="12" customHeight="1">
      <c r="B957" s="127" t="s">
        <v>160</v>
      </c>
      <c r="C957" s="155" t="s">
        <v>3416</v>
      </c>
      <c r="F957" s="156">
        <v>4</v>
      </c>
      <c r="I957" s="97"/>
      <c r="J957" s="18"/>
    </row>
    <row r="958" spans="2:11" s="9" customFormat="1" ht="12" customHeight="1">
      <c r="B958" s="127" t="s">
        <v>160</v>
      </c>
      <c r="C958" s="155" t="s">
        <v>3416</v>
      </c>
      <c r="F958" s="156">
        <v>4</v>
      </c>
      <c r="I958" s="97"/>
      <c r="J958" s="18"/>
    </row>
    <row r="959" spans="2:11" s="9" customFormat="1" ht="12" customHeight="1">
      <c r="B959" s="127" t="s">
        <v>160</v>
      </c>
      <c r="C959" s="155" t="s">
        <v>3416</v>
      </c>
      <c r="F959" s="156">
        <v>3</v>
      </c>
      <c r="I959" s="97"/>
      <c r="J959" s="18"/>
    </row>
    <row r="960" spans="2:11" ht="12" customHeight="1">
      <c r="B960" s="127" t="s">
        <v>160</v>
      </c>
      <c r="C960" s="155" t="s">
        <v>3416</v>
      </c>
      <c r="D960" s="9"/>
      <c r="E960" s="9"/>
      <c r="F960" s="156">
        <v>2</v>
      </c>
      <c r="G960" s="9"/>
      <c r="H960" s="9"/>
      <c r="J960" s="18"/>
      <c r="K960" s="127"/>
    </row>
    <row r="961" spans="2:11" ht="12" customHeight="1">
      <c r="B961" s="127" t="s">
        <v>160</v>
      </c>
      <c r="C961" s="155" t="s">
        <v>3416</v>
      </c>
      <c r="D961" s="9"/>
      <c r="E961" s="9"/>
      <c r="F961" s="156">
        <v>9</v>
      </c>
      <c r="G961" s="9"/>
      <c r="H961" s="9"/>
      <c r="J961" s="18"/>
      <c r="K961" s="9"/>
    </row>
    <row r="962" spans="2:11" ht="12" customHeight="1">
      <c r="B962" s="127" t="s">
        <v>160</v>
      </c>
      <c r="C962" s="155" t="s">
        <v>3416</v>
      </c>
      <c r="D962" s="9"/>
      <c r="E962" s="9"/>
      <c r="F962" s="156">
        <v>5</v>
      </c>
      <c r="G962" s="9"/>
      <c r="H962" s="9"/>
      <c r="J962" s="18"/>
      <c r="K962" s="127"/>
    </row>
    <row r="963" spans="2:11" ht="12" customHeight="1">
      <c r="B963" s="127" t="s">
        <v>160</v>
      </c>
      <c r="C963" s="155" t="s">
        <v>3416</v>
      </c>
      <c r="D963" s="9"/>
      <c r="E963" s="9"/>
      <c r="F963" s="156">
        <v>4</v>
      </c>
      <c r="G963" s="9"/>
      <c r="H963" s="9"/>
      <c r="J963" s="18"/>
      <c r="K963" s="9"/>
    </row>
    <row r="964" spans="2:11" ht="12" customHeight="1">
      <c r="B964" s="127" t="s">
        <v>160</v>
      </c>
      <c r="C964" s="155" t="s">
        <v>3416</v>
      </c>
      <c r="D964" s="9"/>
      <c r="E964" s="9"/>
      <c r="F964" s="156">
        <v>8</v>
      </c>
      <c r="G964" s="9"/>
      <c r="H964" s="9"/>
      <c r="J964" s="18"/>
      <c r="K964" s="127"/>
    </row>
    <row r="965" spans="2:11" ht="12" customHeight="1">
      <c r="B965" s="127" t="s">
        <v>160</v>
      </c>
      <c r="C965" s="155" t="s">
        <v>3416</v>
      </c>
      <c r="D965" s="9"/>
      <c r="E965" s="9"/>
      <c r="F965" s="156">
        <v>3</v>
      </c>
      <c r="G965" s="9"/>
      <c r="H965" s="9"/>
      <c r="J965" s="18"/>
      <c r="K965" s="9"/>
    </row>
    <row r="966" spans="2:11" ht="12" customHeight="1">
      <c r="B966" s="127" t="s">
        <v>160</v>
      </c>
      <c r="C966" s="155" t="s">
        <v>3416</v>
      </c>
      <c r="D966" s="9"/>
      <c r="E966" s="9"/>
      <c r="F966" s="156">
        <v>2</v>
      </c>
      <c r="G966" s="9"/>
      <c r="H966" s="9"/>
      <c r="J966" s="18"/>
    </row>
    <row r="967" spans="2:11" ht="12" customHeight="1">
      <c r="B967" s="127" t="s">
        <v>160</v>
      </c>
      <c r="C967" s="155" t="s">
        <v>3416</v>
      </c>
      <c r="D967" s="9"/>
      <c r="E967" s="9"/>
      <c r="F967" s="156">
        <v>7</v>
      </c>
      <c r="G967" s="9"/>
      <c r="H967" s="9"/>
      <c r="J967" s="18"/>
    </row>
    <row r="968" spans="2:11" ht="12" customHeight="1">
      <c r="B968" s="127" t="s">
        <v>160</v>
      </c>
      <c r="C968" s="155" t="s">
        <v>3416</v>
      </c>
      <c r="D968" s="9"/>
      <c r="E968" s="9"/>
      <c r="F968" s="156">
        <v>11</v>
      </c>
      <c r="G968" s="9"/>
      <c r="H968" s="9"/>
      <c r="J968" s="18"/>
      <c r="K968" s="127"/>
    </row>
    <row r="969" spans="2:11" ht="12" customHeight="1">
      <c r="B969" s="127" t="s">
        <v>3417</v>
      </c>
      <c r="C969" s="155" t="s">
        <v>3416</v>
      </c>
      <c r="D969" s="9"/>
      <c r="E969" s="9"/>
      <c r="F969" s="156">
        <v>15</v>
      </c>
      <c r="G969" s="9"/>
      <c r="H969" s="9"/>
      <c r="J969" s="18"/>
      <c r="K969" s="127"/>
    </row>
    <row r="970" spans="2:11" ht="12" customHeight="1">
      <c r="B970" s="127" t="s">
        <v>160</v>
      </c>
      <c r="C970" s="155" t="s">
        <v>3416</v>
      </c>
      <c r="D970" s="9"/>
      <c r="E970" s="9"/>
      <c r="F970" s="156">
        <v>20</v>
      </c>
      <c r="G970" s="9"/>
      <c r="H970" s="9"/>
      <c r="J970" s="18"/>
      <c r="K970" s="127"/>
    </row>
    <row r="971" spans="2:11" ht="12" customHeight="1">
      <c r="B971" s="127" t="s">
        <v>160</v>
      </c>
      <c r="C971" s="155" t="s">
        <v>3416</v>
      </c>
      <c r="D971" s="9"/>
      <c r="E971" s="9"/>
      <c r="F971" s="156">
        <v>13</v>
      </c>
      <c r="G971" s="9"/>
      <c r="H971" s="9"/>
      <c r="J971" s="18"/>
      <c r="K971" s="9"/>
    </row>
    <row r="972" spans="2:11" ht="12" customHeight="1">
      <c r="B972" s="127" t="s">
        <v>160</v>
      </c>
      <c r="C972" s="155" t="s">
        <v>3416</v>
      </c>
      <c r="D972" s="9"/>
      <c r="E972" s="9"/>
      <c r="F972" s="156">
        <v>4</v>
      </c>
      <c r="G972" s="9"/>
      <c r="H972" s="9"/>
      <c r="J972" s="18"/>
      <c r="K972" s="9"/>
    </row>
    <row r="973" spans="2:11" ht="12" customHeight="1">
      <c r="B973" s="127" t="s">
        <v>160</v>
      </c>
      <c r="C973" s="155" t="s">
        <v>3416</v>
      </c>
      <c r="D973" s="9"/>
      <c r="E973" s="9"/>
      <c r="F973" s="156">
        <v>10</v>
      </c>
      <c r="G973" s="9"/>
      <c r="H973" s="9"/>
      <c r="J973" s="18"/>
      <c r="K973" s="127"/>
    </row>
    <row r="974" spans="2:11" ht="12" customHeight="1">
      <c r="B974" s="127" t="s">
        <v>160</v>
      </c>
      <c r="C974" s="155" t="s">
        <v>3416</v>
      </c>
      <c r="D974" s="9"/>
      <c r="E974" s="9"/>
      <c r="F974" s="156">
        <v>5</v>
      </c>
      <c r="G974" s="9"/>
      <c r="H974" s="9"/>
      <c r="J974" s="18"/>
    </row>
    <row r="975" spans="2:11" ht="12" customHeight="1">
      <c r="B975" s="127" t="s">
        <v>160</v>
      </c>
      <c r="C975" s="155" t="s">
        <v>3416</v>
      </c>
      <c r="D975" s="9"/>
      <c r="E975" s="9"/>
      <c r="F975" s="156">
        <v>18</v>
      </c>
      <c r="G975" s="9"/>
      <c r="H975" s="9"/>
      <c r="J975" s="18"/>
    </row>
    <row r="976" spans="2:11" ht="12" customHeight="1">
      <c r="B976" s="127" t="s">
        <v>160</v>
      </c>
      <c r="C976" s="155" t="s">
        <v>3416</v>
      </c>
      <c r="D976" s="9"/>
      <c r="E976" s="9"/>
      <c r="F976" s="156">
        <v>2</v>
      </c>
      <c r="G976" s="9"/>
      <c r="H976" s="9"/>
      <c r="J976" s="18"/>
    </row>
    <row r="977" spans="2:10" ht="12" customHeight="1">
      <c r="B977" s="127" t="s">
        <v>160</v>
      </c>
      <c r="C977" s="155" t="s">
        <v>3416</v>
      </c>
      <c r="D977" s="9"/>
      <c r="E977" s="9"/>
      <c r="F977" s="156">
        <v>2</v>
      </c>
      <c r="G977" s="9"/>
      <c r="H977" s="9"/>
      <c r="J977" s="18"/>
    </row>
    <row r="978" spans="2:10" ht="12" customHeight="1">
      <c r="B978" s="127" t="s">
        <v>160</v>
      </c>
      <c r="C978" s="155" t="s">
        <v>3416</v>
      </c>
      <c r="D978" s="9"/>
      <c r="E978" s="9"/>
      <c r="F978" s="156">
        <v>6</v>
      </c>
      <c r="G978" s="9"/>
      <c r="H978" s="9"/>
      <c r="J978" s="18"/>
    </row>
    <row r="979" spans="2:10" ht="12" customHeight="1">
      <c r="B979" s="127" t="s">
        <v>3420</v>
      </c>
      <c r="C979" s="155" t="s">
        <v>3416</v>
      </c>
      <c r="D979" s="9"/>
      <c r="E979" s="9"/>
      <c r="F979" s="156">
        <v>8</v>
      </c>
      <c r="G979" s="9"/>
      <c r="H979" s="9"/>
      <c r="J979" s="18"/>
    </row>
    <row r="980" spans="2:10" ht="12" customHeight="1">
      <c r="B980" s="127" t="s">
        <v>160</v>
      </c>
      <c r="C980" s="155" t="s">
        <v>3416</v>
      </c>
      <c r="D980" s="9"/>
      <c r="E980" s="9"/>
      <c r="F980" s="156">
        <v>2</v>
      </c>
      <c r="G980" s="9"/>
      <c r="H980" s="9"/>
      <c r="J980" s="18"/>
    </row>
    <row r="981" spans="2:10" s="9" customFormat="1" ht="12" customHeight="1">
      <c r="B981" s="127" t="s">
        <v>160</v>
      </c>
      <c r="C981" s="155" t="s">
        <v>3416</v>
      </c>
      <c r="F981" s="156">
        <v>4</v>
      </c>
      <c r="I981" s="97"/>
      <c r="J981" s="18"/>
    </row>
    <row r="982" spans="2:10" s="9" customFormat="1" ht="12" customHeight="1">
      <c r="B982" s="127" t="s">
        <v>160</v>
      </c>
      <c r="C982" s="155" t="s">
        <v>3416</v>
      </c>
      <c r="F982" s="156">
        <v>4</v>
      </c>
      <c r="I982" s="97"/>
      <c r="J982" s="18"/>
    </row>
    <row r="983" spans="2:10" s="9" customFormat="1" ht="12" customHeight="1">
      <c r="B983" s="127" t="s">
        <v>160</v>
      </c>
      <c r="C983" s="155" t="s">
        <v>3416</v>
      </c>
      <c r="F983" s="156">
        <v>15</v>
      </c>
      <c r="I983" s="97"/>
      <c r="J983" s="18"/>
    </row>
    <row r="984" spans="2:10" s="9" customFormat="1" ht="12" customHeight="1">
      <c r="B984" s="127" t="s">
        <v>160</v>
      </c>
      <c r="C984" s="155" t="s">
        <v>3416</v>
      </c>
      <c r="F984" s="156">
        <v>6</v>
      </c>
      <c r="I984" s="97"/>
      <c r="J984" s="18"/>
    </row>
    <row r="985" spans="2:10" s="9" customFormat="1" ht="12" customHeight="1">
      <c r="B985" s="127" t="s">
        <v>160</v>
      </c>
      <c r="C985" s="155" t="s">
        <v>3416</v>
      </c>
      <c r="F985" s="156">
        <v>8</v>
      </c>
      <c r="I985" s="97"/>
      <c r="J985" s="18"/>
    </row>
    <row r="986" spans="2:10" s="9" customFormat="1" ht="12" customHeight="1">
      <c r="B986" s="127" t="s">
        <v>160</v>
      </c>
      <c r="C986" s="155" t="s">
        <v>3416</v>
      </c>
      <c r="F986" s="156">
        <v>20</v>
      </c>
      <c r="I986" s="97"/>
      <c r="J986" s="18"/>
    </row>
    <row r="987" spans="2:10" s="9" customFormat="1" ht="12" customHeight="1">
      <c r="B987" s="127" t="s">
        <v>160</v>
      </c>
      <c r="C987" s="155" t="s">
        <v>3416</v>
      </c>
      <c r="F987" s="156">
        <v>5</v>
      </c>
      <c r="I987" s="97"/>
      <c r="J987" s="18"/>
    </row>
    <row r="988" spans="2:10" s="9" customFormat="1" ht="12" customHeight="1">
      <c r="B988" s="127" t="s">
        <v>3426</v>
      </c>
      <c r="C988" s="155" t="s">
        <v>3416</v>
      </c>
      <c r="F988" s="156">
        <v>9</v>
      </c>
      <c r="I988" s="97"/>
      <c r="J988" s="18"/>
    </row>
    <row r="989" spans="2:10" s="9" customFormat="1" ht="12" customHeight="1">
      <c r="B989" s="127" t="s">
        <v>160</v>
      </c>
      <c r="C989" s="155" t="s">
        <v>3416</v>
      </c>
      <c r="F989" s="156">
        <v>20</v>
      </c>
      <c r="I989" s="97"/>
      <c r="J989" s="18"/>
    </row>
    <row r="990" spans="2:10" s="9" customFormat="1" ht="12" customHeight="1">
      <c r="B990" s="127" t="s">
        <v>3419</v>
      </c>
      <c r="C990" s="155" t="s">
        <v>3416</v>
      </c>
      <c r="F990" s="156">
        <v>5</v>
      </c>
      <c r="I990" s="97"/>
      <c r="J990" s="18"/>
    </row>
    <row r="991" spans="2:10" s="9" customFormat="1" ht="12" customHeight="1">
      <c r="B991" s="127" t="s">
        <v>3429</v>
      </c>
      <c r="C991" s="155" t="s">
        <v>3416</v>
      </c>
      <c r="F991" s="156">
        <v>8</v>
      </c>
      <c r="I991" s="97"/>
      <c r="J991" s="18"/>
    </row>
    <row r="992" spans="2:10" s="9" customFormat="1" ht="12" customHeight="1">
      <c r="B992" s="127" t="s">
        <v>160</v>
      </c>
      <c r="C992" s="155" t="s">
        <v>3416</v>
      </c>
      <c r="F992" s="156">
        <v>2</v>
      </c>
      <c r="I992" s="97"/>
      <c r="J992" s="18"/>
    </row>
    <row r="993" spans="2:11" s="9" customFormat="1" ht="12" customHeight="1">
      <c r="B993" s="127" t="s">
        <v>160</v>
      </c>
      <c r="C993" s="155" t="s">
        <v>3416</v>
      </c>
      <c r="F993" s="156">
        <v>3</v>
      </c>
      <c r="I993" s="97"/>
      <c r="J993" s="18"/>
    </row>
    <row r="994" spans="2:11" s="9" customFormat="1" ht="12" customHeight="1">
      <c r="B994" s="127" t="s">
        <v>160</v>
      </c>
      <c r="C994" s="155" t="s">
        <v>3416</v>
      </c>
      <c r="F994" s="156">
        <v>5</v>
      </c>
      <c r="I994" s="97"/>
      <c r="J994" s="18"/>
    </row>
    <row r="995" spans="2:11" s="9" customFormat="1" ht="12" customHeight="1">
      <c r="B995" s="127" t="s">
        <v>3421</v>
      </c>
      <c r="C995" s="155" t="s">
        <v>3416</v>
      </c>
      <c r="F995" s="156">
        <v>15</v>
      </c>
      <c r="I995" s="97"/>
      <c r="J995" s="18"/>
    </row>
    <row r="996" spans="2:11" ht="12" customHeight="1">
      <c r="B996" s="127" t="s">
        <v>160</v>
      </c>
      <c r="C996" s="155" t="s">
        <v>3416</v>
      </c>
      <c r="D996" s="9"/>
      <c r="E996" s="9"/>
      <c r="F996" s="156">
        <v>3</v>
      </c>
      <c r="G996" s="9"/>
      <c r="H996" s="9"/>
      <c r="J996" s="18"/>
      <c r="K996" s="127"/>
    </row>
    <row r="997" spans="2:11" ht="12" customHeight="1">
      <c r="B997" s="127" t="s">
        <v>160</v>
      </c>
      <c r="C997" s="155" t="s">
        <v>3416</v>
      </c>
      <c r="D997" s="9"/>
      <c r="E997" s="9"/>
      <c r="F997" s="156">
        <v>6</v>
      </c>
      <c r="G997" s="9"/>
      <c r="H997" s="9"/>
      <c r="J997" s="18"/>
      <c r="K997" s="127"/>
    </row>
    <row r="998" spans="2:11" ht="12" customHeight="1">
      <c r="B998" s="127"/>
      <c r="C998" s="149"/>
      <c r="D998" s="72"/>
      <c r="E998" s="9"/>
      <c r="F998" s="72"/>
      <c r="G998" s="9"/>
      <c r="H998" s="9"/>
      <c r="J998" s="18"/>
    </row>
    <row r="999" spans="2:11" ht="12" customHeight="1">
      <c r="B999" s="21"/>
      <c r="C999" s="18"/>
      <c r="D999" s="9"/>
      <c r="E999" s="9"/>
      <c r="F999" s="112"/>
      <c r="G999" s="72"/>
      <c r="H999" s="9"/>
      <c r="J999" s="18"/>
    </row>
    <row r="1000" spans="2:11" ht="12" customHeight="1">
      <c r="B1000" s="21" t="s">
        <v>3430</v>
      </c>
      <c r="C1000" s="18">
        <v>16</v>
      </c>
      <c r="D1000" s="9"/>
      <c r="E1000" s="9"/>
      <c r="F1000" s="157">
        <v>391</v>
      </c>
      <c r="G1000" s="72" t="s">
        <v>3240</v>
      </c>
      <c r="H1000" s="67">
        <f>+F1000</f>
        <v>391</v>
      </c>
      <c r="I1000" s="34" t="s">
        <v>3240</v>
      </c>
      <c r="J1000" s="18"/>
    </row>
    <row r="1001" spans="2:11" ht="12" customHeight="1">
      <c r="B1001" s="127" t="s">
        <v>160</v>
      </c>
      <c r="C1001" s="155" t="s">
        <v>3431</v>
      </c>
      <c r="D1001" s="72">
        <v>3</v>
      </c>
      <c r="E1001" s="9"/>
      <c r="F1001" s="156">
        <v>10</v>
      </c>
      <c r="G1001" s="9"/>
      <c r="H1001" s="9"/>
      <c r="J1001" s="18"/>
    </row>
    <row r="1002" spans="2:11" ht="12" customHeight="1">
      <c r="B1002" s="127" t="s">
        <v>160</v>
      </c>
      <c r="C1002" s="155" t="s">
        <v>3431</v>
      </c>
      <c r="D1002" s="72">
        <v>10</v>
      </c>
      <c r="E1002" s="9"/>
      <c r="F1002" s="156">
        <v>7</v>
      </c>
      <c r="G1002" s="9"/>
      <c r="H1002" s="9"/>
      <c r="J1002" s="18"/>
      <c r="K1002" s="127"/>
    </row>
    <row r="1003" spans="2:11" ht="12" customHeight="1">
      <c r="B1003" s="127" t="s">
        <v>3432</v>
      </c>
      <c r="C1003" s="155" t="s">
        <v>3431</v>
      </c>
      <c r="D1003" s="72">
        <v>3</v>
      </c>
      <c r="E1003" s="9"/>
      <c r="F1003" s="156">
        <v>7</v>
      </c>
      <c r="G1003" s="9"/>
      <c r="H1003" s="9"/>
      <c r="J1003" s="18"/>
      <c r="K1003" s="9"/>
    </row>
    <row r="1004" spans="2:11" ht="12" customHeight="1">
      <c r="B1004" s="127" t="s">
        <v>160</v>
      </c>
      <c r="C1004" s="155" t="s">
        <v>3431</v>
      </c>
      <c r="D1004" s="72">
        <v>12</v>
      </c>
      <c r="E1004" s="9"/>
      <c r="F1004" s="156">
        <v>5</v>
      </c>
      <c r="G1004" s="9"/>
      <c r="H1004" s="9"/>
      <c r="J1004" s="18"/>
      <c r="K1004" s="127"/>
    </row>
    <row r="1005" spans="2:11" ht="12" customHeight="1">
      <c r="B1005" s="127" t="s">
        <v>160</v>
      </c>
      <c r="C1005" s="155" t="s">
        <v>3431</v>
      </c>
      <c r="D1005" s="72">
        <v>7</v>
      </c>
      <c r="E1005" s="9"/>
      <c r="F1005" s="156">
        <v>2</v>
      </c>
      <c r="G1005" s="9"/>
      <c r="H1005" s="9"/>
      <c r="J1005" s="18"/>
    </row>
    <row r="1006" spans="2:11" ht="12" customHeight="1">
      <c r="B1006" s="127" t="s">
        <v>3433</v>
      </c>
      <c r="C1006" s="155" t="s">
        <v>3431</v>
      </c>
      <c r="D1006" s="72">
        <v>7</v>
      </c>
      <c r="E1006" s="9"/>
      <c r="F1006" s="156">
        <v>7</v>
      </c>
      <c r="G1006" s="9"/>
      <c r="H1006" s="9"/>
      <c r="J1006" s="18"/>
    </row>
    <row r="1007" spans="2:11" ht="12" customHeight="1">
      <c r="B1007" s="127" t="s">
        <v>3434</v>
      </c>
      <c r="C1007" s="155" t="s">
        <v>3431</v>
      </c>
      <c r="D1007" s="72"/>
      <c r="E1007" s="9"/>
      <c r="F1007" s="156">
        <v>7</v>
      </c>
      <c r="G1007" s="9"/>
      <c r="H1007" s="9"/>
      <c r="J1007" s="18"/>
      <c r="K1007" s="9"/>
    </row>
    <row r="1008" spans="2:11" ht="12" customHeight="1">
      <c r="B1008" s="127" t="s">
        <v>160</v>
      </c>
      <c r="C1008" s="155" t="s">
        <v>3431</v>
      </c>
      <c r="D1008" s="72"/>
      <c r="E1008" s="9"/>
      <c r="F1008" s="156">
        <v>4</v>
      </c>
      <c r="G1008" s="9"/>
      <c r="H1008" s="9"/>
      <c r="J1008" s="18"/>
      <c r="K1008" s="127"/>
    </row>
    <row r="1009" spans="2:11" ht="12" customHeight="1">
      <c r="B1009" s="127" t="s">
        <v>160</v>
      </c>
      <c r="C1009" s="155" t="s">
        <v>3431</v>
      </c>
      <c r="D1009" s="72"/>
      <c r="E1009" s="9"/>
      <c r="F1009" s="156">
        <v>2</v>
      </c>
      <c r="G1009" s="9"/>
      <c r="H1009" s="9"/>
      <c r="J1009" s="18"/>
      <c r="K1009" s="9"/>
    </row>
    <row r="1010" spans="2:11" ht="12" customHeight="1">
      <c r="B1010" s="127" t="s">
        <v>160</v>
      </c>
      <c r="C1010" s="155" t="s">
        <v>3431</v>
      </c>
      <c r="D1010" s="72"/>
      <c r="E1010" s="9"/>
      <c r="F1010" s="156">
        <v>4</v>
      </c>
      <c r="G1010" s="9"/>
      <c r="H1010" s="9"/>
      <c r="J1010" s="18"/>
      <c r="K1010" s="9"/>
    </row>
    <row r="1011" spans="2:11" ht="12" customHeight="1">
      <c r="B1011" s="127" t="s">
        <v>3435</v>
      </c>
      <c r="C1011" s="155" t="s">
        <v>3431</v>
      </c>
      <c r="D1011" s="72"/>
      <c r="E1011" s="9"/>
      <c r="F1011" s="156">
        <v>2</v>
      </c>
      <c r="G1011" s="9"/>
      <c r="H1011" s="9"/>
      <c r="J1011" s="18"/>
      <c r="K1011" s="9"/>
    </row>
    <row r="1012" spans="2:11" ht="12" customHeight="1">
      <c r="B1012" s="127" t="s">
        <v>3432</v>
      </c>
      <c r="C1012" s="155" t="s">
        <v>3431</v>
      </c>
      <c r="D1012" s="72"/>
      <c r="E1012" s="9"/>
      <c r="F1012" s="156">
        <v>5</v>
      </c>
      <c r="G1012" s="9"/>
      <c r="H1012" s="9"/>
      <c r="J1012" s="18"/>
      <c r="K1012" s="9"/>
    </row>
    <row r="1013" spans="2:11" ht="12" customHeight="1">
      <c r="B1013" s="127" t="s">
        <v>160</v>
      </c>
      <c r="C1013" s="155" t="s">
        <v>3431</v>
      </c>
      <c r="D1013" s="72"/>
      <c r="E1013" s="9"/>
      <c r="F1013" s="156">
        <v>4</v>
      </c>
      <c r="G1013" s="9"/>
      <c r="H1013" s="9"/>
      <c r="J1013" s="18"/>
      <c r="K1013" s="9"/>
    </row>
    <row r="1014" spans="2:11" ht="12" customHeight="1">
      <c r="B1014" s="127" t="s">
        <v>160</v>
      </c>
      <c r="C1014" s="155" t="s">
        <v>3431</v>
      </c>
      <c r="D1014" s="72"/>
      <c r="E1014" s="9"/>
      <c r="F1014" s="156">
        <v>4</v>
      </c>
      <c r="G1014" s="9"/>
      <c r="H1014" s="9"/>
      <c r="J1014" s="18"/>
      <c r="K1014" s="127"/>
    </row>
    <row r="1015" spans="2:11" ht="12" customHeight="1">
      <c r="B1015" s="127" t="s">
        <v>3436</v>
      </c>
      <c r="C1015" s="155" t="s">
        <v>3431</v>
      </c>
      <c r="D1015" s="72"/>
      <c r="E1015" s="9"/>
      <c r="F1015" s="156">
        <v>2</v>
      </c>
      <c r="G1015" s="9"/>
      <c r="H1015" s="9"/>
      <c r="J1015" s="18"/>
    </row>
    <row r="1016" spans="2:11" ht="12" customHeight="1">
      <c r="B1016" s="127" t="s">
        <v>160</v>
      </c>
      <c r="C1016" s="155" t="s">
        <v>3431</v>
      </c>
      <c r="D1016" s="72"/>
      <c r="E1016" s="9"/>
      <c r="F1016" s="156">
        <v>7</v>
      </c>
      <c r="G1016" s="9"/>
      <c r="H1016" s="9"/>
      <c r="J1016" s="18"/>
    </row>
    <row r="1017" spans="2:11" ht="12" customHeight="1">
      <c r="B1017" s="127" t="s">
        <v>3432</v>
      </c>
      <c r="C1017" s="155" t="s">
        <v>3431</v>
      </c>
      <c r="D1017" s="72"/>
      <c r="E1017" s="9"/>
      <c r="F1017" s="156">
        <v>4</v>
      </c>
      <c r="G1017" s="9"/>
      <c r="H1017" s="9"/>
      <c r="J1017" s="18"/>
    </row>
    <row r="1018" spans="2:11" ht="12" customHeight="1">
      <c r="B1018" s="127" t="s">
        <v>3437</v>
      </c>
      <c r="C1018" s="155" t="s">
        <v>3431</v>
      </c>
      <c r="D1018" s="158">
        <v>7</v>
      </c>
      <c r="E1018" s="125"/>
      <c r="F1018" s="156">
        <v>4</v>
      </c>
      <c r="G1018" s="125"/>
      <c r="H1018" s="9"/>
      <c r="J1018" s="18"/>
    </row>
    <row r="1019" spans="2:11" ht="12" customHeight="1">
      <c r="B1019" s="127" t="s">
        <v>3438</v>
      </c>
      <c r="C1019" s="155" t="s">
        <v>3431</v>
      </c>
      <c r="D1019" s="72">
        <v>4</v>
      </c>
      <c r="E1019" s="9"/>
      <c r="F1019" s="156">
        <v>6</v>
      </c>
      <c r="G1019" s="9"/>
      <c r="H1019" s="9"/>
      <c r="J1019" s="18"/>
    </row>
    <row r="1020" spans="2:11" s="9" customFormat="1" ht="12" customHeight="1">
      <c r="B1020" s="127" t="s">
        <v>160</v>
      </c>
      <c r="C1020" s="155" t="s">
        <v>3431</v>
      </c>
      <c r="D1020" s="72">
        <v>4</v>
      </c>
      <c r="F1020" s="156">
        <v>17</v>
      </c>
      <c r="I1020" s="97"/>
      <c r="J1020" s="18"/>
    </row>
    <row r="1021" spans="2:11" ht="12" customHeight="1">
      <c r="B1021" s="127" t="s">
        <v>160</v>
      </c>
      <c r="C1021" s="155" t="s">
        <v>3431</v>
      </c>
      <c r="D1021" s="72">
        <v>2</v>
      </c>
      <c r="E1021" s="9"/>
      <c r="F1021" s="156">
        <v>7</v>
      </c>
      <c r="G1021" s="9"/>
      <c r="H1021" s="9"/>
      <c r="J1021" s="18"/>
      <c r="K1021" s="127"/>
    </row>
    <row r="1022" spans="2:11" ht="12" customHeight="1">
      <c r="B1022" s="127" t="s">
        <v>160</v>
      </c>
      <c r="C1022" s="155" t="s">
        <v>3431</v>
      </c>
      <c r="D1022" s="72">
        <v>5</v>
      </c>
      <c r="E1022" s="9"/>
      <c r="F1022" s="156">
        <v>12</v>
      </c>
      <c r="G1022" s="9"/>
      <c r="H1022" s="9"/>
      <c r="J1022" s="18"/>
    </row>
    <row r="1023" spans="2:11" ht="12" customHeight="1">
      <c r="B1023" s="127" t="s">
        <v>160</v>
      </c>
      <c r="C1023" s="155" t="s">
        <v>3431</v>
      </c>
      <c r="D1023" s="72">
        <v>4</v>
      </c>
      <c r="E1023" s="9"/>
      <c r="F1023" s="156">
        <v>6</v>
      </c>
      <c r="G1023" s="9"/>
      <c r="H1023" s="9"/>
      <c r="J1023" s="18"/>
    </row>
    <row r="1024" spans="2:11" s="9" customFormat="1" ht="12" customHeight="1">
      <c r="B1024" s="127" t="s">
        <v>3439</v>
      </c>
      <c r="C1024" s="155" t="s">
        <v>3431</v>
      </c>
      <c r="D1024" s="72">
        <v>4</v>
      </c>
      <c r="F1024" s="156">
        <v>25</v>
      </c>
      <c r="I1024" s="97"/>
      <c r="J1024" s="18"/>
    </row>
    <row r="1025" spans="2:11" ht="12" customHeight="1">
      <c r="B1025" s="127" t="s">
        <v>160</v>
      </c>
      <c r="C1025" s="155" t="s">
        <v>3431</v>
      </c>
      <c r="D1025" s="72">
        <v>2</v>
      </c>
      <c r="E1025" s="9"/>
      <c r="F1025" s="156">
        <v>5</v>
      </c>
      <c r="G1025" s="9"/>
      <c r="H1025" s="9"/>
      <c r="J1025" s="18"/>
    </row>
    <row r="1026" spans="2:11" ht="12" customHeight="1">
      <c r="B1026" s="127" t="s">
        <v>160</v>
      </c>
      <c r="C1026" s="155" t="s">
        <v>3431</v>
      </c>
      <c r="D1026" s="72">
        <v>7</v>
      </c>
      <c r="E1026" s="9"/>
      <c r="F1026" s="156">
        <v>6</v>
      </c>
      <c r="G1026" s="9"/>
      <c r="H1026" s="9"/>
      <c r="J1026" s="18"/>
    </row>
    <row r="1027" spans="2:11" ht="12" customHeight="1">
      <c r="B1027" s="127" t="s">
        <v>3440</v>
      </c>
      <c r="C1027" s="155" t="s">
        <v>3431</v>
      </c>
      <c r="D1027" s="72">
        <v>4</v>
      </c>
      <c r="E1027" s="9"/>
      <c r="F1027" s="156">
        <v>7</v>
      </c>
      <c r="G1027" s="9"/>
      <c r="H1027" s="9"/>
      <c r="J1027" s="18"/>
    </row>
    <row r="1028" spans="2:11" ht="12" customHeight="1">
      <c r="B1028" s="127" t="s">
        <v>160</v>
      </c>
      <c r="C1028" s="155" t="s">
        <v>3431</v>
      </c>
      <c r="D1028" s="72">
        <v>6</v>
      </c>
      <c r="E1028" s="9"/>
      <c r="F1028" s="156">
        <v>2</v>
      </c>
      <c r="G1028" s="9"/>
      <c r="H1028" s="9"/>
      <c r="J1028" s="18"/>
    </row>
    <row r="1029" spans="2:11" ht="12" customHeight="1">
      <c r="B1029" s="127" t="s">
        <v>3435</v>
      </c>
      <c r="C1029" s="155" t="s">
        <v>3431</v>
      </c>
      <c r="D1029" s="72">
        <v>7</v>
      </c>
      <c r="E1029" s="9"/>
      <c r="F1029" s="156">
        <v>3</v>
      </c>
      <c r="G1029" s="9"/>
      <c r="H1029" s="9"/>
      <c r="J1029" s="18"/>
    </row>
    <row r="1030" spans="2:11" ht="12" customHeight="1">
      <c r="B1030" s="127" t="s">
        <v>160</v>
      </c>
      <c r="C1030" s="155" t="s">
        <v>3431</v>
      </c>
      <c r="D1030" s="72">
        <v>12</v>
      </c>
      <c r="E1030" s="9"/>
      <c r="F1030" s="156">
        <v>4</v>
      </c>
      <c r="G1030" s="9"/>
      <c r="H1030" s="9"/>
      <c r="J1030" s="18"/>
      <c r="K1030" s="127"/>
    </row>
    <row r="1031" spans="2:11" ht="12" customHeight="1">
      <c r="B1031" s="127" t="s">
        <v>160</v>
      </c>
      <c r="C1031" s="155" t="s">
        <v>3431</v>
      </c>
      <c r="D1031" s="72">
        <v>6</v>
      </c>
      <c r="E1031" s="9"/>
      <c r="F1031" s="156">
        <v>2</v>
      </c>
      <c r="G1031" s="9"/>
      <c r="H1031" s="9"/>
      <c r="J1031" s="18"/>
    </row>
    <row r="1032" spans="2:11" ht="12" customHeight="1">
      <c r="B1032" s="127" t="s">
        <v>3441</v>
      </c>
      <c r="C1032" s="155" t="s">
        <v>3431</v>
      </c>
      <c r="D1032" s="72">
        <v>25</v>
      </c>
      <c r="E1032" s="9"/>
      <c r="F1032" s="156">
        <v>17</v>
      </c>
      <c r="G1032" s="9"/>
      <c r="H1032" s="9"/>
      <c r="J1032" s="18"/>
    </row>
    <row r="1033" spans="2:11" ht="12" customHeight="1">
      <c r="B1033" s="127" t="s">
        <v>160</v>
      </c>
      <c r="C1033" s="155" t="s">
        <v>3431</v>
      </c>
      <c r="D1033" s="72">
        <v>5</v>
      </c>
      <c r="E1033" s="9"/>
      <c r="F1033" s="156">
        <v>1</v>
      </c>
      <c r="G1033" s="9"/>
      <c r="H1033" s="9"/>
      <c r="J1033" s="18"/>
    </row>
    <row r="1034" spans="2:11" ht="12" customHeight="1">
      <c r="B1034" s="127" t="s">
        <v>160</v>
      </c>
      <c r="C1034" s="155" t="s">
        <v>3431</v>
      </c>
      <c r="D1034" s="72">
        <v>6</v>
      </c>
      <c r="E1034" s="9"/>
      <c r="F1034" s="156">
        <v>1</v>
      </c>
      <c r="G1034" s="9"/>
      <c r="H1034" s="9"/>
      <c r="J1034" s="18"/>
    </row>
    <row r="1035" spans="2:11" ht="12" customHeight="1">
      <c r="B1035" s="127" t="s">
        <v>3434</v>
      </c>
      <c r="C1035" s="155" t="s">
        <v>3431</v>
      </c>
      <c r="D1035" s="72">
        <v>7</v>
      </c>
      <c r="E1035" s="9"/>
      <c r="F1035" s="156">
        <v>9</v>
      </c>
      <c r="G1035" s="9"/>
      <c r="H1035" s="9"/>
      <c r="J1035" s="18"/>
    </row>
    <row r="1036" spans="2:11" ht="12" customHeight="1">
      <c r="B1036" s="127" t="s">
        <v>3433</v>
      </c>
      <c r="C1036" s="155" t="s">
        <v>3431</v>
      </c>
      <c r="D1036" s="72">
        <v>2</v>
      </c>
      <c r="E1036" s="9"/>
      <c r="F1036" s="156">
        <v>6</v>
      </c>
      <c r="G1036" s="9"/>
      <c r="H1036" s="9"/>
      <c r="J1036" s="18"/>
    </row>
    <row r="1037" spans="2:11" ht="12" customHeight="1">
      <c r="B1037" s="127" t="s">
        <v>3442</v>
      </c>
      <c r="C1037" s="155" t="s">
        <v>3431</v>
      </c>
      <c r="D1037" s="72">
        <v>3</v>
      </c>
      <c r="E1037" s="9"/>
      <c r="F1037" s="156">
        <v>14</v>
      </c>
      <c r="G1037" s="9"/>
      <c r="H1037" s="9"/>
      <c r="J1037" s="18"/>
    </row>
    <row r="1038" spans="2:11" ht="12" customHeight="1">
      <c r="B1038" s="127" t="s">
        <v>3441</v>
      </c>
      <c r="C1038" s="155" t="s">
        <v>3431</v>
      </c>
      <c r="D1038" s="72">
        <v>4</v>
      </c>
      <c r="E1038" s="9"/>
      <c r="F1038" s="156">
        <v>10</v>
      </c>
      <c r="G1038" s="9"/>
      <c r="H1038" s="9"/>
      <c r="J1038" s="18"/>
    </row>
    <row r="1039" spans="2:11" ht="12" customHeight="1">
      <c r="B1039" s="127" t="s">
        <v>160</v>
      </c>
      <c r="C1039" s="155" t="s">
        <v>3431</v>
      </c>
      <c r="D1039" s="72">
        <v>17</v>
      </c>
      <c r="E1039" s="9"/>
      <c r="F1039" s="156">
        <v>12</v>
      </c>
      <c r="G1039" s="9"/>
      <c r="H1039" s="9"/>
      <c r="J1039" s="18"/>
    </row>
    <row r="1040" spans="2:11" ht="12" customHeight="1">
      <c r="B1040" s="127" t="s">
        <v>160</v>
      </c>
      <c r="C1040" s="155" t="s">
        <v>3431</v>
      </c>
      <c r="D1040" s="72">
        <v>9</v>
      </c>
      <c r="E1040" s="9"/>
      <c r="F1040" s="156">
        <v>6</v>
      </c>
      <c r="G1040" s="9"/>
      <c r="H1040" s="9"/>
      <c r="J1040" s="18"/>
    </row>
    <row r="1041" spans="2:11" ht="12" customHeight="1">
      <c r="B1041" s="127" t="s">
        <v>3435</v>
      </c>
      <c r="C1041" s="155" t="s">
        <v>3431</v>
      </c>
      <c r="D1041" s="72">
        <v>6</v>
      </c>
      <c r="E1041" s="9"/>
      <c r="F1041" s="156">
        <v>4</v>
      </c>
      <c r="G1041" s="9"/>
      <c r="H1041" s="9"/>
      <c r="J1041" s="18"/>
    </row>
    <row r="1042" spans="2:11" ht="12" customHeight="1">
      <c r="B1042" s="127" t="s">
        <v>3432</v>
      </c>
      <c r="C1042" s="155" t="s">
        <v>3431</v>
      </c>
      <c r="D1042" s="72">
        <v>14</v>
      </c>
      <c r="E1042" s="9"/>
      <c r="F1042" s="156">
        <v>10</v>
      </c>
      <c r="G1042" s="9"/>
      <c r="H1042" s="9"/>
      <c r="J1042" s="18"/>
    </row>
    <row r="1043" spans="2:11" ht="12" customHeight="1">
      <c r="B1043" s="127" t="s">
        <v>3443</v>
      </c>
      <c r="C1043" s="155" t="s">
        <v>3431</v>
      </c>
      <c r="D1043" s="72">
        <v>10</v>
      </c>
      <c r="E1043" s="9"/>
      <c r="F1043" s="156">
        <v>14</v>
      </c>
      <c r="G1043" s="9"/>
      <c r="H1043" s="9"/>
      <c r="J1043" s="18"/>
    </row>
    <row r="1044" spans="2:11" ht="12" customHeight="1">
      <c r="B1044" s="127" t="s">
        <v>160</v>
      </c>
      <c r="C1044" s="155" t="s">
        <v>3431</v>
      </c>
      <c r="D1044" s="72">
        <v>12</v>
      </c>
      <c r="E1044" s="9"/>
      <c r="F1044" s="156">
        <v>1</v>
      </c>
      <c r="G1044" s="9"/>
      <c r="H1044" s="9"/>
      <c r="J1044" s="18"/>
    </row>
    <row r="1045" spans="2:11" ht="12" customHeight="1">
      <c r="B1045" s="127" t="s">
        <v>160</v>
      </c>
      <c r="C1045" s="155" t="s">
        <v>3431</v>
      </c>
      <c r="D1045" s="72">
        <v>4</v>
      </c>
      <c r="E1045" s="9"/>
      <c r="F1045" s="156">
        <v>3</v>
      </c>
      <c r="G1045" s="9"/>
      <c r="H1045" s="9"/>
      <c r="J1045" s="18"/>
    </row>
    <row r="1046" spans="2:11" ht="12" customHeight="1">
      <c r="B1046" s="127" t="s">
        <v>160</v>
      </c>
      <c r="C1046" s="155" t="s">
        <v>3431</v>
      </c>
      <c r="D1046" s="72">
        <v>10</v>
      </c>
      <c r="E1046" s="9"/>
      <c r="F1046" s="156">
        <v>5</v>
      </c>
      <c r="G1046" s="9"/>
      <c r="H1046" s="9"/>
      <c r="J1046" s="18"/>
    </row>
    <row r="1047" spans="2:11" ht="12" customHeight="1">
      <c r="B1047" s="127" t="s">
        <v>160</v>
      </c>
      <c r="C1047" s="155" t="s">
        <v>3431</v>
      </c>
      <c r="D1047" s="72">
        <v>14</v>
      </c>
      <c r="E1047" s="9"/>
      <c r="F1047" s="156">
        <v>2</v>
      </c>
      <c r="G1047" s="9"/>
      <c r="H1047" s="9"/>
      <c r="J1047" s="18"/>
    </row>
    <row r="1048" spans="2:11" ht="12" customHeight="1">
      <c r="B1048" s="127" t="s">
        <v>160</v>
      </c>
      <c r="C1048" s="155" t="s">
        <v>3431</v>
      </c>
      <c r="D1048" s="72">
        <v>5</v>
      </c>
      <c r="E1048" s="9"/>
      <c r="F1048" s="156">
        <v>5</v>
      </c>
      <c r="G1048" s="9"/>
      <c r="H1048" s="9"/>
      <c r="J1048" s="18"/>
    </row>
    <row r="1049" spans="2:11" ht="12" customHeight="1">
      <c r="B1049" s="127" t="s">
        <v>3444</v>
      </c>
      <c r="C1049" s="155" t="s">
        <v>3431</v>
      </c>
      <c r="D1049" s="72">
        <v>6</v>
      </c>
      <c r="E1049" s="9"/>
      <c r="F1049" s="156">
        <v>3</v>
      </c>
      <c r="G1049" s="9"/>
      <c r="H1049" s="9"/>
      <c r="J1049" s="18"/>
    </row>
    <row r="1050" spans="2:11" ht="12" customHeight="1">
      <c r="B1050" s="127" t="s">
        <v>160</v>
      </c>
      <c r="C1050" s="155" t="s">
        <v>3431</v>
      </c>
      <c r="D1050" s="72">
        <v>5</v>
      </c>
      <c r="E1050" s="9"/>
      <c r="F1050" s="156">
        <v>6</v>
      </c>
      <c r="G1050" s="9"/>
      <c r="H1050" s="9"/>
      <c r="J1050" s="18"/>
    </row>
    <row r="1051" spans="2:11" ht="12" customHeight="1">
      <c r="B1051" s="127" t="s">
        <v>3441</v>
      </c>
      <c r="C1051" s="155" t="s">
        <v>3431</v>
      </c>
      <c r="D1051" s="72">
        <v>9</v>
      </c>
      <c r="E1051" s="9"/>
      <c r="F1051" s="156">
        <v>5</v>
      </c>
      <c r="G1051" s="9"/>
      <c r="H1051" s="9"/>
      <c r="J1051" s="18"/>
    </row>
    <row r="1052" spans="2:11" ht="12" customHeight="1">
      <c r="B1052" s="127" t="s">
        <v>3441</v>
      </c>
      <c r="C1052" s="155" t="s">
        <v>3431</v>
      </c>
      <c r="D1052" s="72">
        <v>26</v>
      </c>
      <c r="E1052" s="9"/>
      <c r="F1052" s="156">
        <v>9</v>
      </c>
      <c r="G1052" s="9"/>
      <c r="H1052" s="9"/>
      <c r="J1052" s="18"/>
    </row>
    <row r="1053" spans="2:11" ht="12" customHeight="1">
      <c r="B1053" s="127" t="s">
        <v>160</v>
      </c>
      <c r="C1053" s="155" t="s">
        <v>3431</v>
      </c>
      <c r="D1053" s="72">
        <v>4</v>
      </c>
      <c r="E1053" s="9"/>
      <c r="F1053" s="156">
        <v>26</v>
      </c>
      <c r="G1053" s="9"/>
      <c r="H1053" s="9"/>
      <c r="J1053" s="18"/>
      <c r="K1053" s="127"/>
    </row>
    <row r="1054" spans="2:11" ht="12" customHeight="1">
      <c r="B1054" s="127" t="s">
        <v>160</v>
      </c>
      <c r="C1054" s="155" t="s">
        <v>3431</v>
      </c>
      <c r="D1054" s="72">
        <v>1</v>
      </c>
      <c r="E1054" s="9"/>
      <c r="F1054" s="156">
        <v>4</v>
      </c>
      <c r="G1054" s="9"/>
      <c r="H1054" s="9"/>
      <c r="J1054" s="18"/>
    </row>
    <row r="1055" spans="2:11" ht="12" customHeight="1">
      <c r="B1055" s="21"/>
      <c r="C1055" s="18"/>
      <c r="D1055" s="9"/>
      <c r="E1055" s="9"/>
      <c r="F1055" s="112"/>
      <c r="G1055" s="18"/>
      <c r="H1055" s="9"/>
      <c r="J1055" s="18"/>
    </row>
    <row r="1056" spans="2:11" ht="12" customHeight="1">
      <c r="B1056" s="121" t="s">
        <v>3445</v>
      </c>
      <c r="C1056" s="1">
        <v>16</v>
      </c>
      <c r="F1056" s="6">
        <v>535</v>
      </c>
      <c r="G1056" s="63" t="s">
        <v>3256</v>
      </c>
      <c r="H1056" s="114">
        <f>+F1056</f>
        <v>535</v>
      </c>
      <c r="I1056" s="97" t="s">
        <v>3256</v>
      </c>
      <c r="J1056" s="18"/>
    </row>
    <row r="1057" spans="2:11" ht="12" customHeight="1">
      <c r="B1057" s="9" t="s">
        <v>3446</v>
      </c>
      <c r="C1057" t="s">
        <v>3447</v>
      </c>
      <c r="F1057" s="114">
        <v>2</v>
      </c>
      <c r="J1057" s="18"/>
    </row>
    <row r="1058" spans="2:11" ht="12" customHeight="1">
      <c r="B1058" s="9" t="s">
        <v>3448</v>
      </c>
      <c r="C1058" t="s">
        <v>3447</v>
      </c>
      <c r="F1058" s="114">
        <v>2</v>
      </c>
      <c r="J1058" s="18"/>
    </row>
    <row r="1059" spans="2:11" ht="12" customHeight="1">
      <c r="B1059" s="9" t="s">
        <v>160</v>
      </c>
      <c r="C1059" t="s">
        <v>3447</v>
      </c>
      <c r="F1059" s="114">
        <v>2</v>
      </c>
      <c r="J1059" s="18"/>
      <c r="K1059" s="9"/>
    </row>
    <row r="1060" spans="2:11" ht="12" customHeight="1">
      <c r="B1060" s="9" t="s">
        <v>3449</v>
      </c>
      <c r="C1060" t="s">
        <v>3447</v>
      </c>
      <c r="F1060" s="114">
        <v>2</v>
      </c>
      <c r="J1060" s="18"/>
    </row>
    <row r="1061" spans="2:11" ht="12" customHeight="1">
      <c r="B1061" s="9" t="s">
        <v>160</v>
      </c>
      <c r="C1061" t="s">
        <v>3447</v>
      </c>
      <c r="F1061" s="114">
        <v>2</v>
      </c>
      <c r="J1061" s="18"/>
    </row>
    <row r="1062" spans="2:11" ht="12" customHeight="1">
      <c r="B1062" s="9" t="s">
        <v>3450</v>
      </c>
      <c r="C1062" t="s">
        <v>3447</v>
      </c>
      <c r="F1062" s="114">
        <v>2</v>
      </c>
      <c r="J1062" s="18"/>
    </row>
    <row r="1063" spans="2:11" ht="12" customHeight="1">
      <c r="B1063" s="9" t="s">
        <v>3451</v>
      </c>
      <c r="C1063" t="s">
        <v>3447</v>
      </c>
      <c r="F1063" s="114">
        <v>2</v>
      </c>
      <c r="J1063" s="18"/>
    </row>
    <row r="1064" spans="2:11" ht="12" customHeight="1">
      <c r="B1064" s="9" t="s">
        <v>3452</v>
      </c>
      <c r="C1064" t="s">
        <v>3447</v>
      </c>
      <c r="F1064" s="114">
        <v>2</v>
      </c>
      <c r="J1064" s="18"/>
    </row>
    <row r="1065" spans="2:11" ht="12" customHeight="1">
      <c r="B1065" s="9" t="s">
        <v>3453</v>
      </c>
      <c r="C1065" t="s">
        <v>3447</v>
      </c>
      <c r="F1065" s="114">
        <v>2</v>
      </c>
      <c r="J1065" s="18"/>
    </row>
    <row r="1066" spans="2:11" ht="12" customHeight="1">
      <c r="B1066" s="9" t="s">
        <v>160</v>
      </c>
      <c r="C1066" t="s">
        <v>3447</v>
      </c>
      <c r="F1066" s="114">
        <v>2</v>
      </c>
      <c r="J1066" s="18"/>
    </row>
    <row r="1067" spans="2:11" ht="12" customHeight="1">
      <c r="B1067" s="9" t="s">
        <v>160</v>
      </c>
      <c r="C1067" t="s">
        <v>3447</v>
      </c>
      <c r="F1067" s="114">
        <v>2</v>
      </c>
      <c r="J1067" s="18"/>
    </row>
    <row r="1068" spans="2:11" ht="12" customHeight="1">
      <c r="B1068" s="9" t="s">
        <v>3454</v>
      </c>
      <c r="C1068" t="s">
        <v>3447</v>
      </c>
      <c r="F1068" s="114">
        <v>2</v>
      </c>
      <c r="J1068" s="18"/>
    </row>
    <row r="1069" spans="2:11" ht="12" customHeight="1">
      <c r="B1069" s="9" t="s">
        <v>3455</v>
      </c>
      <c r="C1069" t="s">
        <v>3447</v>
      </c>
      <c r="F1069" s="114">
        <v>2</v>
      </c>
      <c r="J1069" s="18"/>
    </row>
    <row r="1070" spans="2:11" ht="12" customHeight="1">
      <c r="B1070" s="9" t="s">
        <v>160</v>
      </c>
      <c r="C1070" t="s">
        <v>3447</v>
      </c>
      <c r="F1070" s="114">
        <v>2</v>
      </c>
      <c r="J1070" s="18"/>
    </row>
    <row r="1071" spans="2:11" ht="12" customHeight="1">
      <c r="B1071" s="9" t="s">
        <v>3456</v>
      </c>
      <c r="C1071" t="s">
        <v>3447</v>
      </c>
      <c r="F1071" s="114">
        <v>2</v>
      </c>
      <c r="J1071" s="18"/>
    </row>
    <row r="1072" spans="2:11" ht="12" customHeight="1">
      <c r="B1072" s="9" t="s">
        <v>160</v>
      </c>
      <c r="C1072" t="s">
        <v>3447</v>
      </c>
      <c r="F1072" s="114">
        <v>2</v>
      </c>
      <c r="J1072" s="18"/>
    </row>
    <row r="1073" spans="2:10" ht="12" customHeight="1">
      <c r="B1073" s="9" t="s">
        <v>160</v>
      </c>
      <c r="C1073" t="s">
        <v>3447</v>
      </c>
      <c r="F1073" s="114">
        <v>2</v>
      </c>
      <c r="J1073" s="18"/>
    </row>
    <row r="1074" spans="2:10" ht="12" customHeight="1">
      <c r="F1074" s="114"/>
      <c r="J1074" s="18"/>
    </row>
    <row r="1075" spans="2:10" ht="12" customHeight="1">
      <c r="B1075" s="121" t="s">
        <v>3457</v>
      </c>
      <c r="C1075" s="1">
        <v>16</v>
      </c>
      <c r="F1075" s="159">
        <v>1280</v>
      </c>
      <c r="H1075" s="160">
        <f>+F1075</f>
        <v>1280</v>
      </c>
      <c r="J1075" s="18"/>
    </row>
    <row r="1076" spans="2:10" ht="12" customHeight="1">
      <c r="B1076" s="113" t="s">
        <v>3458</v>
      </c>
      <c r="C1076" s="1"/>
      <c r="F1076" s="161">
        <v>1280</v>
      </c>
      <c r="J1076" s="18"/>
    </row>
    <row r="1077" spans="2:10" ht="12" customHeight="1">
      <c r="B1077" s="121"/>
      <c r="C1077" s="1"/>
      <c r="F1077" s="159"/>
      <c r="J1077" s="18"/>
    </row>
    <row r="1078" spans="2:10" ht="12" customHeight="1">
      <c r="B1078" s="121"/>
      <c r="C1078" s="1"/>
      <c r="F1078" s="6"/>
      <c r="G1078" s="1"/>
      <c r="J1078" s="18"/>
    </row>
    <row r="1079" spans="2:10" ht="12" customHeight="1">
      <c r="B1079" s="21" t="s">
        <v>3459</v>
      </c>
      <c r="C1079" s="18">
        <v>16</v>
      </c>
      <c r="D1079" s="9"/>
      <c r="E1079" s="9"/>
      <c r="F1079" s="112">
        <v>496</v>
      </c>
      <c r="G1079" s="18"/>
      <c r="H1079" s="12">
        <f>+F1079</f>
        <v>496</v>
      </c>
      <c r="I1079" s="97" t="s">
        <v>3240</v>
      </c>
      <c r="J1079" s="18"/>
    </row>
    <row r="1080" spans="2:10" ht="12" customHeight="1">
      <c r="B1080" s="9" t="s">
        <v>160</v>
      </c>
      <c r="C1080" s="9" t="s">
        <v>3460</v>
      </c>
      <c r="D1080" s="9"/>
      <c r="E1080" s="9"/>
      <c r="F1080" s="67">
        <v>3</v>
      </c>
      <c r="G1080" s="18"/>
      <c r="H1080" s="9"/>
      <c r="J1080" s="18"/>
    </row>
    <row r="1081" spans="2:10" ht="12" customHeight="1">
      <c r="B1081" s="9" t="s">
        <v>160</v>
      </c>
      <c r="C1081" s="9" t="s">
        <v>3460</v>
      </c>
      <c r="D1081" s="9"/>
      <c r="E1081" s="9"/>
      <c r="F1081" s="67">
        <v>13</v>
      </c>
      <c r="G1081" s="18"/>
      <c r="H1081" s="9"/>
      <c r="J1081" s="18"/>
    </row>
    <row r="1082" spans="2:10" ht="12" customHeight="1">
      <c r="B1082" s="9" t="s">
        <v>160</v>
      </c>
      <c r="C1082" s="9" t="s">
        <v>3460</v>
      </c>
      <c r="D1082" s="9"/>
      <c r="E1082" s="9"/>
      <c r="F1082" s="67">
        <v>10</v>
      </c>
      <c r="G1082" s="18"/>
      <c r="H1082" s="9"/>
      <c r="J1082" s="18"/>
    </row>
    <row r="1083" spans="2:10" ht="12" customHeight="1">
      <c r="B1083" s="9" t="s">
        <v>160</v>
      </c>
      <c r="C1083" s="9" t="s">
        <v>3460</v>
      </c>
      <c r="D1083" s="9"/>
      <c r="E1083" s="9"/>
      <c r="F1083" s="67">
        <v>13</v>
      </c>
      <c r="G1083" s="9"/>
      <c r="H1083" s="9"/>
      <c r="J1083" s="18"/>
    </row>
    <row r="1084" spans="2:10" ht="12" customHeight="1">
      <c r="B1084" s="9" t="s">
        <v>160</v>
      </c>
      <c r="C1084" s="9" t="s">
        <v>3460</v>
      </c>
      <c r="D1084" s="9"/>
      <c r="E1084" s="9"/>
      <c r="F1084" s="67">
        <v>26</v>
      </c>
      <c r="G1084" s="9"/>
      <c r="H1084" s="9"/>
      <c r="J1084" s="18"/>
    </row>
    <row r="1085" spans="2:10" ht="12" customHeight="1">
      <c r="B1085" s="9" t="s">
        <v>160</v>
      </c>
      <c r="C1085" s="9" t="s">
        <v>3460</v>
      </c>
      <c r="D1085" s="9"/>
      <c r="E1085" s="9"/>
      <c r="F1085" s="67">
        <v>20</v>
      </c>
      <c r="G1085" s="9"/>
      <c r="H1085" s="9"/>
      <c r="J1085" s="18"/>
    </row>
    <row r="1086" spans="2:10" ht="12" customHeight="1">
      <c r="B1086" s="9" t="s">
        <v>160</v>
      </c>
      <c r="C1086" s="9" t="s">
        <v>3460</v>
      </c>
      <c r="D1086" s="9"/>
      <c r="E1086" s="9"/>
      <c r="F1086" s="67">
        <v>7</v>
      </c>
      <c r="G1086" s="9"/>
      <c r="H1086" s="9"/>
      <c r="J1086" s="18"/>
    </row>
    <row r="1087" spans="2:10" ht="12" customHeight="1">
      <c r="B1087" s="9" t="s">
        <v>160</v>
      </c>
      <c r="C1087" s="9" t="s">
        <v>3460</v>
      </c>
      <c r="D1087" s="9"/>
      <c r="E1087" s="9"/>
      <c r="F1087" s="67">
        <v>5</v>
      </c>
      <c r="G1087" s="9"/>
      <c r="H1087" s="9"/>
      <c r="J1087" s="18"/>
    </row>
    <row r="1088" spans="2:10" ht="12" customHeight="1">
      <c r="B1088" s="9" t="s">
        <v>160</v>
      </c>
      <c r="C1088" s="9" t="s">
        <v>3460</v>
      </c>
      <c r="D1088" s="9"/>
      <c r="E1088" s="9"/>
      <c r="F1088" s="67">
        <v>1</v>
      </c>
      <c r="G1088" s="9"/>
      <c r="H1088" s="9"/>
      <c r="J1088" s="18"/>
    </row>
    <row r="1089" spans="2:10" ht="12" customHeight="1">
      <c r="B1089" s="9" t="s">
        <v>160</v>
      </c>
      <c r="C1089" s="9" t="s">
        <v>3460</v>
      </c>
      <c r="D1089" s="9"/>
      <c r="E1089" s="9"/>
      <c r="F1089" s="67">
        <v>11</v>
      </c>
      <c r="G1089" s="9"/>
      <c r="H1089" s="9"/>
      <c r="J1089" s="18"/>
    </row>
    <row r="1090" spans="2:10" ht="12" customHeight="1">
      <c r="B1090" s="9" t="s">
        <v>160</v>
      </c>
      <c r="C1090" s="9" t="s">
        <v>3460</v>
      </c>
      <c r="D1090" s="9"/>
      <c r="E1090" s="9"/>
      <c r="F1090" s="67">
        <v>4</v>
      </c>
      <c r="G1090" s="9"/>
      <c r="H1090" s="9"/>
      <c r="J1090" s="18"/>
    </row>
    <row r="1091" spans="2:10" ht="12" customHeight="1">
      <c r="B1091" s="9" t="s">
        <v>3461</v>
      </c>
      <c r="C1091" s="9" t="s">
        <v>3460</v>
      </c>
      <c r="D1091" s="9"/>
      <c r="E1091" s="9"/>
      <c r="F1091" s="67">
        <v>2</v>
      </c>
      <c r="G1091" s="9"/>
      <c r="H1091" s="9"/>
      <c r="J1091" s="18"/>
    </row>
    <row r="1092" spans="2:10" ht="12" customHeight="1">
      <c r="B1092" s="9" t="s">
        <v>160</v>
      </c>
      <c r="C1092" s="9" t="s">
        <v>3460</v>
      </c>
      <c r="D1092" s="9"/>
      <c r="E1092" s="9"/>
      <c r="F1092" s="67">
        <v>2</v>
      </c>
      <c r="G1092" s="9"/>
      <c r="H1092" s="9"/>
      <c r="J1092" s="18"/>
    </row>
    <row r="1093" spans="2:10" ht="12" customHeight="1">
      <c r="B1093" s="9" t="s">
        <v>3462</v>
      </c>
      <c r="C1093" s="9" t="s">
        <v>3460</v>
      </c>
      <c r="D1093" s="9"/>
      <c r="E1093" s="9"/>
      <c r="F1093" s="67">
        <v>7</v>
      </c>
      <c r="G1093" s="9"/>
      <c r="H1093" s="9"/>
      <c r="J1093" s="18"/>
    </row>
    <row r="1094" spans="2:10" ht="12" customHeight="1">
      <c r="B1094" s="9" t="s">
        <v>3463</v>
      </c>
      <c r="C1094" s="9" t="s">
        <v>3460</v>
      </c>
      <c r="D1094" s="9"/>
      <c r="E1094" s="9"/>
      <c r="F1094" s="67">
        <v>1</v>
      </c>
      <c r="G1094" s="9"/>
      <c r="H1094" s="9"/>
      <c r="J1094" s="18"/>
    </row>
    <row r="1095" spans="2:10" ht="12" customHeight="1">
      <c r="B1095" s="9" t="s">
        <v>160</v>
      </c>
      <c r="C1095" s="9" t="s">
        <v>3460</v>
      </c>
      <c r="D1095" s="9"/>
      <c r="E1095" s="9"/>
      <c r="F1095" s="67">
        <v>4</v>
      </c>
      <c r="G1095" s="9"/>
      <c r="H1095" s="9"/>
      <c r="J1095" s="18"/>
    </row>
    <row r="1096" spans="2:10" ht="12" customHeight="1">
      <c r="B1096" s="9" t="s">
        <v>160</v>
      </c>
      <c r="C1096" s="9" t="s">
        <v>3460</v>
      </c>
      <c r="D1096" s="9"/>
      <c r="E1096" s="9"/>
      <c r="F1096" s="67">
        <v>2</v>
      </c>
      <c r="G1096" s="9"/>
      <c r="H1096" s="9"/>
      <c r="J1096" s="18"/>
    </row>
    <row r="1097" spans="2:10" ht="12" customHeight="1">
      <c r="B1097" s="9" t="s">
        <v>160</v>
      </c>
      <c r="C1097" s="9" t="s">
        <v>3460</v>
      </c>
      <c r="D1097" s="9"/>
      <c r="E1097" s="9"/>
      <c r="F1097" s="67">
        <v>5</v>
      </c>
      <c r="G1097" s="9"/>
      <c r="H1097" s="9"/>
      <c r="J1097" s="18"/>
    </row>
    <row r="1098" spans="2:10" ht="12" customHeight="1">
      <c r="B1098" s="9" t="s">
        <v>160</v>
      </c>
      <c r="C1098" s="9" t="s">
        <v>3460</v>
      </c>
      <c r="D1098" s="9"/>
      <c r="E1098" s="9"/>
      <c r="F1098" s="67">
        <v>13</v>
      </c>
      <c r="G1098" s="9"/>
      <c r="H1098" s="9"/>
      <c r="J1098" s="18"/>
    </row>
    <row r="1099" spans="2:10" ht="12" customHeight="1">
      <c r="B1099" s="9" t="s">
        <v>160</v>
      </c>
      <c r="C1099" s="9" t="s">
        <v>3460</v>
      </c>
      <c r="D1099" s="9"/>
      <c r="E1099" s="9"/>
      <c r="F1099" s="67">
        <v>6</v>
      </c>
      <c r="G1099" s="9"/>
      <c r="H1099" s="9"/>
      <c r="J1099" s="18"/>
    </row>
    <row r="1100" spans="2:10" ht="12" customHeight="1">
      <c r="B1100" s="9" t="s">
        <v>160</v>
      </c>
      <c r="C1100" s="9" t="s">
        <v>3460</v>
      </c>
      <c r="D1100" s="9"/>
      <c r="E1100" s="9"/>
      <c r="F1100" s="67">
        <v>2</v>
      </c>
      <c r="G1100" s="9"/>
      <c r="H1100" s="9"/>
      <c r="J1100" s="18"/>
    </row>
    <row r="1101" spans="2:10" ht="12" customHeight="1">
      <c r="B1101" s="9" t="s">
        <v>160</v>
      </c>
      <c r="C1101" s="9" t="s">
        <v>3460</v>
      </c>
      <c r="D1101" s="9"/>
      <c r="E1101" s="9"/>
      <c r="F1101" s="67">
        <v>5</v>
      </c>
      <c r="G1101" s="9"/>
      <c r="H1101" s="9"/>
      <c r="J1101" s="18"/>
    </row>
    <row r="1102" spans="2:10" ht="12" customHeight="1">
      <c r="B1102" s="9" t="s">
        <v>3464</v>
      </c>
      <c r="C1102" s="9" t="s">
        <v>3460</v>
      </c>
      <c r="D1102" s="9"/>
      <c r="E1102" s="9"/>
      <c r="F1102" s="67">
        <v>16</v>
      </c>
      <c r="G1102" s="9"/>
      <c r="H1102" s="9"/>
      <c r="J1102" s="18"/>
    </row>
    <row r="1103" spans="2:10" ht="12" customHeight="1">
      <c r="B1103" s="9" t="s">
        <v>3465</v>
      </c>
      <c r="C1103" s="9" t="s">
        <v>3460</v>
      </c>
      <c r="D1103" s="9"/>
      <c r="E1103" s="9"/>
      <c r="F1103" s="67">
        <v>8</v>
      </c>
      <c r="G1103" s="9"/>
      <c r="H1103" s="9"/>
      <c r="J1103" s="18"/>
    </row>
    <row r="1104" spans="2:10" ht="12" customHeight="1">
      <c r="B1104" s="9" t="s">
        <v>3466</v>
      </c>
      <c r="C1104" s="9" t="s">
        <v>3460</v>
      </c>
      <c r="D1104" s="9"/>
      <c r="E1104" s="9"/>
      <c r="F1104" s="67">
        <v>3</v>
      </c>
      <c r="G1104" s="9"/>
      <c r="H1104" s="9"/>
      <c r="J1104" s="18"/>
    </row>
    <row r="1105" spans="2:10" ht="12" customHeight="1">
      <c r="B1105" s="9" t="s">
        <v>160</v>
      </c>
      <c r="C1105" s="9" t="s">
        <v>3460</v>
      </c>
      <c r="D1105" s="9"/>
      <c r="E1105" s="9"/>
      <c r="F1105" s="67">
        <v>1</v>
      </c>
      <c r="G1105" s="9"/>
      <c r="H1105" s="9"/>
      <c r="J1105" s="18"/>
    </row>
    <row r="1106" spans="2:10" ht="12" customHeight="1">
      <c r="B1106" s="9" t="s">
        <v>3467</v>
      </c>
      <c r="C1106" s="9" t="s">
        <v>3460</v>
      </c>
      <c r="D1106" s="9"/>
      <c r="E1106" s="9"/>
      <c r="F1106" s="67">
        <v>1</v>
      </c>
      <c r="G1106" s="9"/>
      <c r="H1106" s="9"/>
      <c r="J1106" s="18"/>
    </row>
    <row r="1107" spans="2:10" ht="12" customHeight="1">
      <c r="B1107" s="9" t="s">
        <v>160</v>
      </c>
      <c r="C1107" s="9" t="s">
        <v>3460</v>
      </c>
      <c r="D1107" s="9"/>
      <c r="E1107" s="9"/>
      <c r="F1107" s="67">
        <v>5</v>
      </c>
      <c r="G1107" s="9"/>
      <c r="H1107" s="9"/>
      <c r="J1107" s="18"/>
    </row>
    <row r="1108" spans="2:10" ht="12" customHeight="1">
      <c r="B1108" s="9" t="s">
        <v>160</v>
      </c>
      <c r="C1108" s="9" t="s">
        <v>3460</v>
      </c>
      <c r="D1108" s="9"/>
      <c r="E1108" s="9"/>
      <c r="F1108" s="67">
        <v>6</v>
      </c>
      <c r="G1108" s="9"/>
      <c r="H1108" s="9"/>
      <c r="J1108" s="18"/>
    </row>
    <row r="1109" spans="2:10" ht="12" customHeight="1">
      <c r="B1109" s="9" t="s">
        <v>160</v>
      </c>
      <c r="C1109" s="9" t="s">
        <v>3460</v>
      </c>
      <c r="D1109" s="9"/>
      <c r="E1109" s="9"/>
      <c r="F1109" s="67">
        <v>25</v>
      </c>
      <c r="G1109" s="9"/>
      <c r="H1109" s="9"/>
      <c r="J1109" s="18"/>
    </row>
    <row r="1110" spans="2:10" ht="12" customHeight="1">
      <c r="B1110" s="9" t="s">
        <v>160</v>
      </c>
      <c r="C1110" s="9" t="s">
        <v>3460</v>
      </c>
      <c r="D1110" s="9"/>
      <c r="E1110" s="9"/>
      <c r="F1110" s="67">
        <v>18</v>
      </c>
      <c r="G1110" s="9"/>
      <c r="H1110" s="9"/>
      <c r="J1110" s="18"/>
    </row>
    <row r="1111" spans="2:10" ht="12" customHeight="1">
      <c r="B1111" s="21"/>
      <c r="C1111" s="18"/>
      <c r="D1111" s="9"/>
      <c r="E1111" s="9"/>
      <c r="F1111" s="112"/>
      <c r="G1111" s="9"/>
      <c r="H1111" s="9"/>
      <c r="J1111" s="18"/>
    </row>
    <row r="1112" spans="2:10" ht="12" customHeight="1">
      <c r="B1112" s="21" t="s">
        <v>3468</v>
      </c>
      <c r="C1112" s="18">
        <v>16</v>
      </c>
      <c r="D1112" s="9"/>
      <c r="E1112" s="9"/>
      <c r="F1112" s="112">
        <v>177</v>
      </c>
      <c r="G1112" s="72" t="s">
        <v>3240</v>
      </c>
      <c r="H1112" s="12">
        <f>+F1112</f>
        <v>177</v>
      </c>
      <c r="I1112" s="97" t="s">
        <v>3240</v>
      </c>
      <c r="J1112" s="18"/>
    </row>
    <row r="1113" spans="2:10" ht="12" customHeight="1">
      <c r="B1113" s="9"/>
      <c r="C1113" s="9"/>
      <c r="D1113" s="9"/>
      <c r="E1113" s="9"/>
      <c r="F1113" s="12"/>
      <c r="G1113" s="9"/>
      <c r="H1113" s="9"/>
      <c r="J1113" s="18"/>
    </row>
    <row r="1114" spans="2:10" ht="12" customHeight="1">
      <c r="B1114" s="21" t="s">
        <v>3469</v>
      </c>
      <c r="C1114" s="18">
        <v>16</v>
      </c>
      <c r="D1114" s="9"/>
      <c r="E1114" s="9"/>
      <c r="F1114" s="18">
        <v>145</v>
      </c>
      <c r="G1114" s="72" t="s">
        <v>3240</v>
      </c>
      <c r="H1114" s="9">
        <f>+F1114</f>
        <v>145</v>
      </c>
      <c r="I1114" s="97" t="s">
        <v>3240</v>
      </c>
      <c r="J1114" s="18"/>
    </row>
    <row r="1115" spans="2:10" ht="12" customHeight="1">
      <c r="B1115" s="9" t="s">
        <v>160</v>
      </c>
      <c r="C1115" s="72">
        <v>16</v>
      </c>
      <c r="D1115" s="9"/>
      <c r="E1115" s="9"/>
      <c r="F1115" s="9">
        <v>5</v>
      </c>
      <c r="G1115" s="9"/>
      <c r="H1115" s="9"/>
      <c r="J1115" s="18"/>
    </row>
    <row r="1116" spans="2:10" ht="12" customHeight="1">
      <c r="B1116" s="9" t="s">
        <v>3470</v>
      </c>
      <c r="C1116" s="72">
        <v>16</v>
      </c>
      <c r="D1116" s="9"/>
      <c r="E1116" s="9"/>
      <c r="F1116" s="9">
        <v>41</v>
      </c>
      <c r="G1116" s="9"/>
      <c r="H1116" s="9"/>
      <c r="J1116" s="18"/>
    </row>
    <row r="1117" spans="2:10" ht="12" customHeight="1">
      <c r="B1117" s="9" t="s">
        <v>3370</v>
      </c>
      <c r="C1117" s="72">
        <v>16</v>
      </c>
      <c r="D1117" s="9"/>
      <c r="E1117" s="9"/>
      <c r="F1117" s="9">
        <v>99</v>
      </c>
      <c r="G1117" s="9"/>
      <c r="H1117" s="9"/>
      <c r="J1117" s="18"/>
    </row>
    <row r="1118" spans="2:10" ht="12" customHeight="1">
      <c r="B1118" s="21"/>
      <c r="C1118" s="18"/>
      <c r="D1118" s="9"/>
      <c r="E1118" s="9"/>
      <c r="F1118" s="18"/>
      <c r="G1118" s="18"/>
      <c r="H1118" s="162"/>
      <c r="I1118" s="124"/>
      <c r="J1118" s="18"/>
    </row>
    <row r="1119" spans="2:10" ht="12" customHeight="1">
      <c r="B1119" s="21"/>
      <c r="C1119" s="18"/>
      <c r="D1119" s="9"/>
      <c r="E1119" s="9"/>
      <c r="F1119" s="18"/>
      <c r="G1119" s="18"/>
      <c r="H1119" s="162"/>
      <c r="I1119" s="124"/>
      <c r="J1119" s="18"/>
    </row>
    <row r="1120" spans="2:10" ht="12" customHeight="1">
      <c r="B1120" s="21" t="s">
        <v>3469</v>
      </c>
      <c r="C1120" s="18">
        <v>16</v>
      </c>
      <c r="D1120" s="9"/>
      <c r="E1120" s="9"/>
      <c r="F1120" s="162">
        <v>233</v>
      </c>
      <c r="G1120" s="72" t="s">
        <v>3240</v>
      </c>
      <c r="H1120" s="163">
        <f>+F1120</f>
        <v>233</v>
      </c>
      <c r="I1120" s="97" t="s">
        <v>3240</v>
      </c>
      <c r="J1120" s="18"/>
    </row>
    <row r="1121" spans="1:10" ht="12" customHeight="1">
      <c r="B1121" s="9" t="s">
        <v>160</v>
      </c>
      <c r="C1121" s="72"/>
      <c r="D1121" s="9"/>
      <c r="E1121" s="9"/>
      <c r="F1121" s="9">
        <v>5</v>
      </c>
      <c r="G1121" s="9"/>
      <c r="H1121" s="9"/>
      <c r="J1121" s="18"/>
    </row>
    <row r="1122" spans="1:10" ht="12" customHeight="1">
      <c r="B1122" s="9" t="s">
        <v>3470</v>
      </c>
      <c r="C1122" s="72"/>
      <c r="D1122" s="9"/>
      <c r="E1122" s="9"/>
      <c r="F1122" s="9">
        <v>41</v>
      </c>
      <c r="G1122" s="9"/>
      <c r="H1122" s="9"/>
      <c r="J1122" s="18"/>
    </row>
    <row r="1123" spans="1:10" ht="12" customHeight="1">
      <c r="B1123" s="9" t="s">
        <v>3370</v>
      </c>
      <c r="C1123" s="72"/>
      <c r="D1123" s="9"/>
      <c r="E1123" s="9"/>
      <c r="F1123" s="9">
        <v>99</v>
      </c>
      <c r="G1123" s="9"/>
      <c r="H1123" s="9"/>
      <c r="J1123" s="18"/>
    </row>
    <row r="1124" spans="1:10" ht="12" customHeight="1">
      <c r="B1124" s="121"/>
      <c r="C1124" s="1"/>
      <c r="F1124" s="1"/>
      <c r="G1124" s="1"/>
      <c r="H1124" s="162"/>
      <c r="J1124" s="18"/>
    </row>
    <row r="1125" spans="1:10" ht="12" customHeight="1">
      <c r="B1125" s="121"/>
      <c r="C1125" s="1"/>
      <c r="F1125" s="1"/>
      <c r="G1125" s="1"/>
      <c r="H1125" s="162"/>
      <c r="J1125" s="18"/>
    </row>
    <row r="1126" spans="1:10" ht="12" customHeight="1">
      <c r="B1126" s="121" t="s">
        <v>3471</v>
      </c>
      <c r="C1126" s="1">
        <v>16</v>
      </c>
      <c r="F1126" s="162">
        <v>452</v>
      </c>
      <c r="G1126" t="s">
        <v>3472</v>
      </c>
      <c r="H1126" s="160">
        <f>+F1126</f>
        <v>452</v>
      </c>
      <c r="I1126" s="97" t="s">
        <v>3472</v>
      </c>
      <c r="J1126" s="18"/>
    </row>
    <row r="1127" spans="1:10" ht="12" customHeight="1">
      <c r="B1127" s="121"/>
      <c r="C1127" s="1"/>
      <c r="F1127" s="1"/>
      <c r="G1127" s="1"/>
      <c r="H1127" s="159"/>
      <c r="J1127" s="18"/>
    </row>
    <row r="1128" spans="1:10" ht="12" customHeight="1">
      <c r="B1128" s="121" t="s">
        <v>3473</v>
      </c>
      <c r="C1128" s="1">
        <v>16</v>
      </c>
      <c r="F1128" s="159">
        <v>0</v>
      </c>
      <c r="G1128" s="1"/>
      <c r="J1128" s="18"/>
    </row>
    <row r="1129" spans="1:10" ht="12" customHeight="1">
      <c r="B1129" s="121"/>
      <c r="C1129" s="1"/>
      <c r="F1129" s="1"/>
      <c r="G1129" s="1"/>
      <c r="H1129" s="159"/>
      <c r="J1129" s="18"/>
    </row>
    <row r="1130" spans="1:10" ht="12" customHeight="1">
      <c r="B1130" s="121"/>
      <c r="C1130" s="1"/>
      <c r="D1130" s="1"/>
      <c r="E1130" s="1"/>
      <c r="F1130" s="159"/>
      <c r="J1130" s="18"/>
    </row>
    <row r="1131" spans="1:10" ht="12" customHeight="1">
      <c r="A1131" s="9"/>
      <c r="B1131" s="21" t="s">
        <v>3474</v>
      </c>
      <c r="C1131" s="18">
        <v>16</v>
      </c>
      <c r="D1131" s="18"/>
      <c r="E1131" s="18"/>
      <c r="F1131" s="162">
        <v>2713</v>
      </c>
      <c r="H1131" s="160">
        <f>+F1131</f>
        <v>2713</v>
      </c>
      <c r="J1131" s="18"/>
    </row>
    <row r="1132" spans="1:10" ht="12" customHeight="1">
      <c r="B1132" s="113" t="s">
        <v>3475</v>
      </c>
      <c r="C1132" s="1"/>
      <c r="D1132" s="1"/>
      <c r="E1132" s="58"/>
      <c r="F1132" s="164">
        <v>552</v>
      </c>
      <c r="J1132" s="18"/>
    </row>
    <row r="1133" spans="1:10" ht="12" customHeight="1">
      <c r="B1133" s="113" t="s">
        <v>3476</v>
      </c>
      <c r="C1133" s="1"/>
      <c r="D1133" s="1"/>
      <c r="E1133" s="58"/>
      <c r="F1133" s="164">
        <v>237</v>
      </c>
      <c r="J1133" s="18"/>
    </row>
    <row r="1134" spans="1:10" ht="12" customHeight="1">
      <c r="B1134" s="113" t="s">
        <v>3477</v>
      </c>
      <c r="C1134" s="1"/>
      <c r="D1134" s="1"/>
      <c r="E1134" s="58"/>
      <c r="F1134" s="164">
        <v>1924</v>
      </c>
      <c r="J1134" s="18"/>
    </row>
    <row r="1135" spans="1:10" ht="12" customHeight="1">
      <c r="A1135" s="9"/>
      <c r="B1135" s="21"/>
      <c r="C1135" s="18"/>
      <c r="D1135" s="18"/>
      <c r="E1135" s="18"/>
      <c r="F1135" s="162"/>
      <c r="J1135" s="18"/>
    </row>
    <row r="1136" spans="1:10" ht="12" customHeight="1">
      <c r="B1136" s="121" t="s">
        <v>3478</v>
      </c>
      <c r="C1136" s="1">
        <v>16</v>
      </c>
      <c r="E1136" s="58">
        <v>980844</v>
      </c>
      <c r="F1136" s="24">
        <v>980.84400000000005</v>
      </c>
      <c r="H1136" s="30">
        <f>+F1136</f>
        <v>980.84400000000005</v>
      </c>
      <c r="J1136" s="18"/>
    </row>
    <row r="1137" spans="1:10" ht="12" customHeight="1">
      <c r="A1137" s="9"/>
      <c r="B1137" s="26" t="s">
        <v>3479</v>
      </c>
      <c r="D1137" s="27" t="s">
        <v>3480</v>
      </c>
      <c r="E1137" s="28">
        <v>980844</v>
      </c>
      <c r="F1137" s="30">
        <v>980.84400000000005</v>
      </c>
      <c r="J1137" s="18"/>
    </row>
    <row r="1138" spans="1:10" ht="12" customHeight="1">
      <c r="A1138" s="9"/>
      <c r="B1138" s="9"/>
      <c r="F1138" s="30"/>
      <c r="J1138" s="18"/>
    </row>
    <row r="1139" spans="1:10" ht="12" customHeight="1">
      <c r="A1139" s="9"/>
      <c r="B1139" s="51" t="s">
        <v>3481</v>
      </c>
      <c r="C1139" s="1">
        <v>16</v>
      </c>
      <c r="E1139" s="22">
        <v>146486</v>
      </c>
      <c r="F1139" s="24">
        <v>146.48599999999999</v>
      </c>
      <c r="H1139" s="30">
        <f>+F1139</f>
        <v>146.48599999999999</v>
      </c>
      <c r="J1139" s="18"/>
    </row>
    <row r="1140" spans="1:10" ht="12" customHeight="1">
      <c r="A1140" s="9"/>
      <c r="B1140" s="26" t="s">
        <v>1043</v>
      </c>
      <c r="C1140" s="1"/>
      <c r="D1140" s="55" t="s">
        <v>3482</v>
      </c>
      <c r="E1140" s="28">
        <v>69804</v>
      </c>
      <c r="F1140" s="30">
        <v>69.804000000000002</v>
      </c>
      <c r="J1140" s="18"/>
    </row>
    <row r="1141" spans="1:10" ht="12" customHeight="1">
      <c r="A1141" s="9"/>
      <c r="B1141" s="26" t="s">
        <v>3483</v>
      </c>
      <c r="C1141" s="1"/>
      <c r="D1141" s="55" t="s">
        <v>3482</v>
      </c>
      <c r="E1141" s="28">
        <v>51686</v>
      </c>
      <c r="F1141" s="30">
        <v>51.686</v>
      </c>
      <c r="J1141" s="18"/>
    </row>
    <row r="1142" spans="1:10" ht="12" customHeight="1">
      <c r="A1142" s="9"/>
      <c r="B1142" s="26" t="s">
        <v>3484</v>
      </c>
      <c r="C1142" s="1"/>
      <c r="D1142" s="55" t="s">
        <v>3482</v>
      </c>
      <c r="E1142" s="28">
        <v>11733</v>
      </c>
      <c r="F1142" s="30">
        <v>11.733000000000001</v>
      </c>
      <c r="J1142" s="18"/>
    </row>
    <row r="1143" spans="1:10" ht="12" customHeight="1">
      <c r="A1143" s="9"/>
      <c r="B1143" s="26" t="s">
        <v>282</v>
      </c>
      <c r="C1143" s="1"/>
      <c r="D1143" s="55" t="s">
        <v>3482</v>
      </c>
      <c r="E1143" s="28">
        <v>13263</v>
      </c>
      <c r="F1143" s="30">
        <v>13.263</v>
      </c>
      <c r="J1143" s="18"/>
    </row>
    <row r="1144" spans="1:10" ht="12" customHeight="1">
      <c r="A1144" s="9"/>
      <c r="B1144" s="9"/>
      <c r="C1144" s="1"/>
      <c r="F1144" s="30"/>
      <c r="J1144" s="18"/>
    </row>
    <row r="1145" spans="1:10" ht="12" customHeight="1">
      <c r="A1145" s="9"/>
      <c r="B1145" s="51" t="s">
        <v>1666</v>
      </c>
      <c r="C1145" s="1">
        <v>16</v>
      </c>
      <c r="E1145" s="58">
        <v>4500000</v>
      </c>
      <c r="F1145" s="24">
        <v>4500</v>
      </c>
      <c r="H1145" s="30">
        <f>+F1145</f>
        <v>4500</v>
      </c>
      <c r="J1145" s="18"/>
    </row>
    <row r="1146" spans="1:10" ht="12" customHeight="1">
      <c r="A1146" s="9"/>
      <c r="B1146" s="26" t="s">
        <v>3485</v>
      </c>
      <c r="D1146" t="s">
        <v>3480</v>
      </c>
      <c r="E1146" s="28">
        <v>4500000</v>
      </c>
      <c r="F1146" s="30">
        <v>4500</v>
      </c>
      <c r="J1146" s="18"/>
    </row>
    <row r="1147" spans="1:10" ht="12" customHeight="1">
      <c r="B1147" s="43"/>
      <c r="E1147" s="44"/>
      <c r="F1147" s="30"/>
      <c r="J1147" s="18"/>
    </row>
    <row r="1148" spans="1:10" s="9" customFormat="1" ht="12" customHeight="1">
      <c r="B1148" s="215" t="s">
        <v>3486</v>
      </c>
      <c r="C1148" s="216"/>
      <c r="D1148" s="18"/>
      <c r="E1148" s="18"/>
      <c r="F1148" s="165"/>
      <c r="I1148" s="97"/>
      <c r="J1148" s="18"/>
    </row>
    <row r="1149" spans="1:10" ht="12" customHeight="1">
      <c r="B1149" s="121"/>
      <c r="C1149" s="1"/>
      <c r="D1149" s="1"/>
      <c r="E1149" s="1"/>
      <c r="F1149" s="165"/>
      <c r="J1149" s="18"/>
    </row>
    <row r="1150" spans="1:10" ht="12" customHeight="1">
      <c r="B1150" s="121" t="s">
        <v>3487</v>
      </c>
      <c r="C1150" s="1">
        <v>16</v>
      </c>
      <c r="E1150" s="1"/>
      <c r="F1150" s="159">
        <v>236</v>
      </c>
      <c r="H1150" s="30">
        <f t="shared" ref="H1150:H1160" si="0">+F1150</f>
        <v>236</v>
      </c>
      <c r="J1150" s="18"/>
    </row>
    <row r="1151" spans="1:10" ht="12" customHeight="1">
      <c r="B1151" s="121" t="s">
        <v>3488</v>
      </c>
      <c r="C1151" s="1">
        <v>16</v>
      </c>
      <c r="E1151" s="1"/>
      <c r="F1151" s="159">
        <v>648</v>
      </c>
      <c r="H1151" s="30">
        <f t="shared" si="0"/>
        <v>648</v>
      </c>
      <c r="J1151" s="18"/>
    </row>
    <row r="1152" spans="1:10" ht="12" customHeight="1">
      <c r="B1152" s="121" t="s">
        <v>3489</v>
      </c>
      <c r="C1152" s="1">
        <v>16</v>
      </c>
      <c r="D1152" s="1"/>
      <c r="E1152" s="1"/>
      <c r="F1152" s="159">
        <v>343</v>
      </c>
      <c r="H1152" s="30">
        <f t="shared" si="0"/>
        <v>343</v>
      </c>
      <c r="J1152" s="18"/>
    </row>
    <row r="1153" spans="1:10" ht="12" customHeight="1">
      <c r="B1153" s="121" t="s">
        <v>3490</v>
      </c>
      <c r="C1153" s="1">
        <v>16</v>
      </c>
      <c r="D1153" s="1"/>
      <c r="E1153" s="1"/>
      <c r="F1153" s="159">
        <f>148+1186</f>
        <v>1334</v>
      </c>
      <c r="H1153" s="30">
        <f t="shared" si="0"/>
        <v>1334</v>
      </c>
      <c r="J1153" s="18"/>
    </row>
    <row r="1154" spans="1:10" ht="12" customHeight="1">
      <c r="B1154" s="121" t="s">
        <v>3491</v>
      </c>
      <c r="C1154" s="1">
        <v>16</v>
      </c>
      <c r="D1154" s="1"/>
      <c r="E1154" s="1"/>
      <c r="F1154" s="159">
        <f>0+960</f>
        <v>960</v>
      </c>
      <c r="H1154" s="30">
        <f t="shared" si="0"/>
        <v>960</v>
      </c>
      <c r="J1154" s="18"/>
    </row>
    <row r="1155" spans="1:10" ht="12" customHeight="1">
      <c r="B1155" s="121" t="s">
        <v>3492</v>
      </c>
      <c r="C1155" s="1">
        <v>16</v>
      </c>
      <c r="D1155" s="1"/>
      <c r="E1155" s="1"/>
      <c r="F1155" s="159">
        <f>24+96</f>
        <v>120</v>
      </c>
      <c r="H1155" s="30">
        <f t="shared" si="0"/>
        <v>120</v>
      </c>
      <c r="J1155" s="18"/>
    </row>
    <row r="1156" spans="1:10" ht="12" customHeight="1">
      <c r="B1156" s="121" t="s">
        <v>3493</v>
      </c>
      <c r="C1156" s="1">
        <v>16</v>
      </c>
      <c r="D1156" s="1"/>
      <c r="E1156" s="1"/>
      <c r="F1156" s="159">
        <f>0+360</f>
        <v>360</v>
      </c>
      <c r="H1156" s="30">
        <f t="shared" si="0"/>
        <v>360</v>
      </c>
      <c r="J1156" s="18"/>
    </row>
    <row r="1157" spans="1:10" ht="12" customHeight="1">
      <c r="B1157" s="121" t="s">
        <v>3494</v>
      </c>
      <c r="C1157" s="1">
        <v>16</v>
      </c>
      <c r="D1157" s="1"/>
      <c r="E1157" s="1"/>
      <c r="F1157" s="159">
        <f>441+2635</f>
        <v>3076</v>
      </c>
      <c r="H1157" s="30">
        <f t="shared" si="0"/>
        <v>3076</v>
      </c>
      <c r="J1157" s="18"/>
    </row>
    <row r="1158" spans="1:10" ht="12" customHeight="1">
      <c r="B1158" s="121" t="s">
        <v>3495</v>
      </c>
      <c r="C1158" s="1">
        <v>16</v>
      </c>
      <c r="D1158" s="1"/>
      <c r="E1158" s="1"/>
      <c r="F1158" s="159">
        <f>0+1280</f>
        <v>1280</v>
      </c>
      <c r="H1158" s="30">
        <f t="shared" si="0"/>
        <v>1280</v>
      </c>
      <c r="J1158" s="18"/>
    </row>
    <row r="1159" spans="1:10" ht="12" customHeight="1">
      <c r="A1159" s="9"/>
      <c r="B1159" s="21" t="s">
        <v>3496</v>
      </c>
      <c r="C1159" s="18">
        <v>16</v>
      </c>
      <c r="D1159" s="1"/>
      <c r="E1159" s="1"/>
      <c r="F1159" s="162">
        <v>166662</v>
      </c>
      <c r="H1159" s="30">
        <f t="shared" si="0"/>
        <v>166662</v>
      </c>
      <c r="J1159" s="18"/>
    </row>
    <row r="1160" spans="1:10" ht="12" customHeight="1">
      <c r="A1160" s="9"/>
      <c r="B1160" s="21" t="s">
        <v>3497</v>
      </c>
      <c r="C1160" s="18">
        <v>16</v>
      </c>
      <c r="D1160" s="1"/>
      <c r="E1160" s="1"/>
      <c r="F1160" s="162">
        <v>424</v>
      </c>
      <c r="H1160" s="30">
        <f t="shared" si="0"/>
        <v>424</v>
      </c>
      <c r="J1160" s="18"/>
    </row>
    <row r="1161" spans="1:10" ht="12" customHeight="1">
      <c r="B1161" s="113" t="s">
        <v>3498</v>
      </c>
      <c r="C1161" s="1"/>
      <c r="D1161" s="1"/>
      <c r="E1161" s="1"/>
      <c r="F1161" s="166">
        <v>40</v>
      </c>
      <c r="J1161" s="18"/>
    </row>
    <row r="1162" spans="1:10" ht="12" customHeight="1">
      <c r="B1162" s="113" t="s">
        <v>3499</v>
      </c>
      <c r="C1162" s="1"/>
      <c r="D1162" s="1"/>
      <c r="E1162" s="1"/>
      <c r="F1162" s="166">
        <v>424</v>
      </c>
      <c r="J1162" s="18"/>
    </row>
    <row r="1163" spans="1:10" ht="12" customHeight="1">
      <c r="A1163" s="9"/>
      <c r="B1163" s="21" t="s">
        <v>3500</v>
      </c>
      <c r="C1163" s="18">
        <v>16</v>
      </c>
      <c r="D1163" s="1"/>
      <c r="E1163" s="1"/>
      <c r="F1163" s="162">
        <v>0</v>
      </c>
      <c r="G1163" t="s">
        <v>3501</v>
      </c>
      <c r="J1163" s="18"/>
    </row>
    <row r="1164" spans="1:10" ht="12" customHeight="1">
      <c r="B1164" s="121"/>
      <c r="C1164" s="1"/>
      <c r="D1164" s="1"/>
      <c r="E1164" s="1"/>
      <c r="F1164" s="165"/>
      <c r="J1164" s="18"/>
    </row>
    <row r="1165" spans="1:10" ht="12" customHeight="1">
      <c r="B1165" s="121"/>
      <c r="C1165" s="1"/>
      <c r="D1165" s="1"/>
      <c r="E1165" s="1"/>
      <c r="F1165" s="165"/>
      <c r="J1165" s="18"/>
    </row>
    <row r="1166" spans="1:10" ht="12" customHeight="1">
      <c r="B1166" s="121"/>
      <c r="C1166" s="1"/>
      <c r="D1166" s="1"/>
      <c r="E1166" s="1"/>
      <c r="F1166" s="1"/>
      <c r="J1166" s="18"/>
    </row>
    <row r="1167" spans="1:10" s="9" customFormat="1" ht="12" customHeight="1">
      <c r="B1167" s="215" t="s">
        <v>3502</v>
      </c>
      <c r="C1167" s="217"/>
      <c r="D1167" s="18"/>
      <c r="E1167" s="18"/>
      <c r="F1167" s="18"/>
      <c r="I1167" s="97"/>
      <c r="J1167" s="18"/>
    </row>
    <row r="1168" spans="1:10" ht="12" customHeight="1">
      <c r="B1168" s="121"/>
      <c r="C1168" s="1"/>
      <c r="D1168" s="1"/>
      <c r="E1168" s="1"/>
      <c r="F1168" s="1"/>
      <c r="J1168" s="18"/>
    </row>
    <row r="1169" spans="2:10" ht="12" customHeight="1">
      <c r="B1169" s="121" t="s">
        <v>3503</v>
      </c>
      <c r="C1169" s="1">
        <v>16</v>
      </c>
      <c r="D1169" s="1"/>
      <c r="E1169" s="1"/>
      <c r="F1169" s="159">
        <v>196</v>
      </c>
      <c r="H1169" s="30">
        <f t="shared" ref="H1169:H1180" si="1">+F1169</f>
        <v>196</v>
      </c>
      <c r="J1169" s="18"/>
    </row>
    <row r="1170" spans="2:10" ht="12" customHeight="1">
      <c r="B1170" s="121" t="s">
        <v>3504</v>
      </c>
      <c r="C1170" s="1">
        <v>16</v>
      </c>
      <c r="D1170" s="1"/>
      <c r="E1170" s="1"/>
      <c r="F1170" s="159">
        <v>43</v>
      </c>
      <c r="H1170" s="30">
        <f t="shared" si="1"/>
        <v>43</v>
      </c>
      <c r="J1170" s="18"/>
    </row>
    <row r="1171" spans="2:10" ht="12" customHeight="1">
      <c r="B1171" s="121" t="s">
        <v>3505</v>
      </c>
      <c r="C1171" s="1">
        <v>16</v>
      </c>
      <c r="D1171" s="1"/>
      <c r="E1171" s="1"/>
      <c r="F1171" s="159">
        <v>66</v>
      </c>
      <c r="H1171" s="30">
        <f t="shared" si="1"/>
        <v>66</v>
      </c>
      <c r="J1171" s="18"/>
    </row>
    <row r="1172" spans="2:10" ht="12" customHeight="1">
      <c r="B1172" s="121" t="s">
        <v>3506</v>
      </c>
      <c r="C1172" s="1">
        <v>16</v>
      </c>
      <c r="D1172" s="1"/>
      <c r="E1172" s="1"/>
      <c r="F1172" s="159">
        <v>13</v>
      </c>
      <c r="H1172" s="30">
        <f t="shared" si="1"/>
        <v>13</v>
      </c>
      <c r="J1172" s="18"/>
    </row>
    <row r="1173" spans="2:10" ht="12" customHeight="1">
      <c r="B1173" s="121" t="s">
        <v>3507</v>
      </c>
      <c r="C1173" s="1">
        <v>16</v>
      </c>
      <c r="D1173" s="1"/>
      <c r="E1173" s="1"/>
      <c r="F1173" s="159">
        <v>150</v>
      </c>
      <c r="H1173" s="30">
        <f t="shared" si="1"/>
        <v>150</v>
      </c>
      <c r="J1173" s="18"/>
    </row>
    <row r="1174" spans="2:10" ht="12" customHeight="1">
      <c r="B1174" s="121" t="s">
        <v>3508</v>
      </c>
      <c r="C1174" s="1">
        <v>16</v>
      </c>
      <c r="D1174" s="1"/>
      <c r="E1174" s="1"/>
      <c r="F1174" s="159">
        <v>138</v>
      </c>
      <c r="H1174" s="30">
        <f t="shared" si="1"/>
        <v>138</v>
      </c>
      <c r="J1174" s="18"/>
    </row>
    <row r="1175" spans="2:10" ht="12" customHeight="1">
      <c r="B1175" s="121" t="s">
        <v>3509</v>
      </c>
      <c r="C1175" s="1">
        <v>16</v>
      </c>
      <c r="D1175" s="1"/>
      <c r="E1175" s="1"/>
      <c r="F1175" s="159">
        <v>0</v>
      </c>
      <c r="H1175" s="30">
        <f t="shared" si="1"/>
        <v>0</v>
      </c>
      <c r="J1175" s="18"/>
    </row>
    <row r="1176" spans="2:10" ht="12" customHeight="1">
      <c r="B1176" s="121" t="s">
        <v>3510</v>
      </c>
      <c r="C1176" s="1">
        <v>16</v>
      </c>
      <c r="D1176" s="1"/>
      <c r="E1176" s="1"/>
      <c r="F1176" s="159">
        <v>28</v>
      </c>
      <c r="H1176" s="30">
        <f t="shared" si="1"/>
        <v>28</v>
      </c>
      <c r="J1176" s="18"/>
    </row>
    <row r="1177" spans="2:10" ht="12" customHeight="1">
      <c r="B1177" s="121" t="s">
        <v>3511</v>
      </c>
      <c r="C1177" s="1">
        <v>16</v>
      </c>
      <c r="D1177" s="1"/>
      <c r="E1177" s="1"/>
      <c r="F1177" s="159">
        <v>20</v>
      </c>
      <c r="H1177" s="30">
        <f t="shared" si="1"/>
        <v>20</v>
      </c>
      <c r="J1177" s="18"/>
    </row>
    <row r="1178" spans="2:10" ht="12" customHeight="1">
      <c r="B1178" s="121" t="s">
        <v>3512</v>
      </c>
      <c r="C1178" s="1">
        <v>16</v>
      </c>
      <c r="D1178" s="1"/>
      <c r="E1178" s="1"/>
      <c r="F1178" s="159">
        <v>20</v>
      </c>
      <c r="H1178" s="30">
        <f t="shared" si="1"/>
        <v>20</v>
      </c>
      <c r="J1178" s="18"/>
    </row>
    <row r="1179" spans="2:10" ht="12" customHeight="1">
      <c r="B1179" s="121" t="s">
        <v>3513</v>
      </c>
      <c r="C1179" s="1">
        <v>16</v>
      </c>
      <c r="D1179" s="1"/>
      <c r="E1179" s="1"/>
      <c r="F1179" s="159">
        <v>260</v>
      </c>
      <c r="H1179" s="30">
        <f t="shared" si="1"/>
        <v>260</v>
      </c>
      <c r="J1179" s="18"/>
    </row>
    <row r="1180" spans="2:10" ht="12" customHeight="1">
      <c r="B1180" s="121" t="s">
        <v>3514</v>
      </c>
      <c r="C1180" s="1">
        <v>16</v>
      </c>
      <c r="D1180" s="1"/>
      <c r="E1180" s="1"/>
      <c r="F1180" s="159">
        <v>0</v>
      </c>
      <c r="H1180" s="30">
        <f t="shared" si="1"/>
        <v>0</v>
      </c>
      <c r="J1180" s="18"/>
    </row>
    <row r="1181" spans="2:10" ht="12" customHeight="1">
      <c r="D1181" s="1"/>
      <c r="E1181" s="1"/>
      <c r="F1181" s="1"/>
      <c r="J1181" s="18"/>
    </row>
    <row r="1182" spans="2:10" ht="12" customHeight="1">
      <c r="B1182" s="1" t="s">
        <v>19</v>
      </c>
      <c r="E1182" s="1"/>
      <c r="G1182" s="1"/>
      <c r="H1182" s="167">
        <f>SUM(H4:H1180)</f>
        <v>227252.33</v>
      </c>
      <c r="J1182" s="18"/>
    </row>
    <row r="1183" spans="2:10" ht="12" customHeight="1">
      <c r="E1183" s="1"/>
      <c r="G1183" s="1"/>
      <c r="J1183" s="18"/>
    </row>
    <row r="1184" spans="2:10" ht="12" customHeight="1">
      <c r="D1184" s="1"/>
      <c r="E1184" s="1"/>
      <c r="F1184" s="1"/>
      <c r="J1184" s="18"/>
    </row>
    <row r="1185" spans="2:10" ht="12" customHeight="1">
      <c r="G1185">
        <f>COUNT(G4:G1180)</f>
        <v>0</v>
      </c>
      <c r="J1185" s="18"/>
    </row>
    <row r="1186" spans="2:10" ht="12" customHeight="1">
      <c r="B1186" s="113"/>
      <c r="J1186" s="18"/>
    </row>
    <row r="1187" spans="2:10" ht="12" customHeight="1">
      <c r="G1187" s="24"/>
      <c r="J1187" s="18"/>
    </row>
    <row r="1188" spans="2:10" ht="12" customHeight="1">
      <c r="G1188" s="30"/>
      <c r="J1188" s="18"/>
    </row>
    <row r="1189" spans="2:10" ht="12" customHeight="1">
      <c r="G1189" s="30"/>
      <c r="J1189" s="18"/>
    </row>
    <row r="1190" spans="2:10" ht="12" customHeight="1">
      <c r="G1190" s="24"/>
      <c r="J1190" s="18"/>
    </row>
    <row r="1191" spans="2:10" ht="12" customHeight="1">
      <c r="G1191" s="30"/>
      <c r="J1191" s="18"/>
    </row>
    <row r="1192" spans="2:10" ht="12" customHeight="1">
      <c r="G1192" s="30"/>
      <c r="J1192" s="18"/>
    </row>
    <row r="1193" spans="2:10" ht="12" customHeight="1">
      <c r="G1193" s="30"/>
      <c r="J1193" s="18"/>
    </row>
    <row r="1194" spans="2:10" ht="12" customHeight="1">
      <c r="G1194" s="30"/>
      <c r="J1194" s="18"/>
    </row>
    <row r="1195" spans="2:10" ht="12" customHeight="1">
      <c r="G1195" s="30"/>
      <c r="J1195" s="18"/>
    </row>
    <row r="1196" spans="2:10" ht="12" customHeight="1">
      <c r="G1196" s="24"/>
      <c r="J1196" s="18"/>
    </row>
    <row r="1197" spans="2:10" ht="12" customHeight="1">
      <c r="G1197" s="30"/>
      <c r="J1197" s="18"/>
    </row>
  </sheetData>
  <mergeCells count="2">
    <mergeCell ref="B1148:C1148"/>
    <mergeCell ref="B1167:C1167"/>
  </mergeCells>
  <hyperlinks>
    <hyperlink ref="B392" r:id="rId1" display="http://wetten.overheid.nl/BWBR0021281/Hoofdstuk2/Titel6/geldigheidsdatum_25-06-2012"/>
    <hyperlink ref="B394" r:id="rId2" display="http://wetten.overheid.nl/BWBR0021281/Hoofdstuk2/Titel6/geldigheidsdatum_25-06-2012"/>
    <hyperlink ref="B1075" r:id="rId3" display="http://wetten.overheid.nl/BWBR0021281/Hoofdstuk3/Titel9/geldigheidsdatum_25-06-2012"/>
    <hyperlink ref="B1120" r:id="rId4" display="http://wetten.overheid.nl/BWBR0021281/Hoofdstuk4/Titel4/i3/geldigheidsdatum_25-06-2012"/>
    <hyperlink ref="B1159" r:id="rId5" display="../../../PAmmerlaan/Local Settings/Temporary Internet Files/OLK24E/Regeling subsidie Stichting Dienst Landbouwkundig onderzoek"/>
    <hyperlink ref="B1160" r:id="rId6" display="http://wetten.overheid.nl/BWBR0009194/geldigheidsdatum_25-06-2012"/>
    <hyperlink ref="B1163" r:id="rId7" display="http://wetten.overheid.nl/BWBR0009194/geldigheidsdatum_25-06-2012"/>
    <hyperlink ref="B1131" r:id="rId8" display="http://wetten.overheid.nl/BWBR0009194/geldigheidsdatum_25-06-2012"/>
    <hyperlink ref="B411" r:id="rId9" display="http://wetten.overheid.nl/BWBR0021281/Hoofdstuk2/Titel6/geldigheidsdatum_25-06-2012"/>
    <hyperlink ref="B486" r:id="rId10" display="http://wetten.overheid.nl/BWBR0021281/Hoofdstuk2/Titel6/geldigheidsdatum_25-06-2012"/>
    <hyperlink ref="B528" r:id="rId11" display="http://wetten.overheid.nl/BWBR0021281/Hoofdstuk2/Titel6/geldigheidsdatum_25-06-2012"/>
    <hyperlink ref="B643" r:id="rId12" display="http://wetten.overheid.nl/BWBR0021281/Hoofdstuk2/Titel5/i2/geldigheidsdatum_25-06-2012"/>
    <hyperlink ref="B681" r:id="rId13" display="http://wetten.overheid.nl/BWBR0021281/Hoofdstuk4/Titel3/i1/geldigheidsdatum_25-06-2012"/>
    <hyperlink ref="B695" r:id="rId14" display="http://wetten.overheid.nl/BWBR0021281/Hoofdstuk4/Titel3/i2/geldigheidsdatum_25-06-2012"/>
    <hyperlink ref="B712" r:id="rId15" display="http://wetten.overheid.nl/BWBR0021281/Hoofdstuk4/Titel4/i1/geldigheidsdatum_25-06-2012"/>
    <hyperlink ref="B717" r:id="rId16" display="http://wetten.overheid.nl/BWBR0021281/Hoofdstuk4/Titel3/i3/geldigheidsdatum_25-06-2012"/>
    <hyperlink ref="B723" r:id="rId17" display="http://wetten.overheid.nl/BWBR0021281/Hoofdstuk4/Titel4/i2/geldigheidsdatum_25-06-2012"/>
    <hyperlink ref="B728" r:id="rId18" display="http://wetten.overheid.nl/BWBR0021281/Hoofdstuk4/Titel3/i2/geldigheidsdatum_25-06-2012"/>
    <hyperlink ref="B737" r:id="rId19" display="http://wetten.overheid.nl/BWBR0021281/Hoofdstuk4/Titel5/i1/geldigheidsdatum_25-06-2012"/>
    <hyperlink ref="B740" r:id="rId20" display="http://wetten.overheid.nl/BWBR0021281/Hoofdstuk2/Titel8/geldigheidsdatum_25-06-2012"/>
    <hyperlink ref="B829" r:id="rId21" display="http://wetten.overheid.nl/BWBR0021281/Hoofdstuk2/Titel4/i2/geldigheidsdatum_25-06-2012"/>
    <hyperlink ref="B1114" r:id="rId22" display="http://wetten.overheid.nl/BWBR0021281/Hoofdstuk4/Titel4/i3/geldigheidsdatum_25-06-2012"/>
    <hyperlink ref="B4" r:id="rId23" display="http://wetten.overheid.nl/BWBR0021281/Hoofdstuk2/Titel6/i2/geldigheidsdatum_25-06-2012"/>
    <hyperlink ref="B451" r:id="rId24" display="http://wetten.overheid.nl/BWBR0021281/Hoofdstuk2/Titel6/geldigheidsdatum_25-06-2012"/>
    <hyperlink ref="B866" r:id="rId25" display="http://wetten.overheid.nl/BWBR0021281/Hoofdstuk2/Titel4/i1/geldigheidsdatum_25-06-2012"/>
    <hyperlink ref="B1056" r:id="rId26" display="http://wetten.overheid.nl/BWBR0021281/Hoofdstuk2/Titel3/geldigheidsdatum_25-06-2012"/>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358"/>
  <sheetViews>
    <sheetView topLeftCell="A349" workbookViewId="0">
      <selection activeCell="L288" sqref="L288"/>
    </sheetView>
  </sheetViews>
  <sheetFormatPr defaultRowHeight="15"/>
  <cols>
    <col min="1" max="1" width="15.140625" customWidth="1"/>
    <col min="2" max="2" width="64.28515625" customWidth="1"/>
  </cols>
  <sheetData>
    <row r="1" spans="1:13" ht="12" customHeight="1">
      <c r="A1" s="1" t="s">
        <v>9</v>
      </c>
      <c r="B1" s="1" t="s">
        <v>10</v>
      </c>
      <c r="C1" s="1" t="s">
        <v>11</v>
      </c>
      <c r="D1" s="1" t="s">
        <v>12</v>
      </c>
      <c r="J1" s="9"/>
      <c r="K1" s="9"/>
      <c r="L1" s="9"/>
    </row>
    <row r="4" spans="1:13" s="1" customFormat="1" ht="12" customHeight="1">
      <c r="A4" s="18" t="s">
        <v>21</v>
      </c>
      <c r="B4" s="21" t="s">
        <v>3515</v>
      </c>
      <c r="C4" s="18">
        <v>17</v>
      </c>
      <c r="E4" s="1">
        <v>4794</v>
      </c>
      <c r="F4" s="63" t="s">
        <v>3516</v>
      </c>
      <c r="G4" s="1">
        <f>+E4</f>
        <v>4794</v>
      </c>
    </row>
    <row r="5" spans="1:13" s="1" customFormat="1" ht="12" customHeight="1">
      <c r="B5" s="113" t="s">
        <v>3517</v>
      </c>
      <c r="C5" s="63" t="s">
        <v>3518</v>
      </c>
      <c r="E5" s="140">
        <v>31.672130000000003</v>
      </c>
      <c r="F5" s="24"/>
    </row>
    <row r="6" spans="1:13" s="1" customFormat="1" ht="12" customHeight="1">
      <c r="B6" s="113" t="s">
        <v>3519</v>
      </c>
      <c r="C6" s="63" t="s">
        <v>3518</v>
      </c>
      <c r="E6" s="140">
        <v>110</v>
      </c>
      <c r="F6" s="24"/>
    </row>
    <row r="7" spans="1:13" s="1" customFormat="1" ht="12" customHeight="1">
      <c r="B7" s="113" t="s">
        <v>3520</v>
      </c>
      <c r="C7" s="63" t="s">
        <v>3518</v>
      </c>
      <c r="E7" s="140">
        <v>100</v>
      </c>
      <c r="F7" s="24"/>
    </row>
    <row r="8" spans="1:13" s="18" customFormat="1" ht="12" customHeight="1">
      <c r="A8" s="1"/>
      <c r="B8" s="113" t="s">
        <v>3517</v>
      </c>
      <c r="C8" s="63" t="s">
        <v>3518</v>
      </c>
      <c r="E8" s="140">
        <v>174.96</v>
      </c>
      <c r="F8" s="24"/>
      <c r="G8" s="1"/>
      <c r="H8" s="1"/>
      <c r="I8" s="1"/>
    </row>
    <row r="9" spans="1:13" s="1" customFormat="1" ht="12" customHeight="1">
      <c r="B9" s="113" t="s">
        <v>3521</v>
      </c>
      <c r="C9" s="63" t="s">
        <v>3518</v>
      </c>
      <c r="E9" s="140">
        <v>450</v>
      </c>
      <c r="F9" s="24"/>
    </row>
    <row r="10" spans="1:13" s="1" customFormat="1" ht="12" customHeight="1">
      <c r="B10" s="113" t="s">
        <v>3522</v>
      </c>
      <c r="C10" s="63" t="s">
        <v>3518</v>
      </c>
      <c r="E10" s="140">
        <v>212.77699999999999</v>
      </c>
      <c r="F10" s="24"/>
    </row>
    <row r="11" spans="1:13" s="1" customFormat="1" ht="12" customHeight="1">
      <c r="B11" s="113" t="s">
        <v>3523</v>
      </c>
      <c r="C11" s="63" t="s">
        <v>3518</v>
      </c>
      <c r="E11" s="140">
        <v>12.8</v>
      </c>
      <c r="F11" s="24"/>
    </row>
    <row r="12" spans="1:13" s="1" customFormat="1" ht="12" customHeight="1">
      <c r="B12" s="113" t="s">
        <v>3524</v>
      </c>
      <c r="C12" s="63" t="s">
        <v>3518</v>
      </c>
      <c r="E12" s="140">
        <v>13.566000000000001</v>
      </c>
      <c r="F12" s="24"/>
      <c r="J12"/>
      <c r="K12"/>
      <c r="L12"/>
      <c r="M12"/>
    </row>
    <row r="13" spans="1:13" s="1" customFormat="1" ht="12" customHeight="1">
      <c r="B13" s="113" t="s">
        <v>3525</v>
      </c>
      <c r="C13" s="63" t="s">
        <v>3518</v>
      </c>
      <c r="E13" s="140">
        <v>33.333330000000004</v>
      </c>
      <c r="F13" s="24"/>
      <c r="J13"/>
      <c r="K13"/>
      <c r="L13"/>
      <c r="M13"/>
    </row>
    <row r="14" spans="1:13" s="1" customFormat="1" ht="12" customHeight="1">
      <c r="B14" s="113" t="s">
        <v>3526</v>
      </c>
      <c r="C14" s="63" t="s">
        <v>3518</v>
      </c>
      <c r="E14" s="140">
        <v>80</v>
      </c>
      <c r="F14" s="24"/>
      <c r="J14"/>
      <c r="K14"/>
      <c r="L14"/>
      <c r="M14"/>
    </row>
    <row r="15" spans="1:13" s="1" customFormat="1" ht="12" customHeight="1">
      <c r="B15" s="113" t="s">
        <v>3527</v>
      </c>
      <c r="C15" s="63" t="s">
        <v>3518</v>
      </c>
      <c r="E15" s="140">
        <v>35</v>
      </c>
      <c r="F15" s="24"/>
      <c r="J15"/>
      <c r="K15"/>
      <c r="L15"/>
      <c r="M15"/>
    </row>
    <row r="16" spans="1:13" s="1" customFormat="1" ht="12" customHeight="1">
      <c r="B16" s="113" t="s">
        <v>3528</v>
      </c>
      <c r="C16" s="63" t="s">
        <v>3518</v>
      </c>
      <c r="E16" s="140">
        <v>20.673999999999999</v>
      </c>
      <c r="F16" s="24"/>
      <c r="J16"/>
      <c r="K16"/>
      <c r="L16"/>
      <c r="M16"/>
    </row>
    <row r="17" spans="1:13" s="1" customFormat="1" ht="12" customHeight="1">
      <c r="B17" s="113" t="s">
        <v>3529</v>
      </c>
      <c r="C17" s="63" t="s">
        <v>3518</v>
      </c>
      <c r="E17" s="140">
        <v>76.010999999999996</v>
      </c>
      <c r="F17" s="24"/>
      <c r="J17"/>
      <c r="K17"/>
      <c r="L17"/>
      <c r="M17"/>
    </row>
    <row r="18" spans="1:13" s="1" customFormat="1" ht="12" customHeight="1">
      <c r="B18" s="113" t="s">
        <v>3522</v>
      </c>
      <c r="C18" s="63" t="s">
        <v>3518</v>
      </c>
      <c r="E18" s="140">
        <v>50</v>
      </c>
      <c r="F18" s="24"/>
      <c r="J18"/>
      <c r="K18"/>
      <c r="L18"/>
      <c r="M18"/>
    </row>
    <row r="19" spans="1:13" s="1" customFormat="1" ht="12" customHeight="1">
      <c r="B19" s="113" t="s">
        <v>3520</v>
      </c>
      <c r="C19" s="63" t="s">
        <v>3518</v>
      </c>
      <c r="E19" s="140">
        <v>92.881</v>
      </c>
      <c r="F19" s="24"/>
      <c r="J19"/>
      <c r="K19"/>
      <c r="L19"/>
      <c r="M19"/>
    </row>
    <row r="20" spans="1:13" s="1" customFormat="1" ht="12" customHeight="1">
      <c r="B20" s="113" t="s">
        <v>3530</v>
      </c>
      <c r="C20" s="63" t="s">
        <v>3518</v>
      </c>
      <c r="E20" s="140">
        <v>64.8</v>
      </c>
      <c r="F20" s="24"/>
      <c r="J20"/>
      <c r="K20"/>
      <c r="L20"/>
      <c r="M20"/>
    </row>
    <row r="21" spans="1:13" s="1" customFormat="1" ht="12" customHeight="1">
      <c r="B21" s="113" t="s">
        <v>3531</v>
      </c>
      <c r="C21" s="63" t="s">
        <v>3518</v>
      </c>
      <c r="E21" s="140">
        <v>37</v>
      </c>
      <c r="F21" s="24"/>
      <c r="J21"/>
      <c r="K21"/>
      <c r="L21"/>
      <c r="M21"/>
    </row>
    <row r="22" spans="1:13" s="1" customFormat="1" ht="12" customHeight="1">
      <c r="B22" s="113" t="s">
        <v>3532</v>
      </c>
      <c r="C22" s="63" t="s">
        <v>3518</v>
      </c>
      <c r="E22" s="140">
        <v>22.05</v>
      </c>
      <c r="F22" s="24"/>
      <c r="J22"/>
      <c r="K22"/>
      <c r="L22"/>
      <c r="M22"/>
    </row>
    <row r="23" spans="1:13" s="1" customFormat="1" ht="12" customHeight="1">
      <c r="B23" s="113" t="s">
        <v>3533</v>
      </c>
      <c r="C23" s="63" t="s">
        <v>3518</v>
      </c>
      <c r="E23" s="140">
        <v>719.99900000000002</v>
      </c>
      <c r="F23" s="24"/>
      <c r="J23"/>
      <c r="K23"/>
      <c r="L23"/>
      <c r="M23"/>
    </row>
    <row r="24" spans="1:13" s="1" customFormat="1" ht="12" customHeight="1">
      <c r="B24" s="113" t="s">
        <v>3533</v>
      </c>
      <c r="C24" s="63" t="s">
        <v>3518</v>
      </c>
      <c r="E24" s="140">
        <v>123</v>
      </c>
      <c r="F24" s="24"/>
      <c r="J24"/>
      <c r="K24"/>
      <c r="L24"/>
      <c r="M24"/>
    </row>
    <row r="25" spans="1:13" s="1" customFormat="1" ht="10.5" customHeight="1">
      <c r="B25" s="113" t="s">
        <v>3524</v>
      </c>
      <c r="C25" s="63" t="s">
        <v>3518</v>
      </c>
      <c r="E25" s="140">
        <v>68.319999999999993</v>
      </c>
      <c r="F25" s="24"/>
      <c r="J25"/>
      <c r="K25"/>
      <c r="L25"/>
      <c r="M25"/>
    </row>
    <row r="26" spans="1:13" s="1" customFormat="1" ht="12" customHeight="1">
      <c r="B26" s="113" t="s">
        <v>3534</v>
      </c>
      <c r="C26" s="63" t="s">
        <v>3518</v>
      </c>
      <c r="E26" s="140">
        <v>22.377400000000002</v>
      </c>
      <c r="F26" s="24"/>
      <c r="J26"/>
      <c r="K26"/>
      <c r="L26"/>
      <c r="M26"/>
    </row>
    <row r="27" spans="1:13" s="1" customFormat="1" ht="12" customHeight="1">
      <c r="B27" s="113" t="s">
        <v>3523</v>
      </c>
      <c r="C27" s="63" t="s">
        <v>3518</v>
      </c>
      <c r="E27" s="140">
        <v>19.2164</v>
      </c>
      <c r="F27" s="24"/>
      <c r="J27"/>
      <c r="K27"/>
      <c r="L27"/>
      <c r="M27"/>
    </row>
    <row r="28" spans="1:13" s="1" customFormat="1" ht="12" customHeight="1">
      <c r="B28" s="113" t="s">
        <v>3517</v>
      </c>
      <c r="C28" s="63" t="s">
        <v>3518</v>
      </c>
      <c r="E28" s="140">
        <v>8.2349999999999994</v>
      </c>
      <c r="F28" s="24"/>
      <c r="J28"/>
      <c r="K28"/>
      <c r="L28"/>
      <c r="M28"/>
    </row>
    <row r="29" spans="1:13" s="1" customFormat="1" ht="12" customHeight="1">
      <c r="B29" s="113" t="s">
        <v>3521</v>
      </c>
      <c r="C29" s="63" t="s">
        <v>3518</v>
      </c>
      <c r="E29" s="140">
        <v>10</v>
      </c>
      <c r="F29" s="24"/>
      <c r="J29"/>
      <c r="K29"/>
      <c r="L29"/>
      <c r="M29"/>
    </row>
    <row r="30" spans="1:13" s="1" customFormat="1" ht="12" customHeight="1">
      <c r="B30" s="113" t="s">
        <v>3529</v>
      </c>
      <c r="C30" s="63" t="s">
        <v>3518</v>
      </c>
      <c r="E30" s="140">
        <v>350.911</v>
      </c>
      <c r="F30" s="24"/>
      <c r="J30"/>
      <c r="K30"/>
      <c r="L30"/>
      <c r="M30"/>
    </row>
    <row r="31" spans="1:13" s="1" customFormat="1" ht="12" customHeight="1">
      <c r="B31" s="113" t="s">
        <v>3534</v>
      </c>
      <c r="C31" s="63" t="s">
        <v>3518</v>
      </c>
      <c r="E31" s="140">
        <v>23.235599999999998</v>
      </c>
      <c r="F31" s="24"/>
      <c r="J31"/>
      <c r="K31"/>
      <c r="L31"/>
      <c r="M31"/>
    </row>
    <row r="32" spans="1:13" s="1" customFormat="1" ht="12" customHeight="1">
      <c r="A32"/>
      <c r="B32" s="113" t="s">
        <v>3533</v>
      </c>
      <c r="C32" s="63" t="s">
        <v>3518</v>
      </c>
      <c r="E32" s="140">
        <v>358</v>
      </c>
      <c r="F32" s="24"/>
      <c r="G32"/>
      <c r="H32"/>
      <c r="I32"/>
      <c r="J32"/>
      <c r="K32"/>
      <c r="L32"/>
      <c r="M32"/>
    </row>
    <row r="33" spans="1:13" s="1" customFormat="1" ht="12" customHeight="1">
      <c r="A33"/>
      <c r="B33" s="113" t="s">
        <v>3524</v>
      </c>
      <c r="C33" s="63" t="s">
        <v>3518</v>
      </c>
      <c r="E33" s="140">
        <v>71.984999999999999</v>
      </c>
      <c r="F33" s="24"/>
      <c r="G33"/>
      <c r="H33"/>
      <c r="I33"/>
      <c r="J33"/>
      <c r="K33"/>
      <c r="L33"/>
      <c r="M33"/>
    </row>
    <row r="34" spans="1:13" s="1" customFormat="1" ht="12" customHeight="1">
      <c r="A34"/>
      <c r="B34" s="113" t="s">
        <v>3522</v>
      </c>
      <c r="C34" s="63" t="s">
        <v>3518</v>
      </c>
      <c r="E34" s="140">
        <v>122.354</v>
      </c>
      <c r="F34" s="24"/>
      <c r="G34"/>
      <c r="H34"/>
      <c r="I34"/>
      <c r="J34"/>
      <c r="K34"/>
      <c r="L34"/>
      <c r="M34"/>
    </row>
    <row r="35" spans="1:13" s="1" customFormat="1" ht="12" customHeight="1">
      <c r="A35"/>
      <c r="B35" s="113" t="s">
        <v>3531</v>
      </c>
      <c r="C35" s="63" t="s">
        <v>3518</v>
      </c>
      <c r="E35" s="140">
        <v>32.540399999999998</v>
      </c>
      <c r="F35" s="24"/>
      <c r="G35"/>
      <c r="H35"/>
      <c r="I35"/>
      <c r="J35"/>
      <c r="K35"/>
      <c r="L35"/>
      <c r="M35"/>
    </row>
    <row r="36" spans="1:13" s="1" customFormat="1" ht="12" customHeight="1">
      <c r="A36"/>
      <c r="B36" s="113" t="s">
        <v>3533</v>
      </c>
      <c r="C36" s="63" t="s">
        <v>3518</v>
      </c>
      <c r="E36" s="140">
        <v>162.399</v>
      </c>
      <c r="F36" s="24"/>
      <c r="G36"/>
      <c r="H36"/>
      <c r="I36"/>
      <c r="J36"/>
      <c r="K36"/>
      <c r="L36"/>
      <c r="M36"/>
    </row>
    <row r="37" spans="1:13" s="1" customFormat="1" ht="12" customHeight="1">
      <c r="A37"/>
      <c r="B37" s="113" t="s">
        <v>3529</v>
      </c>
      <c r="C37" s="63" t="s">
        <v>3518</v>
      </c>
      <c r="E37" s="140">
        <v>224</v>
      </c>
      <c r="F37" s="24"/>
      <c r="G37"/>
      <c r="H37"/>
      <c r="I37"/>
      <c r="J37"/>
      <c r="K37"/>
      <c r="L37"/>
      <c r="M37"/>
    </row>
    <row r="38" spans="1:13" s="1" customFormat="1" ht="12" customHeight="1">
      <c r="A38"/>
      <c r="B38" s="113" t="s">
        <v>3526</v>
      </c>
      <c r="C38" s="63" t="s">
        <v>3518</v>
      </c>
      <c r="E38" s="140">
        <v>35.776000000000003</v>
      </c>
      <c r="F38" s="24"/>
      <c r="G38"/>
      <c r="H38"/>
      <c r="I38"/>
      <c r="J38"/>
      <c r="K38"/>
      <c r="L38"/>
      <c r="M38"/>
    </row>
    <row r="39" spans="1:13" s="1" customFormat="1" ht="12" customHeight="1">
      <c r="A39"/>
      <c r="B39" s="113" t="s">
        <v>3531</v>
      </c>
      <c r="C39" s="63" t="s">
        <v>3518</v>
      </c>
      <c r="E39" s="140">
        <v>32</v>
      </c>
      <c r="F39" s="24"/>
      <c r="G39"/>
      <c r="H39"/>
      <c r="I39"/>
      <c r="J39"/>
      <c r="K39"/>
      <c r="L39"/>
      <c r="M39"/>
    </row>
    <row r="40" spans="1:13" ht="12" customHeight="1">
      <c r="B40" s="113" t="s">
        <v>3524</v>
      </c>
      <c r="C40" s="63" t="s">
        <v>3518</v>
      </c>
      <c r="E40" s="140">
        <v>40</v>
      </c>
      <c r="F40" s="24"/>
    </row>
    <row r="41" spans="1:13" ht="12" customHeight="1">
      <c r="B41" s="113" t="s">
        <v>3524</v>
      </c>
      <c r="C41" s="63" t="s">
        <v>3518</v>
      </c>
      <c r="E41" s="140">
        <v>79.022999999999996</v>
      </c>
      <c r="F41" s="24"/>
    </row>
    <row r="42" spans="1:13" ht="12" customHeight="1">
      <c r="B42" s="113" t="s">
        <v>3523</v>
      </c>
      <c r="C42" s="63" t="s">
        <v>3518</v>
      </c>
      <c r="E42" s="140">
        <v>64</v>
      </c>
      <c r="F42" s="24"/>
    </row>
    <row r="43" spans="1:13" ht="12" customHeight="1">
      <c r="B43" s="113" t="s">
        <v>3535</v>
      </c>
      <c r="C43" s="63" t="s">
        <v>3518</v>
      </c>
      <c r="E43" s="140">
        <v>8</v>
      </c>
      <c r="F43" s="24"/>
    </row>
    <row r="44" spans="1:13" ht="12" customHeight="1">
      <c r="B44" s="113" t="s">
        <v>3536</v>
      </c>
      <c r="C44" s="63" t="s">
        <v>3518</v>
      </c>
      <c r="E44" s="140">
        <v>9.8170000000000002</v>
      </c>
      <c r="F44" s="24"/>
    </row>
    <row r="45" spans="1:13" ht="12" customHeight="1">
      <c r="B45" s="113" t="s">
        <v>3533</v>
      </c>
      <c r="C45" s="63" t="s">
        <v>3518</v>
      </c>
      <c r="E45" s="140">
        <v>76.567999999999998</v>
      </c>
      <c r="F45" s="24"/>
    </row>
    <row r="46" spans="1:13" ht="12" customHeight="1">
      <c r="B46" s="113" t="s">
        <v>3526</v>
      </c>
      <c r="C46" s="63" t="s">
        <v>3518</v>
      </c>
      <c r="E46" s="140">
        <v>270</v>
      </c>
      <c r="F46" s="24"/>
    </row>
    <row r="47" spans="1:13" ht="12" customHeight="1">
      <c r="B47" s="113" t="s">
        <v>3528</v>
      </c>
      <c r="C47" s="63" t="s">
        <v>3518</v>
      </c>
      <c r="E47" s="140">
        <v>18.149999999999999</v>
      </c>
      <c r="F47" s="24"/>
    </row>
    <row r="48" spans="1:13" ht="12" customHeight="1">
      <c r="B48" s="113" t="s">
        <v>3527</v>
      </c>
      <c r="C48" s="63" t="s">
        <v>3518</v>
      </c>
      <c r="E48" s="140">
        <v>7.7629999999999999</v>
      </c>
      <c r="F48" s="24"/>
    </row>
    <row r="49" spans="1:17" ht="12" customHeight="1">
      <c r="B49" s="113" t="s">
        <v>3524</v>
      </c>
      <c r="C49" s="63" t="s">
        <v>3518</v>
      </c>
      <c r="E49" s="140">
        <v>10.073</v>
      </c>
      <c r="F49" s="24"/>
    </row>
    <row r="50" spans="1:17" ht="12" customHeight="1">
      <c r="B50" s="113" t="s">
        <v>3529</v>
      </c>
      <c r="C50" s="63" t="s">
        <v>3518</v>
      </c>
      <c r="E50" s="140">
        <v>109.271</v>
      </c>
      <c r="F50" s="24"/>
    </row>
    <row r="51" spans="1:17" ht="12" customHeight="1">
      <c r="B51" s="113" t="s">
        <v>3525</v>
      </c>
      <c r="C51" s="63" t="s">
        <v>3518</v>
      </c>
      <c r="E51" s="140">
        <v>65.213999999999999</v>
      </c>
      <c r="F51" s="24"/>
    </row>
    <row r="52" spans="1:17" ht="12" customHeight="1">
      <c r="B52" s="113" t="s">
        <v>3525</v>
      </c>
      <c r="C52" s="63" t="s">
        <v>3518</v>
      </c>
      <c r="E52" s="140">
        <v>34.496000000000002</v>
      </c>
      <c r="F52" s="24"/>
      <c r="J52" s="1"/>
      <c r="K52" s="1"/>
      <c r="L52" s="1"/>
      <c r="M52" s="1"/>
    </row>
    <row r="53" spans="1:17" ht="12" customHeight="1">
      <c r="A53" s="1"/>
      <c r="B53" s="1"/>
      <c r="C53" s="1"/>
      <c r="D53" s="1"/>
      <c r="E53" s="1"/>
      <c r="F53" s="1"/>
      <c r="G53" s="1"/>
      <c r="H53" s="1"/>
      <c r="I53" s="1"/>
      <c r="J53" s="1"/>
      <c r="K53" s="1"/>
      <c r="L53" s="1"/>
      <c r="M53" s="1"/>
    </row>
    <row r="54" spans="1:17" ht="12" customHeight="1">
      <c r="A54" s="18" t="s">
        <v>13</v>
      </c>
      <c r="B54" s="21" t="s">
        <v>3537</v>
      </c>
      <c r="C54" s="1">
        <v>17</v>
      </c>
      <c r="D54" s="1"/>
      <c r="E54" s="1">
        <v>5404</v>
      </c>
      <c r="F54" s="1"/>
      <c r="G54" s="1">
        <f>+E54</f>
        <v>5404</v>
      </c>
      <c r="J54" s="1"/>
      <c r="K54" s="1"/>
      <c r="L54" s="1"/>
      <c r="M54" s="1"/>
    </row>
    <row r="55" spans="1:17" ht="12" customHeight="1">
      <c r="A55" s="18"/>
      <c r="B55" s="31" t="s">
        <v>3538</v>
      </c>
      <c r="C55" s="18"/>
      <c r="D55" s="18"/>
      <c r="E55" s="63">
        <v>5404</v>
      </c>
      <c r="F55" s="18"/>
      <c r="J55" s="1"/>
      <c r="K55" s="1"/>
      <c r="L55" s="1"/>
      <c r="M55" s="1"/>
    </row>
    <row r="56" spans="1:17" ht="12" customHeight="1">
      <c r="A56" s="18"/>
      <c r="B56" s="21"/>
      <c r="C56" s="18"/>
      <c r="D56" s="18"/>
      <c r="E56" s="18"/>
      <c r="F56" s="18"/>
      <c r="G56" s="9"/>
      <c r="H56" s="9"/>
      <c r="I56" s="9"/>
      <c r="J56" s="1"/>
      <c r="K56" s="1"/>
      <c r="L56" s="1"/>
      <c r="M56" s="1"/>
    </row>
    <row r="57" spans="1:17" ht="12" customHeight="1">
      <c r="A57" s="18" t="s">
        <v>3539</v>
      </c>
      <c r="B57" s="21" t="s">
        <v>3540</v>
      </c>
      <c r="C57" s="18">
        <v>17</v>
      </c>
      <c r="D57" s="18"/>
      <c r="E57" s="18">
        <v>27872</v>
      </c>
      <c r="F57" s="18"/>
      <c r="G57" s="9">
        <f>+E57</f>
        <v>27872</v>
      </c>
      <c r="J57" s="1"/>
      <c r="K57" s="1"/>
      <c r="L57" s="1"/>
      <c r="M57" s="1"/>
    </row>
    <row r="58" spans="1:17" ht="12" customHeight="1">
      <c r="A58" s="21" t="s">
        <v>3541</v>
      </c>
      <c r="B58" s="9"/>
      <c r="C58" s="18"/>
      <c r="D58" s="18"/>
      <c r="E58" s="168">
        <v>19696</v>
      </c>
      <c r="F58" s="18"/>
      <c r="G58" s="9"/>
      <c r="H58" s="9"/>
      <c r="I58" s="9"/>
      <c r="J58" s="18"/>
      <c r="K58" s="18"/>
      <c r="L58" s="18"/>
      <c r="M58" s="18"/>
      <c r="N58" s="9"/>
      <c r="O58" s="9"/>
      <c r="P58" s="9"/>
      <c r="Q58" s="9"/>
    </row>
    <row r="59" spans="1:17" ht="12" customHeight="1">
      <c r="A59" s="18"/>
      <c r="B59" s="169" t="s">
        <v>3542</v>
      </c>
      <c r="C59" s="18"/>
      <c r="D59" s="18"/>
      <c r="E59" s="170">
        <v>121613.07791624739</v>
      </c>
      <c r="F59" s="18"/>
      <c r="G59" s="9"/>
      <c r="H59" s="30"/>
      <c r="J59" s="1"/>
      <c r="K59" s="1"/>
      <c r="L59" s="1"/>
      <c r="M59" s="1"/>
    </row>
    <row r="60" spans="1:17" ht="12" customHeight="1">
      <c r="A60" s="18"/>
      <c r="B60" s="169" t="s">
        <v>3543</v>
      </c>
      <c r="C60" s="18"/>
      <c r="D60" s="18"/>
      <c r="E60" s="170">
        <v>1692562.8935686385</v>
      </c>
      <c r="F60" s="18"/>
      <c r="G60" s="9"/>
      <c r="J60" s="1"/>
      <c r="K60" s="1"/>
      <c r="L60" s="1"/>
      <c r="M60" s="1"/>
    </row>
    <row r="61" spans="1:17" ht="12" customHeight="1">
      <c r="A61" s="18"/>
      <c r="B61" s="169" t="s">
        <v>3544</v>
      </c>
      <c r="C61" s="18"/>
      <c r="D61" s="18"/>
      <c r="E61" s="170">
        <v>1573590.7046764928</v>
      </c>
      <c r="F61" s="18"/>
      <c r="G61" s="9"/>
      <c r="J61" s="1"/>
      <c r="K61" s="1"/>
      <c r="L61" s="1"/>
      <c r="M61" s="1"/>
    </row>
    <row r="62" spans="1:17" ht="12" customHeight="1">
      <c r="A62" s="18"/>
      <c r="B62" s="169" t="s">
        <v>3545</v>
      </c>
      <c r="C62" s="18"/>
      <c r="D62" s="18"/>
      <c r="E62" s="170">
        <v>2532290.3659964479</v>
      </c>
      <c r="F62" s="18"/>
      <c r="G62" s="9"/>
      <c r="J62" s="1"/>
      <c r="K62" s="1"/>
      <c r="L62" s="1"/>
      <c r="M62" s="1"/>
    </row>
    <row r="63" spans="1:17" ht="12" customHeight="1">
      <c r="A63" s="18"/>
      <c r="B63" s="169" t="s">
        <v>3546</v>
      </c>
      <c r="C63" s="18"/>
      <c r="D63" s="18"/>
      <c r="E63" s="170">
        <v>597769.93949270388</v>
      </c>
      <c r="F63" s="18"/>
      <c r="G63" s="9"/>
      <c r="J63" s="1"/>
      <c r="K63" s="1"/>
      <c r="L63" s="1"/>
      <c r="M63" s="1"/>
    </row>
    <row r="64" spans="1:17" ht="12" customHeight="1">
      <c r="A64" s="18"/>
      <c r="B64" s="169" t="s">
        <v>3547</v>
      </c>
      <c r="C64" s="18"/>
      <c r="D64" s="18"/>
      <c r="E64" s="170">
        <v>1046997.1279324305</v>
      </c>
      <c r="F64" s="18"/>
      <c r="G64" s="9"/>
      <c r="J64" s="1"/>
      <c r="K64" s="1"/>
      <c r="L64" s="1"/>
      <c r="M64" s="1"/>
    </row>
    <row r="65" spans="1:13" ht="12" customHeight="1">
      <c r="A65" s="18"/>
      <c r="B65" s="169" t="s">
        <v>3548</v>
      </c>
      <c r="C65" s="18"/>
      <c r="D65" s="18"/>
      <c r="E65" s="170">
        <v>823160.08981612616</v>
      </c>
      <c r="F65" s="18"/>
      <c r="G65" s="9"/>
      <c r="J65" s="1"/>
      <c r="K65" s="1"/>
      <c r="L65" s="1"/>
      <c r="M65" s="1"/>
    </row>
    <row r="66" spans="1:13" ht="12" customHeight="1">
      <c r="A66" s="18"/>
      <c r="B66" s="169" t="s">
        <v>3549</v>
      </c>
      <c r="C66" s="18"/>
      <c r="D66" s="18"/>
      <c r="E66" s="170">
        <v>813767.81098779943</v>
      </c>
      <c r="F66" s="18"/>
      <c r="G66" s="9"/>
      <c r="J66" s="1"/>
      <c r="K66" s="1"/>
      <c r="L66" s="1"/>
      <c r="M66" s="1"/>
    </row>
    <row r="67" spans="1:13" ht="12" customHeight="1">
      <c r="A67" s="18"/>
      <c r="B67" s="169" t="s">
        <v>3550</v>
      </c>
      <c r="C67" s="18"/>
      <c r="D67" s="18"/>
      <c r="E67" s="170">
        <v>1196657.8842824595</v>
      </c>
      <c r="F67" s="18"/>
      <c r="G67" s="9"/>
      <c r="J67" s="1"/>
      <c r="K67" s="1"/>
      <c r="L67" s="1"/>
      <c r="M67" s="1"/>
    </row>
    <row r="68" spans="1:13" ht="12" customHeight="1">
      <c r="A68" s="18"/>
      <c r="B68" s="169" t="s">
        <v>3551</v>
      </c>
      <c r="C68" s="18"/>
      <c r="D68" s="18"/>
      <c r="E68" s="170">
        <v>854939.90731281915</v>
      </c>
      <c r="F68" s="18"/>
      <c r="G68" s="9"/>
      <c r="J68" s="1"/>
      <c r="K68" s="1"/>
      <c r="L68" s="1"/>
      <c r="M68" s="1"/>
    </row>
    <row r="69" spans="1:13" ht="12" customHeight="1">
      <c r="A69" s="18"/>
      <c r="B69" s="169" t="s">
        <v>3552</v>
      </c>
      <c r="C69" s="18"/>
      <c r="D69" s="18"/>
      <c r="E69" s="170">
        <v>999379.27578205278</v>
      </c>
      <c r="F69" s="18"/>
      <c r="G69" s="9"/>
      <c r="J69" s="1"/>
      <c r="K69" s="1"/>
      <c r="L69" s="1"/>
      <c r="M69" s="1"/>
    </row>
    <row r="70" spans="1:13" ht="12" customHeight="1">
      <c r="A70" s="18"/>
      <c r="B70" s="169" t="s">
        <v>3553</v>
      </c>
      <c r="C70" s="18"/>
      <c r="D70" s="18"/>
      <c r="E70" s="170">
        <v>1969506.1804148962</v>
      </c>
      <c r="F70" s="18"/>
      <c r="G70" s="9"/>
      <c r="J70" s="1"/>
      <c r="K70" s="1"/>
      <c r="L70" s="1"/>
      <c r="M70" s="1"/>
    </row>
    <row r="71" spans="1:13" ht="12" customHeight="1">
      <c r="A71" s="18"/>
      <c r="B71" s="169" t="s">
        <v>3554</v>
      </c>
      <c r="C71" s="18"/>
      <c r="D71" s="18"/>
      <c r="E71" s="170">
        <v>4585539.7318208832</v>
      </c>
      <c r="F71" s="18"/>
      <c r="G71" s="9"/>
      <c r="J71" s="1"/>
      <c r="K71" s="1"/>
      <c r="L71" s="1"/>
      <c r="M71" s="1"/>
    </row>
    <row r="72" spans="1:13" ht="12" customHeight="1">
      <c r="A72" s="18"/>
      <c r="B72" s="169" t="s">
        <v>3555</v>
      </c>
      <c r="C72" s="18"/>
      <c r="D72" s="18"/>
      <c r="E72" s="170">
        <v>18952.830000000002</v>
      </c>
      <c r="F72" s="18"/>
      <c r="G72" s="9"/>
      <c r="J72" s="1"/>
      <c r="K72" s="1"/>
      <c r="L72" s="1"/>
      <c r="M72" s="1"/>
    </row>
    <row r="73" spans="1:13" ht="12" customHeight="1">
      <c r="A73" s="18"/>
      <c r="B73" s="169" t="s">
        <v>3556</v>
      </c>
      <c r="C73" s="18"/>
      <c r="D73" s="18"/>
      <c r="E73" s="170">
        <v>16879.310000000001</v>
      </c>
      <c r="F73" s="18"/>
      <c r="G73" s="9"/>
      <c r="J73" s="1"/>
      <c r="K73" s="1"/>
      <c r="L73" s="1"/>
      <c r="M73" s="1"/>
    </row>
    <row r="74" spans="1:13" ht="12" customHeight="1">
      <c r="A74" s="18"/>
      <c r="B74" s="169" t="s">
        <v>3557</v>
      </c>
      <c r="C74" s="18"/>
      <c r="D74" s="18"/>
      <c r="E74" s="170">
        <v>12322.82</v>
      </c>
      <c r="F74" s="18"/>
      <c r="G74" s="9"/>
      <c r="J74" s="1"/>
      <c r="K74" s="1"/>
      <c r="L74" s="1"/>
      <c r="M74" s="1"/>
    </row>
    <row r="75" spans="1:13" ht="12" customHeight="1">
      <c r="A75" s="18"/>
      <c r="B75" s="169" t="s">
        <v>3558</v>
      </c>
      <c r="C75" s="18"/>
      <c r="D75" s="18"/>
      <c r="E75" s="170">
        <v>14372.22</v>
      </c>
      <c r="F75" s="18"/>
      <c r="G75" s="9"/>
      <c r="J75" s="1"/>
      <c r="K75" s="1"/>
      <c r="L75" s="1"/>
      <c r="M75" s="1"/>
    </row>
    <row r="76" spans="1:13" ht="12" customHeight="1">
      <c r="A76" s="18"/>
      <c r="B76" s="169" t="s">
        <v>3559</v>
      </c>
      <c r="C76" s="18"/>
      <c r="D76" s="18"/>
      <c r="E76" s="170">
        <v>29501.06</v>
      </c>
      <c r="F76" s="18"/>
      <c r="G76" s="9"/>
      <c r="J76" s="1"/>
      <c r="K76" s="1"/>
      <c r="L76" s="1"/>
      <c r="M76" s="1"/>
    </row>
    <row r="77" spans="1:13" ht="12" customHeight="1">
      <c r="A77" s="18"/>
      <c r="B77" s="169" t="s">
        <v>3560</v>
      </c>
      <c r="C77" s="18"/>
      <c r="D77" s="18"/>
      <c r="E77" s="170">
        <v>9096.69</v>
      </c>
      <c r="F77" s="18"/>
      <c r="G77" s="9"/>
      <c r="J77" s="1"/>
      <c r="K77" s="1"/>
      <c r="L77" s="1"/>
      <c r="M77" s="1"/>
    </row>
    <row r="78" spans="1:13" ht="12" customHeight="1">
      <c r="A78" s="18"/>
      <c r="B78" s="169" t="s">
        <v>3561</v>
      </c>
      <c r="C78" s="18"/>
      <c r="D78" s="18"/>
      <c r="E78" s="170">
        <v>21597.31</v>
      </c>
      <c r="F78" s="18"/>
      <c r="G78" s="9"/>
      <c r="J78" s="1"/>
      <c r="K78" s="1"/>
      <c r="L78" s="1"/>
      <c r="M78" s="1"/>
    </row>
    <row r="79" spans="1:13" ht="12" customHeight="1">
      <c r="A79" s="18"/>
      <c r="B79" s="169" t="s">
        <v>3562</v>
      </c>
      <c r="C79" s="18"/>
      <c r="D79" s="18"/>
      <c r="E79" s="170">
        <v>21244.53</v>
      </c>
      <c r="F79" s="18"/>
      <c r="G79" s="9"/>
      <c r="J79" s="1"/>
      <c r="K79" s="1"/>
      <c r="L79" s="1"/>
      <c r="M79" s="1"/>
    </row>
    <row r="80" spans="1:13" ht="12" customHeight="1">
      <c r="A80" s="18"/>
      <c r="B80" s="169" t="s">
        <v>3563</v>
      </c>
      <c r="C80" s="18"/>
      <c r="D80" s="18"/>
      <c r="E80" s="170">
        <v>34192.15</v>
      </c>
      <c r="F80" s="18"/>
      <c r="G80" s="9"/>
      <c r="J80" s="1"/>
      <c r="K80" s="1"/>
      <c r="L80" s="1"/>
      <c r="M80" s="1"/>
    </row>
    <row r="81" spans="1:13" ht="12" customHeight="1">
      <c r="A81" s="18"/>
      <c r="B81" s="169" t="s">
        <v>3564</v>
      </c>
      <c r="C81" s="18"/>
      <c r="D81" s="18"/>
      <c r="E81" s="170">
        <v>31913.91</v>
      </c>
      <c r="F81" s="18"/>
      <c r="G81" s="9"/>
      <c r="J81" s="1"/>
      <c r="K81" s="1"/>
      <c r="L81" s="1"/>
      <c r="M81" s="1"/>
    </row>
    <row r="82" spans="1:13" ht="12" customHeight="1">
      <c r="A82" s="18"/>
      <c r="B82" s="169" t="s">
        <v>3565</v>
      </c>
      <c r="C82" s="18"/>
      <c r="D82" s="18"/>
      <c r="E82" s="170">
        <v>212641.22</v>
      </c>
      <c r="F82" s="18"/>
      <c r="G82" s="9"/>
      <c r="J82" s="1"/>
      <c r="K82" s="1"/>
      <c r="L82" s="1"/>
      <c r="M82" s="1"/>
    </row>
    <row r="83" spans="1:13" ht="12" customHeight="1">
      <c r="A83" s="18"/>
      <c r="B83" s="169" t="s">
        <v>3566</v>
      </c>
      <c r="C83" s="18"/>
      <c r="D83" s="18"/>
      <c r="E83" s="170">
        <v>11442.25</v>
      </c>
      <c r="F83" s="18"/>
      <c r="G83" s="9"/>
      <c r="J83" s="1"/>
      <c r="K83" s="1"/>
      <c r="L83" s="1"/>
      <c r="M83" s="1"/>
    </row>
    <row r="84" spans="1:13" ht="12" customHeight="1">
      <c r="A84" s="18"/>
      <c r="B84" s="169" t="s">
        <v>3567</v>
      </c>
      <c r="C84" s="18"/>
      <c r="D84" s="18"/>
      <c r="E84" s="170">
        <v>8158.41</v>
      </c>
      <c r="F84" s="18"/>
      <c r="G84" s="9"/>
      <c r="J84" s="1"/>
      <c r="K84" s="1"/>
      <c r="L84" s="1"/>
      <c r="M84" s="1"/>
    </row>
    <row r="85" spans="1:13" ht="12" customHeight="1">
      <c r="A85" s="18"/>
      <c r="B85" s="169" t="s">
        <v>3568</v>
      </c>
      <c r="C85" s="18"/>
      <c r="D85" s="18"/>
      <c r="E85" s="170">
        <v>21190.69</v>
      </c>
      <c r="F85" s="18"/>
      <c r="G85" s="9"/>
      <c r="J85" s="1"/>
      <c r="K85" s="1"/>
      <c r="L85" s="1"/>
      <c r="M85" s="1"/>
    </row>
    <row r="86" spans="1:13" ht="12" customHeight="1">
      <c r="A86" s="18"/>
      <c r="B86" s="169" t="s">
        <v>3569</v>
      </c>
      <c r="C86" s="18"/>
      <c r="D86" s="18"/>
      <c r="E86" s="170">
        <v>4556.4799999999996</v>
      </c>
      <c r="F86" s="18"/>
      <c r="G86" s="9"/>
      <c r="J86" s="1"/>
      <c r="K86" s="1"/>
      <c r="L86" s="1"/>
      <c r="M86" s="1"/>
    </row>
    <row r="87" spans="1:13" ht="12" customHeight="1">
      <c r="A87" s="18"/>
      <c r="B87" s="169" t="s">
        <v>3570</v>
      </c>
      <c r="C87" s="18"/>
      <c r="D87" s="18"/>
      <c r="E87" s="170">
        <v>5299.62</v>
      </c>
      <c r="F87" s="18"/>
      <c r="G87" s="9"/>
      <c r="J87" s="1"/>
      <c r="K87" s="1"/>
      <c r="L87" s="1"/>
      <c r="M87" s="1"/>
    </row>
    <row r="88" spans="1:13" ht="12" customHeight="1">
      <c r="A88" s="18"/>
      <c r="B88" s="169" t="s">
        <v>3571</v>
      </c>
      <c r="C88" s="18"/>
      <c r="D88" s="18"/>
      <c r="E88" s="170">
        <v>16852.38</v>
      </c>
      <c r="F88" s="18"/>
      <c r="G88" s="9"/>
      <c r="J88" s="1"/>
      <c r="K88" s="1"/>
      <c r="L88" s="1"/>
      <c r="M88" s="1"/>
    </row>
    <row r="89" spans="1:13" ht="12" customHeight="1">
      <c r="A89" s="18"/>
      <c r="B89" s="169" t="s">
        <v>3572</v>
      </c>
      <c r="C89" s="18"/>
      <c r="D89" s="18"/>
      <c r="E89" s="170">
        <v>15672.88</v>
      </c>
      <c r="F89" s="18"/>
      <c r="G89" s="9"/>
      <c r="J89" s="1"/>
      <c r="K89" s="1"/>
      <c r="L89" s="1"/>
      <c r="M89" s="1"/>
    </row>
    <row r="90" spans="1:13" ht="12" customHeight="1">
      <c r="A90" s="18"/>
      <c r="B90" s="169" t="s">
        <v>3573</v>
      </c>
      <c r="C90" s="18"/>
      <c r="D90" s="18"/>
      <c r="E90" s="170">
        <v>13680.12</v>
      </c>
      <c r="F90" s="18"/>
      <c r="G90" s="9"/>
      <c r="J90" s="1"/>
      <c r="K90" s="1"/>
      <c r="L90" s="1"/>
      <c r="M90" s="1"/>
    </row>
    <row r="91" spans="1:13" ht="12" customHeight="1">
      <c r="A91" s="18"/>
      <c r="B91" s="169" t="s">
        <v>3574</v>
      </c>
      <c r="C91" s="18"/>
      <c r="D91" s="18"/>
      <c r="E91" s="170">
        <v>21177.23</v>
      </c>
      <c r="F91" s="18"/>
      <c r="G91" s="9"/>
      <c r="J91" s="1"/>
      <c r="K91" s="1"/>
      <c r="L91" s="1"/>
      <c r="M91" s="1"/>
    </row>
    <row r="92" spans="1:13" ht="12" customHeight="1">
      <c r="A92" s="18"/>
      <c r="B92" s="169" t="s">
        <v>3575</v>
      </c>
      <c r="C92" s="18"/>
      <c r="D92" s="18"/>
      <c r="E92" s="170">
        <v>11022.17</v>
      </c>
      <c r="F92" s="18"/>
      <c r="G92" s="9"/>
      <c r="J92" s="1"/>
      <c r="K92" s="1"/>
      <c r="L92" s="1"/>
      <c r="M92" s="1"/>
    </row>
    <row r="93" spans="1:13" ht="12" customHeight="1">
      <c r="A93" s="18"/>
      <c r="B93" s="169" t="s">
        <v>3576</v>
      </c>
      <c r="C93" s="18"/>
      <c r="D93" s="18"/>
      <c r="E93" s="170">
        <v>26418.37</v>
      </c>
      <c r="F93" s="18"/>
      <c r="G93" s="9"/>
      <c r="J93" s="1"/>
      <c r="K93" s="1"/>
      <c r="L93" s="1"/>
      <c r="M93" s="1"/>
    </row>
    <row r="94" spans="1:13" ht="12" customHeight="1">
      <c r="A94" s="18"/>
      <c r="B94" s="169" t="s">
        <v>3577</v>
      </c>
      <c r="C94" s="18"/>
      <c r="D94" s="18"/>
      <c r="E94" s="170">
        <v>30734.41</v>
      </c>
      <c r="F94" s="18"/>
      <c r="G94" s="9"/>
      <c r="J94" s="1"/>
      <c r="K94" s="1"/>
      <c r="L94" s="1"/>
      <c r="M94" s="1"/>
    </row>
    <row r="95" spans="1:13" ht="12" customHeight="1">
      <c r="A95" s="18"/>
      <c r="B95" s="169" t="s">
        <v>3578</v>
      </c>
      <c r="C95" s="18"/>
      <c r="D95" s="18"/>
      <c r="E95" s="170">
        <v>9042.86</v>
      </c>
      <c r="F95" s="18"/>
      <c r="G95" s="9"/>
      <c r="J95" s="1"/>
      <c r="K95" s="1"/>
      <c r="L95" s="1"/>
      <c r="M95" s="1"/>
    </row>
    <row r="96" spans="1:13" ht="12" customHeight="1">
      <c r="A96" s="18"/>
      <c r="B96" s="169" t="s">
        <v>3579</v>
      </c>
      <c r="C96" s="18"/>
      <c r="D96" s="18"/>
      <c r="E96" s="170">
        <v>10155.08</v>
      </c>
      <c r="F96" s="18"/>
      <c r="G96" s="9"/>
      <c r="J96" s="1"/>
      <c r="K96" s="1"/>
      <c r="L96" s="1"/>
      <c r="M96" s="1"/>
    </row>
    <row r="97" spans="1:13" ht="12" customHeight="1">
      <c r="A97" s="18"/>
      <c r="B97" s="169" t="s">
        <v>3580</v>
      </c>
      <c r="C97" s="18"/>
      <c r="D97" s="18"/>
      <c r="E97" s="170">
        <v>4173.97</v>
      </c>
      <c r="F97" s="18"/>
      <c r="G97" s="9"/>
      <c r="J97" s="1"/>
      <c r="K97" s="1"/>
      <c r="L97" s="1"/>
      <c r="M97" s="1"/>
    </row>
    <row r="98" spans="1:13" ht="12" customHeight="1">
      <c r="A98" s="18"/>
      <c r="B98" s="169" t="s">
        <v>3581</v>
      </c>
      <c r="C98" s="18"/>
      <c r="D98" s="18"/>
      <c r="E98" s="170">
        <v>11980.68</v>
      </c>
      <c r="F98" s="18"/>
      <c r="G98" s="9"/>
      <c r="J98" s="1"/>
      <c r="K98" s="1"/>
      <c r="L98" s="1"/>
      <c r="M98" s="1"/>
    </row>
    <row r="99" spans="1:13" ht="12" customHeight="1">
      <c r="A99" s="18"/>
      <c r="B99" s="169" t="s">
        <v>3582</v>
      </c>
      <c r="C99" s="18"/>
      <c r="D99" s="18"/>
      <c r="E99" s="170">
        <v>10631.8</v>
      </c>
      <c r="F99" s="18"/>
      <c r="G99" s="9"/>
      <c r="J99" s="1"/>
      <c r="K99" s="1"/>
      <c r="L99" s="1"/>
      <c r="M99" s="1"/>
    </row>
    <row r="100" spans="1:13" ht="12" customHeight="1">
      <c r="A100" s="18"/>
      <c r="B100" s="169" t="s">
        <v>3583</v>
      </c>
      <c r="C100" s="18"/>
      <c r="D100" s="18"/>
      <c r="E100" s="170">
        <v>16553.439999999999</v>
      </c>
      <c r="F100" s="18"/>
      <c r="G100" s="9"/>
      <c r="J100" s="1"/>
      <c r="K100" s="1"/>
      <c r="L100" s="1"/>
      <c r="M100" s="1"/>
    </row>
    <row r="101" spans="1:13" ht="12" customHeight="1">
      <c r="A101" s="18"/>
      <c r="B101" s="169" t="s">
        <v>3584</v>
      </c>
      <c r="C101" s="18"/>
      <c r="D101" s="18"/>
      <c r="E101" s="170">
        <v>4027</v>
      </c>
      <c r="F101" s="18"/>
      <c r="G101" s="9"/>
      <c r="J101" s="1"/>
      <c r="K101" s="1"/>
      <c r="L101" s="1"/>
      <c r="M101" s="1"/>
    </row>
    <row r="102" spans="1:13" ht="12" customHeight="1">
      <c r="A102" s="18"/>
      <c r="B102" s="169" t="s">
        <v>3585</v>
      </c>
      <c r="C102" s="18"/>
      <c r="D102" s="18"/>
      <c r="E102" s="170">
        <v>3402.19</v>
      </c>
      <c r="F102" s="18"/>
      <c r="G102" s="9"/>
      <c r="J102" s="1"/>
      <c r="K102" s="1"/>
      <c r="L102" s="1"/>
      <c r="M102" s="1"/>
    </row>
    <row r="103" spans="1:13" ht="12" customHeight="1">
      <c r="A103" s="18"/>
      <c r="B103" s="169" t="s">
        <v>3586</v>
      </c>
      <c r="C103" s="18"/>
      <c r="D103" s="18"/>
      <c r="E103" s="170">
        <v>12988</v>
      </c>
      <c r="F103" s="18"/>
      <c r="G103" s="9"/>
      <c r="J103" s="1"/>
      <c r="K103" s="1"/>
      <c r="L103" s="1"/>
      <c r="M103" s="1"/>
    </row>
    <row r="104" spans="1:13" ht="12" customHeight="1">
      <c r="A104" s="18"/>
      <c r="B104" s="169" t="s">
        <v>3587</v>
      </c>
      <c r="C104" s="18"/>
      <c r="D104" s="18"/>
      <c r="E104" s="170">
        <v>14884.34</v>
      </c>
      <c r="F104" s="18"/>
      <c r="G104" s="9"/>
      <c r="J104" s="1"/>
      <c r="K104" s="1"/>
      <c r="L104" s="1"/>
      <c r="M104" s="1"/>
    </row>
    <row r="105" spans="1:13" ht="12" customHeight="1">
      <c r="A105" s="18"/>
      <c r="B105" s="169" t="s">
        <v>3588</v>
      </c>
      <c r="C105" s="18"/>
      <c r="D105" s="18"/>
      <c r="E105" s="170">
        <v>19588.900000000001</v>
      </c>
      <c r="F105" s="18"/>
      <c r="G105" s="9"/>
      <c r="J105" s="1"/>
      <c r="K105" s="1"/>
      <c r="L105" s="1"/>
      <c r="M105" s="1"/>
    </row>
    <row r="106" spans="1:13" ht="12" customHeight="1">
      <c r="A106" s="18"/>
      <c r="B106" s="169" t="s">
        <v>3589</v>
      </c>
      <c r="C106" s="18"/>
      <c r="D106" s="18"/>
      <c r="E106" s="170">
        <v>123645.99</v>
      </c>
      <c r="F106" s="18"/>
      <c r="G106" s="9"/>
      <c r="J106" s="1"/>
      <c r="K106" s="1"/>
      <c r="L106" s="1"/>
      <c r="M106" s="1"/>
    </row>
    <row r="107" spans="1:13" ht="12" customHeight="1">
      <c r="A107" s="18"/>
      <c r="B107" s="169" t="s">
        <v>3590</v>
      </c>
      <c r="C107" s="18"/>
      <c r="D107" s="18"/>
      <c r="E107" s="170">
        <v>38231.519999999997</v>
      </c>
      <c r="F107" s="18"/>
      <c r="G107" s="9"/>
      <c r="J107" s="1"/>
      <c r="K107" s="1"/>
      <c r="L107" s="1"/>
      <c r="M107" s="1"/>
    </row>
    <row r="108" spans="1:13" ht="12" customHeight="1">
      <c r="A108" s="18" t="s">
        <v>13</v>
      </c>
      <c r="B108" s="31"/>
      <c r="C108" s="18"/>
      <c r="D108" s="18"/>
      <c r="E108" s="168">
        <v>3382</v>
      </c>
      <c r="F108" s="18"/>
      <c r="G108" s="9"/>
      <c r="J108" s="1"/>
      <c r="K108" s="1"/>
      <c r="L108" s="1"/>
      <c r="M108" s="1"/>
    </row>
    <row r="109" spans="1:13" ht="12" customHeight="1">
      <c r="A109" s="18"/>
      <c r="B109" s="31" t="s">
        <v>3591</v>
      </c>
      <c r="C109" s="18"/>
      <c r="D109" s="18"/>
      <c r="E109" s="170">
        <v>3372</v>
      </c>
      <c r="F109" s="18"/>
      <c r="G109" s="9"/>
      <c r="J109" s="1"/>
      <c r="K109" s="1"/>
      <c r="L109" s="1"/>
      <c r="M109" s="1"/>
    </row>
    <row r="110" spans="1:13" ht="12" customHeight="1">
      <c r="A110" s="18"/>
      <c r="B110" s="31" t="s">
        <v>1781</v>
      </c>
      <c r="C110" s="18"/>
      <c r="D110" s="18"/>
      <c r="E110" s="110">
        <v>10</v>
      </c>
      <c r="F110" s="38"/>
      <c r="G110" s="9"/>
      <c r="J110" s="1"/>
      <c r="K110" s="1"/>
      <c r="L110" s="1"/>
      <c r="M110" s="1"/>
    </row>
    <row r="111" spans="1:13" ht="12" customHeight="1">
      <c r="A111" s="18" t="s">
        <v>21</v>
      </c>
      <c r="B111" s="171" t="s">
        <v>3592</v>
      </c>
      <c r="C111" s="18">
        <v>17</v>
      </c>
      <c r="D111" s="18"/>
      <c r="E111" s="172">
        <f>SUM(E112:E159)</f>
        <v>4794.2482599999994</v>
      </c>
      <c r="F111" s="18"/>
      <c r="G111" s="25"/>
      <c r="H111" s="1"/>
      <c r="I111" s="1"/>
      <c r="J111" s="1"/>
      <c r="K111" s="1"/>
      <c r="L111" s="1"/>
      <c r="M111" s="1"/>
    </row>
    <row r="112" spans="1:13" ht="12" customHeight="1">
      <c r="A112" s="1"/>
      <c r="B112" s="113" t="s">
        <v>3517</v>
      </c>
      <c r="C112" s="63" t="s">
        <v>3518</v>
      </c>
      <c r="D112" s="1"/>
      <c r="E112" s="140">
        <v>31.672130000000003</v>
      </c>
      <c r="F112" s="24"/>
      <c r="G112" s="1"/>
      <c r="H112" s="1"/>
      <c r="I112" s="1"/>
      <c r="J112" s="1"/>
      <c r="K112" s="1"/>
      <c r="L112" s="1"/>
      <c r="M112" s="1"/>
    </row>
    <row r="113" spans="1:13" ht="12" customHeight="1">
      <c r="A113" s="1"/>
      <c r="B113" s="113" t="s">
        <v>3519</v>
      </c>
      <c r="C113" s="63" t="s">
        <v>3518</v>
      </c>
      <c r="D113" s="1"/>
      <c r="E113" s="140">
        <v>110</v>
      </c>
      <c r="F113" s="24"/>
      <c r="G113" s="1"/>
      <c r="H113" s="1"/>
      <c r="I113" s="1"/>
      <c r="J113" s="1"/>
      <c r="K113" s="1"/>
      <c r="L113" s="1"/>
      <c r="M113" s="1"/>
    </row>
    <row r="114" spans="1:13" ht="12" customHeight="1">
      <c r="A114" s="1"/>
      <c r="B114" s="113" t="s">
        <v>3520</v>
      </c>
      <c r="C114" s="63" t="s">
        <v>3518</v>
      </c>
      <c r="D114" s="1"/>
      <c r="E114" s="140">
        <v>100</v>
      </c>
      <c r="F114" s="24"/>
      <c r="G114" s="1"/>
      <c r="H114" s="1"/>
      <c r="I114" s="1"/>
      <c r="J114" s="1"/>
      <c r="K114" s="1"/>
      <c r="L114" s="1"/>
      <c r="M114" s="1"/>
    </row>
    <row r="115" spans="1:13" ht="12" customHeight="1">
      <c r="A115" s="1"/>
      <c r="B115" s="113" t="s">
        <v>3517</v>
      </c>
      <c r="C115" s="63" t="s">
        <v>3518</v>
      </c>
      <c r="D115" s="18"/>
      <c r="E115" s="140">
        <v>174.96</v>
      </c>
      <c r="F115" s="24"/>
      <c r="G115" s="1"/>
      <c r="H115" s="1"/>
      <c r="I115" s="1"/>
      <c r="J115" s="18"/>
      <c r="K115" s="18"/>
      <c r="L115" s="1"/>
      <c r="M115" s="1"/>
    </row>
    <row r="116" spans="1:13" ht="12" customHeight="1">
      <c r="A116" s="1"/>
      <c r="B116" s="113" t="s">
        <v>3521</v>
      </c>
      <c r="C116" s="63" t="s">
        <v>3518</v>
      </c>
      <c r="D116" s="1"/>
      <c r="E116" s="140">
        <v>450</v>
      </c>
      <c r="F116" s="24"/>
      <c r="G116" s="1"/>
      <c r="H116" s="1"/>
      <c r="I116" s="1"/>
      <c r="J116" s="1"/>
      <c r="K116" s="1"/>
      <c r="L116" s="1"/>
      <c r="M116" s="1"/>
    </row>
    <row r="117" spans="1:13" ht="12" customHeight="1">
      <c r="A117" s="1"/>
      <c r="B117" s="113" t="s">
        <v>3522</v>
      </c>
      <c r="C117" s="63" t="s">
        <v>3518</v>
      </c>
      <c r="D117" s="1"/>
      <c r="E117" s="140">
        <v>212.77699999999999</v>
      </c>
      <c r="F117" s="24"/>
      <c r="G117" s="1"/>
      <c r="H117" s="1"/>
      <c r="I117" s="1"/>
      <c r="J117" s="1"/>
      <c r="K117" s="1"/>
      <c r="L117" s="1"/>
      <c r="M117" s="1"/>
    </row>
    <row r="118" spans="1:13" ht="12" customHeight="1">
      <c r="A118" s="1"/>
      <c r="B118" s="113" t="s">
        <v>3523</v>
      </c>
      <c r="C118" s="63" t="s">
        <v>3518</v>
      </c>
      <c r="D118" s="1"/>
      <c r="E118" s="140">
        <v>12.8</v>
      </c>
      <c r="F118" s="24"/>
      <c r="G118" s="1"/>
      <c r="H118" s="1"/>
      <c r="I118" s="1"/>
      <c r="J118" s="1"/>
      <c r="K118" s="1"/>
      <c r="L118" s="1"/>
      <c r="M118" s="1"/>
    </row>
    <row r="119" spans="1:13" ht="12" customHeight="1">
      <c r="A119" s="1"/>
      <c r="B119" s="113" t="s">
        <v>3524</v>
      </c>
      <c r="C119" s="63" t="s">
        <v>3518</v>
      </c>
      <c r="D119" s="1"/>
      <c r="E119" s="140">
        <v>13.566000000000001</v>
      </c>
      <c r="F119" s="24"/>
      <c r="G119" s="1"/>
      <c r="H119" s="1"/>
      <c r="I119" s="1"/>
      <c r="L119" s="1"/>
      <c r="M119" s="1"/>
    </row>
    <row r="120" spans="1:13" ht="12" customHeight="1">
      <c r="A120" s="1"/>
      <c r="B120" s="113" t="s">
        <v>3525</v>
      </c>
      <c r="C120" s="63" t="s">
        <v>3518</v>
      </c>
      <c r="D120" s="1"/>
      <c r="E120" s="140">
        <v>33.333330000000004</v>
      </c>
      <c r="F120" s="24"/>
      <c r="G120" s="1"/>
      <c r="H120" s="1"/>
      <c r="I120" s="1"/>
      <c r="L120" s="1"/>
      <c r="M120" s="1"/>
    </row>
    <row r="121" spans="1:13" ht="12" customHeight="1">
      <c r="A121" s="1"/>
      <c r="B121" s="113" t="s">
        <v>3526</v>
      </c>
      <c r="C121" s="63" t="s">
        <v>3518</v>
      </c>
      <c r="D121" s="1"/>
      <c r="E121" s="140">
        <v>80</v>
      </c>
      <c r="F121" s="24"/>
      <c r="G121" s="1"/>
      <c r="H121" s="1"/>
      <c r="I121" s="1"/>
      <c r="L121" s="1"/>
      <c r="M121" s="1"/>
    </row>
    <row r="122" spans="1:13" ht="12" customHeight="1">
      <c r="A122" s="1"/>
      <c r="B122" s="113" t="s">
        <v>3527</v>
      </c>
      <c r="C122" s="63" t="s">
        <v>3518</v>
      </c>
      <c r="D122" s="1"/>
      <c r="E122" s="140">
        <v>35</v>
      </c>
      <c r="F122" s="24"/>
      <c r="G122" s="1"/>
      <c r="H122" s="1"/>
      <c r="I122" s="1"/>
      <c r="L122" s="1"/>
      <c r="M122" s="1"/>
    </row>
    <row r="123" spans="1:13" ht="12" customHeight="1">
      <c r="A123" s="1"/>
      <c r="B123" s="113" t="s">
        <v>3528</v>
      </c>
      <c r="C123" s="63" t="s">
        <v>3518</v>
      </c>
      <c r="D123" s="1"/>
      <c r="E123" s="140">
        <v>20.673999999999999</v>
      </c>
      <c r="F123" s="24"/>
      <c r="G123" s="1"/>
      <c r="H123" s="1"/>
      <c r="I123" s="1"/>
      <c r="L123" s="1"/>
      <c r="M123" s="1"/>
    </row>
    <row r="124" spans="1:13" ht="12" customHeight="1">
      <c r="A124" s="1"/>
      <c r="B124" s="113" t="s">
        <v>3529</v>
      </c>
      <c r="C124" s="63" t="s">
        <v>3518</v>
      </c>
      <c r="D124" s="1"/>
      <c r="E124" s="140">
        <v>76.010999999999996</v>
      </c>
      <c r="F124" s="24"/>
      <c r="G124" s="1"/>
      <c r="H124" s="1"/>
      <c r="I124" s="1"/>
      <c r="L124" s="1"/>
      <c r="M124" s="1"/>
    </row>
    <row r="125" spans="1:13" ht="12" customHeight="1">
      <c r="A125" s="1"/>
      <c r="B125" s="113" t="s">
        <v>3522</v>
      </c>
      <c r="C125" s="63" t="s">
        <v>3518</v>
      </c>
      <c r="D125" s="1"/>
      <c r="E125" s="140">
        <v>50</v>
      </c>
      <c r="F125" s="24"/>
      <c r="G125" s="1"/>
      <c r="H125" s="1"/>
      <c r="I125" s="1"/>
      <c r="L125" s="1"/>
      <c r="M125" s="1"/>
    </row>
    <row r="126" spans="1:13" ht="12" customHeight="1">
      <c r="A126" s="1"/>
      <c r="B126" s="113" t="s">
        <v>3520</v>
      </c>
      <c r="C126" s="63" t="s">
        <v>3518</v>
      </c>
      <c r="D126" s="1"/>
      <c r="E126" s="140">
        <v>92.881</v>
      </c>
      <c r="F126" s="24"/>
      <c r="G126" s="1"/>
      <c r="H126" s="1"/>
      <c r="I126" s="1"/>
      <c r="L126" s="1"/>
      <c r="M126" s="1"/>
    </row>
    <row r="127" spans="1:13" ht="12" customHeight="1">
      <c r="A127" s="1"/>
      <c r="B127" s="113" t="s">
        <v>3530</v>
      </c>
      <c r="C127" s="63" t="s">
        <v>3518</v>
      </c>
      <c r="D127" s="1"/>
      <c r="E127" s="140">
        <v>64.8</v>
      </c>
      <c r="F127" s="24"/>
      <c r="G127" s="1"/>
      <c r="H127" s="1"/>
      <c r="I127" s="1"/>
      <c r="L127" s="1"/>
      <c r="M127" s="1"/>
    </row>
    <row r="128" spans="1:13" ht="12" customHeight="1">
      <c r="A128" s="1"/>
      <c r="B128" s="113" t="s">
        <v>3531</v>
      </c>
      <c r="C128" s="63" t="s">
        <v>3518</v>
      </c>
      <c r="D128" s="1"/>
      <c r="E128" s="140">
        <v>37</v>
      </c>
      <c r="F128" s="24"/>
      <c r="G128" s="1"/>
      <c r="H128" s="1"/>
      <c r="I128" s="1"/>
      <c r="L128" s="1"/>
      <c r="M128" s="1"/>
    </row>
    <row r="129" spans="1:13" ht="12" customHeight="1">
      <c r="A129" s="1"/>
      <c r="B129" s="113" t="s">
        <v>3532</v>
      </c>
      <c r="C129" s="63" t="s">
        <v>3518</v>
      </c>
      <c r="D129" s="1"/>
      <c r="E129" s="140">
        <v>22.05</v>
      </c>
      <c r="F129" s="24"/>
      <c r="G129" s="1"/>
      <c r="H129" s="1"/>
      <c r="I129" s="1"/>
      <c r="L129" s="1"/>
      <c r="M129" s="1"/>
    </row>
    <row r="130" spans="1:13" ht="12" customHeight="1">
      <c r="A130" s="1"/>
      <c r="B130" s="113" t="s">
        <v>3533</v>
      </c>
      <c r="C130" s="63" t="s">
        <v>3518</v>
      </c>
      <c r="D130" s="1"/>
      <c r="E130" s="140">
        <v>719.99900000000002</v>
      </c>
      <c r="F130" s="24"/>
      <c r="G130" s="1"/>
      <c r="H130" s="1"/>
      <c r="I130" s="1"/>
    </row>
    <row r="131" spans="1:13" ht="12" customHeight="1">
      <c r="A131" s="1"/>
      <c r="B131" s="113" t="s">
        <v>3533</v>
      </c>
      <c r="C131" s="63" t="s">
        <v>3518</v>
      </c>
      <c r="D131" s="1"/>
      <c r="E131" s="140">
        <v>123</v>
      </c>
      <c r="F131" s="24"/>
      <c r="G131" s="1"/>
      <c r="H131" s="1"/>
      <c r="I131" s="1"/>
    </row>
    <row r="132" spans="1:13" ht="12" customHeight="1">
      <c r="A132" s="1"/>
      <c r="B132" s="113" t="s">
        <v>3524</v>
      </c>
      <c r="C132" s="63" t="s">
        <v>3518</v>
      </c>
      <c r="D132" s="1"/>
      <c r="E132" s="140">
        <v>68.319999999999993</v>
      </c>
      <c r="F132" s="24"/>
      <c r="G132" s="1"/>
      <c r="H132" s="1"/>
      <c r="I132" s="1"/>
    </row>
    <row r="133" spans="1:13" ht="12" customHeight="1">
      <c r="A133" s="1"/>
      <c r="B133" s="113" t="s">
        <v>3534</v>
      </c>
      <c r="C133" s="63" t="s">
        <v>3518</v>
      </c>
      <c r="D133" s="1"/>
      <c r="E133" s="140">
        <v>22.377400000000002</v>
      </c>
      <c r="F133" s="24"/>
      <c r="G133" s="1"/>
      <c r="H133" s="1"/>
      <c r="I133" s="1"/>
    </row>
    <row r="134" spans="1:13" ht="12" customHeight="1">
      <c r="A134" s="1"/>
      <c r="B134" s="113" t="s">
        <v>3523</v>
      </c>
      <c r="C134" s="63" t="s">
        <v>3518</v>
      </c>
      <c r="D134" s="1"/>
      <c r="E134" s="140">
        <v>19.2164</v>
      </c>
      <c r="F134" s="24"/>
      <c r="G134" s="1"/>
      <c r="H134" s="1"/>
      <c r="I134" s="1"/>
    </row>
    <row r="135" spans="1:13" ht="12" customHeight="1">
      <c r="A135" s="1"/>
      <c r="B135" s="113" t="s">
        <v>3517</v>
      </c>
      <c r="C135" s="63" t="s">
        <v>3518</v>
      </c>
      <c r="D135" s="1"/>
      <c r="E135" s="140">
        <v>8.2349999999999994</v>
      </c>
      <c r="F135" s="24"/>
      <c r="G135" s="1"/>
      <c r="H135" s="1"/>
      <c r="I135" s="1"/>
    </row>
    <row r="136" spans="1:13" ht="12" customHeight="1">
      <c r="A136" s="1"/>
      <c r="B136" s="113" t="s">
        <v>3521</v>
      </c>
      <c r="C136" s="63" t="s">
        <v>3518</v>
      </c>
      <c r="D136" s="1"/>
      <c r="E136" s="140">
        <v>10</v>
      </c>
      <c r="F136" s="24"/>
      <c r="G136" s="1"/>
      <c r="H136" s="1"/>
      <c r="I136" s="1"/>
    </row>
    <row r="137" spans="1:13" ht="12" customHeight="1">
      <c r="A137" s="1"/>
      <c r="B137" s="113" t="s">
        <v>3529</v>
      </c>
      <c r="C137" s="63" t="s">
        <v>3518</v>
      </c>
      <c r="D137" s="1"/>
      <c r="E137" s="140">
        <v>350.911</v>
      </c>
      <c r="F137" s="24"/>
      <c r="G137" s="1"/>
      <c r="H137" s="1"/>
      <c r="I137" s="1"/>
    </row>
    <row r="138" spans="1:13" ht="12" customHeight="1">
      <c r="A138" s="1"/>
      <c r="B138" s="113" t="s">
        <v>3534</v>
      </c>
      <c r="C138" s="63" t="s">
        <v>3518</v>
      </c>
      <c r="D138" s="1"/>
      <c r="E138" s="140">
        <v>23.235599999999998</v>
      </c>
      <c r="F138" s="24"/>
      <c r="G138" s="1"/>
      <c r="H138" s="1"/>
      <c r="I138" s="1"/>
    </row>
    <row r="139" spans="1:13" ht="12" customHeight="1">
      <c r="B139" s="113" t="s">
        <v>3533</v>
      </c>
      <c r="C139" s="63" t="s">
        <v>3518</v>
      </c>
      <c r="D139" s="1"/>
      <c r="E139" s="140">
        <v>358</v>
      </c>
      <c r="F139" s="24"/>
    </row>
    <row r="140" spans="1:13" ht="12" customHeight="1">
      <c r="B140" s="113" t="s">
        <v>3524</v>
      </c>
      <c r="C140" s="63" t="s">
        <v>3518</v>
      </c>
      <c r="D140" s="1"/>
      <c r="E140" s="140">
        <v>71.984999999999999</v>
      </c>
      <c r="F140" s="24"/>
    </row>
    <row r="141" spans="1:13" ht="12" customHeight="1">
      <c r="B141" s="113" t="s">
        <v>3522</v>
      </c>
      <c r="C141" s="63" t="s">
        <v>3518</v>
      </c>
      <c r="D141" s="1"/>
      <c r="E141" s="140">
        <v>122.354</v>
      </c>
      <c r="F141" s="24"/>
    </row>
    <row r="142" spans="1:13" ht="12" customHeight="1">
      <c r="B142" s="113" t="s">
        <v>3531</v>
      </c>
      <c r="C142" s="63" t="s">
        <v>3518</v>
      </c>
      <c r="D142" s="1"/>
      <c r="E142" s="140">
        <v>32.540399999999998</v>
      </c>
      <c r="F142" s="24"/>
    </row>
    <row r="143" spans="1:13" ht="12" customHeight="1">
      <c r="B143" s="113" t="s">
        <v>3533</v>
      </c>
      <c r="C143" s="63" t="s">
        <v>3518</v>
      </c>
      <c r="D143" s="1"/>
      <c r="E143" s="140">
        <v>162.399</v>
      </c>
      <c r="F143" s="24"/>
    </row>
    <row r="144" spans="1:13" ht="12" customHeight="1">
      <c r="B144" s="113" t="s">
        <v>3529</v>
      </c>
      <c r="C144" s="63" t="s">
        <v>3518</v>
      </c>
      <c r="D144" s="1"/>
      <c r="E144" s="140">
        <v>224</v>
      </c>
      <c r="F144" s="24"/>
    </row>
    <row r="145" spans="2:11" ht="12" customHeight="1">
      <c r="B145" s="113" t="s">
        <v>3526</v>
      </c>
      <c r="C145" s="63" t="s">
        <v>3518</v>
      </c>
      <c r="D145" s="1"/>
      <c r="E145" s="140">
        <v>35.776000000000003</v>
      </c>
      <c r="F145" s="24"/>
    </row>
    <row r="146" spans="2:11" ht="12" customHeight="1">
      <c r="B146" s="113" t="s">
        <v>3531</v>
      </c>
      <c r="C146" s="63" t="s">
        <v>3518</v>
      </c>
      <c r="D146" s="1"/>
      <c r="E146" s="140">
        <v>32</v>
      </c>
      <c r="F146" s="24"/>
    </row>
    <row r="147" spans="2:11" ht="12" customHeight="1">
      <c r="B147" s="113" t="s">
        <v>3524</v>
      </c>
      <c r="C147" s="63" t="s">
        <v>3518</v>
      </c>
      <c r="E147" s="140">
        <v>40</v>
      </c>
      <c r="F147" s="24"/>
    </row>
    <row r="148" spans="2:11" ht="12" customHeight="1">
      <c r="B148" s="113" t="s">
        <v>3524</v>
      </c>
      <c r="C148" s="63" t="s">
        <v>3518</v>
      </c>
      <c r="E148" s="140">
        <v>79.022999999999996</v>
      </c>
      <c r="F148" s="24"/>
    </row>
    <row r="149" spans="2:11" ht="12" customHeight="1">
      <c r="B149" s="113" t="s">
        <v>3523</v>
      </c>
      <c r="C149" s="63" t="s">
        <v>3518</v>
      </c>
      <c r="E149" s="140">
        <v>64</v>
      </c>
      <c r="F149" s="24"/>
    </row>
    <row r="150" spans="2:11" ht="12" customHeight="1">
      <c r="B150" s="113" t="s">
        <v>3535</v>
      </c>
      <c r="C150" s="63" t="s">
        <v>3518</v>
      </c>
      <c r="E150" s="140">
        <v>8</v>
      </c>
      <c r="F150" s="24"/>
    </row>
    <row r="151" spans="2:11" ht="12" customHeight="1">
      <c r="B151" s="113" t="s">
        <v>3536</v>
      </c>
      <c r="C151" s="63" t="s">
        <v>3518</v>
      </c>
      <c r="E151" s="140">
        <v>9.8170000000000002</v>
      </c>
      <c r="F151" s="24"/>
    </row>
    <row r="152" spans="2:11" ht="12" customHeight="1">
      <c r="B152" s="113" t="s">
        <v>3533</v>
      </c>
      <c r="C152" s="63" t="s">
        <v>3518</v>
      </c>
      <c r="E152" s="140">
        <v>76.567999999999998</v>
      </c>
      <c r="F152" s="24"/>
    </row>
    <row r="153" spans="2:11" ht="12" customHeight="1">
      <c r="B153" s="113" t="s">
        <v>3526</v>
      </c>
      <c r="C153" s="63" t="s">
        <v>3518</v>
      </c>
      <c r="E153" s="140">
        <v>270</v>
      </c>
      <c r="F153" s="24"/>
    </row>
    <row r="154" spans="2:11" ht="12" customHeight="1">
      <c r="B154" s="113" t="s">
        <v>3528</v>
      </c>
      <c r="C154" s="63" t="s">
        <v>3518</v>
      </c>
      <c r="E154" s="140">
        <v>18.149999999999999</v>
      </c>
      <c r="F154" s="24"/>
    </row>
    <row r="155" spans="2:11" ht="12" customHeight="1">
      <c r="B155" s="113" t="s">
        <v>3527</v>
      </c>
      <c r="C155" s="63" t="s">
        <v>3518</v>
      </c>
      <c r="E155" s="140">
        <v>7.7629999999999999</v>
      </c>
      <c r="F155" s="24"/>
    </row>
    <row r="156" spans="2:11" ht="12" customHeight="1">
      <c r="B156" s="113" t="s">
        <v>3524</v>
      </c>
      <c r="C156" s="63" t="s">
        <v>3518</v>
      </c>
      <c r="E156" s="140">
        <v>10.073</v>
      </c>
      <c r="F156" s="24"/>
    </row>
    <row r="157" spans="2:11" ht="12" customHeight="1">
      <c r="B157" s="113" t="s">
        <v>3529</v>
      </c>
      <c r="C157" s="63" t="s">
        <v>3518</v>
      </c>
      <c r="E157" s="140">
        <v>109.271</v>
      </c>
      <c r="F157" s="24"/>
    </row>
    <row r="158" spans="2:11" ht="12" customHeight="1">
      <c r="B158" s="113" t="s">
        <v>3525</v>
      </c>
      <c r="C158" s="63" t="s">
        <v>3518</v>
      </c>
      <c r="E158" s="140">
        <v>65.213999999999999</v>
      </c>
      <c r="F158" s="24"/>
    </row>
    <row r="159" spans="2:11" ht="12" customHeight="1">
      <c r="B159" s="113" t="s">
        <v>3525</v>
      </c>
      <c r="C159" s="63" t="s">
        <v>3518</v>
      </c>
      <c r="E159" s="140">
        <v>34.496000000000002</v>
      </c>
      <c r="F159" s="24"/>
      <c r="J159" s="1"/>
      <c r="K159" s="1"/>
    </row>
    <row r="160" spans="2:11" ht="12" customHeight="1">
      <c r="B160" s="113"/>
      <c r="C160" s="63"/>
      <c r="E160" s="140"/>
      <c r="F160" s="24"/>
      <c r="J160" s="1"/>
      <c r="K160" s="1"/>
    </row>
    <row r="161" spans="1:14" ht="12" customHeight="1">
      <c r="A161" s="18"/>
      <c r="B161" s="21" t="s">
        <v>3515</v>
      </c>
      <c r="C161" s="18">
        <v>17</v>
      </c>
      <c r="D161" s="1"/>
      <c r="E161" s="1"/>
      <c r="F161" s="18"/>
      <c r="G161" t="s">
        <v>3593</v>
      </c>
    </row>
    <row r="162" spans="1:14" ht="12" customHeight="1">
      <c r="A162" s="18" t="s">
        <v>3541</v>
      </c>
      <c r="B162" s="21" t="s">
        <v>3594</v>
      </c>
      <c r="C162" s="18">
        <v>17</v>
      </c>
      <c r="D162" s="1"/>
      <c r="E162" s="1">
        <v>708</v>
      </c>
      <c r="F162" s="9"/>
      <c r="G162">
        <f>+E162</f>
        <v>708</v>
      </c>
    </row>
    <row r="163" spans="1:14" ht="12" customHeight="1">
      <c r="A163" s="18"/>
      <c r="B163" s="173" t="s">
        <v>3498</v>
      </c>
      <c r="C163" s="174"/>
      <c r="D163" s="1"/>
      <c r="E163" s="140">
        <f>1446.821-739.26159</f>
        <v>707.55940999999996</v>
      </c>
      <c r="F163" s="9"/>
    </row>
    <row r="164" spans="1:14" ht="12" customHeight="1">
      <c r="A164" s="18"/>
      <c r="B164" s="21"/>
      <c r="C164" s="18"/>
      <c r="D164" s="1"/>
      <c r="E164" s="1"/>
      <c r="F164" s="9"/>
    </row>
    <row r="165" spans="1:14" ht="12" customHeight="1">
      <c r="A165" s="18"/>
      <c r="B165" s="21" t="s">
        <v>3515</v>
      </c>
      <c r="C165" s="18">
        <v>17</v>
      </c>
      <c r="D165" s="18"/>
      <c r="E165" s="18"/>
      <c r="F165" s="9"/>
      <c r="G165" t="s">
        <v>3595</v>
      </c>
    </row>
    <row r="166" spans="1:14" ht="12" customHeight="1">
      <c r="A166" s="18" t="s">
        <v>3541</v>
      </c>
      <c r="B166" s="21" t="s">
        <v>3596</v>
      </c>
      <c r="C166" s="18">
        <v>17</v>
      </c>
      <c r="D166" s="18"/>
      <c r="E166" s="18">
        <v>8389</v>
      </c>
      <c r="F166" s="9"/>
      <c r="G166">
        <f>+E166</f>
        <v>8389</v>
      </c>
    </row>
    <row r="167" spans="1:14" ht="12" customHeight="1">
      <c r="A167" s="18"/>
      <c r="B167" s="31"/>
      <c r="C167" s="18"/>
      <c r="D167" s="18"/>
      <c r="E167" s="170"/>
      <c r="F167" s="9"/>
      <c r="G167" s="9"/>
      <c r="H167" s="9"/>
      <c r="I167" s="9"/>
      <c r="J167" s="9"/>
      <c r="K167" s="9"/>
      <c r="L167" s="9"/>
      <c r="M167" s="9"/>
      <c r="N167" s="9"/>
    </row>
    <row r="168" spans="1:14" ht="12" customHeight="1">
      <c r="A168" s="18"/>
      <c r="B168" s="31" t="s">
        <v>3597</v>
      </c>
      <c r="C168" s="18"/>
      <c r="D168" s="18"/>
      <c r="E168" s="170">
        <v>3274.67</v>
      </c>
      <c r="F168" s="9"/>
      <c r="G168" s="9"/>
      <c r="H168" s="9"/>
      <c r="I168" s="9"/>
      <c r="J168" s="9"/>
      <c r="K168" s="9"/>
      <c r="L168" s="9"/>
      <c r="M168" s="9"/>
      <c r="N168" s="9"/>
    </row>
    <row r="169" spans="1:14" ht="12" customHeight="1">
      <c r="A169" s="18"/>
      <c r="B169" s="31" t="s">
        <v>3521</v>
      </c>
      <c r="C169" s="18"/>
      <c r="D169" s="18"/>
      <c r="E169" s="170">
        <v>2244.62</v>
      </c>
      <c r="F169" s="9"/>
      <c r="G169" s="9"/>
      <c r="H169" s="9"/>
      <c r="I169" s="9"/>
      <c r="J169" s="9"/>
      <c r="K169" s="9"/>
      <c r="L169" s="9"/>
      <c r="M169" s="9"/>
      <c r="N169" s="9"/>
    </row>
    <row r="170" spans="1:14" ht="12" customHeight="1">
      <c r="A170" s="18"/>
      <c r="B170" s="169" t="s">
        <v>3598</v>
      </c>
      <c r="C170" s="18"/>
      <c r="D170" s="18"/>
      <c r="E170" s="170">
        <v>493.88</v>
      </c>
      <c r="F170" s="9"/>
      <c r="G170" s="9"/>
      <c r="H170" s="9"/>
      <c r="I170" s="9"/>
      <c r="J170" s="9"/>
      <c r="K170" s="9"/>
      <c r="L170" s="9"/>
      <c r="M170" s="9"/>
      <c r="N170" s="9"/>
    </row>
    <row r="171" spans="1:14" ht="12" customHeight="1">
      <c r="A171" s="18"/>
      <c r="B171" s="169" t="s">
        <v>3599</v>
      </c>
      <c r="C171" s="18"/>
      <c r="D171" s="18"/>
      <c r="E171" s="170">
        <v>2375.65</v>
      </c>
      <c r="F171" s="9"/>
      <c r="G171" s="25"/>
      <c r="H171" s="9"/>
      <c r="I171" s="9"/>
      <c r="J171" s="9"/>
      <c r="K171" s="9"/>
      <c r="L171" s="9"/>
      <c r="M171" s="9"/>
      <c r="N171" s="9"/>
    </row>
    <row r="172" spans="1:14" ht="12" customHeight="1">
      <c r="A172" s="18"/>
      <c r="B172" s="21"/>
      <c r="C172" s="18"/>
      <c r="D172" s="18"/>
      <c r="E172" s="18"/>
      <c r="F172" s="9"/>
    </row>
    <row r="173" spans="1:14" ht="12" customHeight="1">
      <c r="A173" s="18"/>
      <c r="B173" s="31"/>
      <c r="C173" s="18"/>
      <c r="D173" s="18"/>
      <c r="E173" s="110"/>
      <c r="F173" s="38"/>
      <c r="J173" s="1"/>
      <c r="K173" s="1"/>
    </row>
    <row r="174" spans="1:14" ht="12" customHeight="1">
      <c r="A174" s="18"/>
      <c r="B174" s="21" t="s">
        <v>3515</v>
      </c>
      <c r="C174" s="18">
        <v>17</v>
      </c>
      <c r="D174" s="18"/>
      <c r="E174" s="18"/>
      <c r="F174" s="18"/>
      <c r="G174" s="9" t="s">
        <v>3600</v>
      </c>
      <c r="H174" s="9"/>
    </row>
    <row r="175" spans="1:14" ht="12" customHeight="1">
      <c r="A175" s="18" t="s">
        <v>3601</v>
      </c>
      <c r="B175" s="21" t="s">
        <v>3602</v>
      </c>
      <c r="C175" s="18">
        <v>17</v>
      </c>
      <c r="D175" s="18"/>
      <c r="E175" s="18"/>
      <c r="F175" s="18">
        <v>41150</v>
      </c>
      <c r="G175" s="9">
        <v>41150</v>
      </c>
      <c r="H175" s="9"/>
      <c r="I175" t="s">
        <v>3603</v>
      </c>
    </row>
    <row r="176" spans="1:14" ht="12" customHeight="1">
      <c r="A176" s="21" t="s">
        <v>3541</v>
      </c>
      <c r="B176" s="9"/>
      <c r="C176" s="18"/>
      <c r="D176" s="18"/>
      <c r="E176" s="152">
        <v>900</v>
      </c>
      <c r="F176" s="38"/>
      <c r="G176" s="9"/>
      <c r="H176" s="9"/>
      <c r="I176" s="9"/>
      <c r="J176" s="9"/>
      <c r="K176" s="9"/>
      <c r="L176" s="9"/>
      <c r="M176" s="9"/>
      <c r="N176" s="9"/>
    </row>
    <row r="177" spans="1:8" ht="12" customHeight="1">
      <c r="A177" s="18"/>
      <c r="B177" s="169" t="s">
        <v>3542</v>
      </c>
      <c r="C177" s="18"/>
      <c r="D177" s="18"/>
      <c r="E177" s="175">
        <v>5.82</v>
      </c>
      <c r="F177" s="38"/>
      <c r="G177" s="9"/>
      <c r="H177" s="9"/>
    </row>
    <row r="178" spans="1:8" ht="12" customHeight="1">
      <c r="A178" s="18"/>
      <c r="B178" s="169" t="s">
        <v>3543</v>
      </c>
      <c r="C178" s="18"/>
      <c r="D178" s="18"/>
      <c r="E178" s="175">
        <v>80.989999999999995</v>
      </c>
      <c r="F178" s="38"/>
      <c r="G178" s="9"/>
      <c r="H178" s="9"/>
    </row>
    <row r="179" spans="1:8" ht="12" customHeight="1">
      <c r="A179" s="18"/>
      <c r="B179" s="169" t="s">
        <v>3544</v>
      </c>
      <c r="C179" s="18"/>
      <c r="D179" s="18"/>
      <c r="E179" s="175">
        <v>75.3</v>
      </c>
      <c r="F179" s="38"/>
      <c r="G179" s="9"/>
      <c r="H179" s="9"/>
    </row>
    <row r="180" spans="1:8" ht="12" customHeight="1">
      <c r="A180" s="18"/>
      <c r="B180" s="169" t="s">
        <v>3545</v>
      </c>
      <c r="C180" s="18"/>
      <c r="D180" s="18"/>
      <c r="E180" s="175">
        <v>121.18</v>
      </c>
      <c r="F180" s="38"/>
      <c r="G180" s="9"/>
      <c r="H180" s="9"/>
    </row>
    <row r="181" spans="1:8" ht="12" customHeight="1">
      <c r="A181" s="18"/>
      <c r="B181" s="169" t="s">
        <v>3546</v>
      </c>
      <c r="C181" s="18"/>
      <c r="D181" s="18"/>
      <c r="E181" s="175">
        <v>28.6</v>
      </c>
      <c r="F181" s="38"/>
    </row>
    <row r="182" spans="1:8" ht="12" customHeight="1">
      <c r="A182" s="18"/>
      <c r="B182" s="169" t="s">
        <v>3547</v>
      </c>
      <c r="C182" s="18"/>
      <c r="D182" s="18"/>
      <c r="E182" s="175">
        <v>50.1</v>
      </c>
      <c r="F182" s="38"/>
    </row>
    <row r="183" spans="1:8" ht="12" customHeight="1">
      <c r="A183" s="18"/>
      <c r="B183" s="169" t="s">
        <v>3548</v>
      </c>
      <c r="C183" s="18"/>
      <c r="D183" s="18"/>
      <c r="E183" s="175">
        <v>39.39</v>
      </c>
      <c r="F183" s="38"/>
    </row>
    <row r="184" spans="1:8" ht="12" customHeight="1">
      <c r="A184" s="18"/>
      <c r="B184" s="169" t="s">
        <v>3549</v>
      </c>
      <c r="C184" s="18"/>
      <c r="D184" s="18"/>
      <c r="E184" s="175">
        <v>38.94</v>
      </c>
      <c r="F184" s="38"/>
    </row>
    <row r="185" spans="1:8" ht="12" customHeight="1">
      <c r="A185" s="18"/>
      <c r="B185" s="169" t="s">
        <v>3550</v>
      </c>
      <c r="C185" s="18"/>
      <c r="D185" s="18"/>
      <c r="E185" s="175">
        <v>57.26</v>
      </c>
      <c r="F185" s="38"/>
    </row>
    <row r="186" spans="1:8" ht="12" customHeight="1">
      <c r="A186" s="18"/>
      <c r="B186" s="169" t="s">
        <v>3551</v>
      </c>
      <c r="C186" s="18"/>
      <c r="D186" s="18"/>
      <c r="E186" s="175">
        <v>40.909999999999997</v>
      </c>
      <c r="F186" s="38"/>
    </row>
    <row r="187" spans="1:8" ht="12" customHeight="1">
      <c r="A187" s="18"/>
      <c r="B187" s="169" t="s">
        <v>3552</v>
      </c>
      <c r="C187" s="18"/>
      <c r="D187" s="18"/>
      <c r="E187" s="175">
        <v>47.82</v>
      </c>
      <c r="F187" s="38"/>
    </row>
    <row r="188" spans="1:8" ht="12" customHeight="1">
      <c r="A188" s="18"/>
      <c r="B188" s="169" t="s">
        <v>3553</v>
      </c>
      <c r="C188" s="18"/>
      <c r="D188" s="18"/>
      <c r="E188" s="175">
        <v>94.25</v>
      </c>
      <c r="F188" s="38"/>
    </row>
    <row r="189" spans="1:8" ht="12" customHeight="1">
      <c r="A189" s="18"/>
      <c r="B189" s="169" t="s">
        <v>3554</v>
      </c>
      <c r="C189" s="18"/>
      <c r="D189" s="18"/>
      <c r="E189" s="175">
        <v>219.43</v>
      </c>
      <c r="F189" s="38"/>
      <c r="H189" s="30"/>
    </row>
    <row r="190" spans="1:8" ht="12" customHeight="1">
      <c r="A190" s="18" t="s">
        <v>13</v>
      </c>
      <c r="B190" s="31"/>
      <c r="C190" s="18"/>
      <c r="D190" s="18"/>
      <c r="E190" s="152">
        <v>10222</v>
      </c>
      <c r="F190" s="38"/>
    </row>
    <row r="191" spans="1:8" ht="12" customHeight="1">
      <c r="A191" s="174"/>
      <c r="B191" s="173" t="s">
        <v>3604</v>
      </c>
      <c r="C191" s="174"/>
      <c r="D191" s="1"/>
      <c r="E191" s="151">
        <v>70</v>
      </c>
      <c r="F191" s="38"/>
    </row>
    <row r="192" spans="1:8" ht="12" customHeight="1">
      <c r="A192" s="174"/>
      <c r="B192" s="173" t="s">
        <v>3605</v>
      </c>
      <c r="C192" s="174"/>
      <c r="D192" s="1"/>
      <c r="E192" s="151">
        <v>2880</v>
      </c>
      <c r="F192" s="38"/>
    </row>
    <row r="193" spans="1:17" ht="12" customHeight="1">
      <c r="A193" s="174"/>
      <c r="B193" s="173" t="s">
        <v>3606</v>
      </c>
      <c r="C193" s="174"/>
      <c r="D193" s="1"/>
      <c r="E193" s="151">
        <v>232</v>
      </c>
      <c r="F193" s="38"/>
    </row>
    <row r="194" spans="1:17" ht="12" customHeight="1">
      <c r="A194" s="174"/>
      <c r="B194" s="173" t="s">
        <v>3607</v>
      </c>
      <c r="C194" s="174"/>
      <c r="D194" s="1"/>
      <c r="E194" s="151">
        <v>1680</v>
      </c>
      <c r="F194" s="38"/>
    </row>
    <row r="195" spans="1:17" ht="12" customHeight="1">
      <c r="A195" s="174"/>
      <c r="B195" s="173" t="s">
        <v>3608</v>
      </c>
      <c r="C195" s="174"/>
      <c r="D195" s="1"/>
      <c r="E195" s="151">
        <v>800</v>
      </c>
      <c r="F195" s="38"/>
    </row>
    <row r="196" spans="1:17" ht="12" customHeight="1">
      <c r="A196" s="174"/>
      <c r="B196" s="173" t="s">
        <v>3609</v>
      </c>
      <c r="C196" s="174"/>
      <c r="D196" s="1"/>
      <c r="E196" s="151">
        <v>400</v>
      </c>
      <c r="F196" s="38"/>
      <c r="O196" s="9"/>
      <c r="P196" s="9"/>
      <c r="Q196" s="9"/>
    </row>
    <row r="197" spans="1:17" ht="12" customHeight="1">
      <c r="A197" s="174"/>
      <c r="B197" s="173" t="s">
        <v>3610</v>
      </c>
      <c r="C197" s="174"/>
      <c r="D197" s="1"/>
      <c r="E197" s="151">
        <v>800</v>
      </c>
      <c r="F197" s="38"/>
    </row>
    <row r="198" spans="1:17" ht="12" customHeight="1">
      <c r="A198" s="174"/>
      <c r="B198" s="173" t="s">
        <v>3611</v>
      </c>
      <c r="C198" s="174"/>
      <c r="D198" s="1"/>
      <c r="E198" s="151">
        <v>1000</v>
      </c>
      <c r="F198" s="38"/>
    </row>
    <row r="199" spans="1:17" ht="12" customHeight="1">
      <c r="A199" s="174"/>
      <c r="B199" s="173" t="s">
        <v>3612</v>
      </c>
      <c r="C199" s="174"/>
      <c r="D199" s="1"/>
      <c r="E199" s="151">
        <v>800</v>
      </c>
      <c r="F199" s="38"/>
    </row>
    <row r="200" spans="1:17" ht="12" customHeight="1">
      <c r="A200" s="174"/>
      <c r="B200" s="173" t="s">
        <v>3613</v>
      </c>
      <c r="C200" s="174"/>
      <c r="D200" s="1"/>
      <c r="E200" s="151">
        <v>800</v>
      </c>
      <c r="F200" s="38"/>
    </row>
    <row r="201" spans="1:17" ht="12" customHeight="1">
      <c r="A201" s="174"/>
      <c r="B201" s="173" t="s">
        <v>3614</v>
      </c>
      <c r="C201" s="174"/>
      <c r="D201" s="1"/>
      <c r="E201" s="151">
        <v>159.85300000000001</v>
      </c>
      <c r="F201" s="38"/>
    </row>
    <row r="202" spans="1:17" ht="12" customHeight="1">
      <c r="A202" s="174"/>
      <c r="B202" s="173" t="s">
        <v>3615</v>
      </c>
      <c r="C202" s="174"/>
      <c r="D202" s="1"/>
      <c r="E202" s="151">
        <v>600</v>
      </c>
      <c r="F202" s="38"/>
    </row>
    <row r="203" spans="1:17" ht="12" customHeight="1">
      <c r="A203" s="18" t="s">
        <v>21</v>
      </c>
      <c r="B203" s="121" t="s">
        <v>3616</v>
      </c>
      <c r="C203" s="1">
        <v>17</v>
      </c>
      <c r="D203" s="1"/>
      <c r="E203" s="18">
        <v>1462</v>
      </c>
      <c r="F203" s="9"/>
      <c r="J203" t="s">
        <v>3617</v>
      </c>
    </row>
    <row r="204" spans="1:17" ht="12" customHeight="1">
      <c r="B204" s="113" t="s">
        <v>3597</v>
      </c>
      <c r="C204" s="63" t="s">
        <v>3618</v>
      </c>
      <c r="D204" s="1"/>
      <c r="E204" s="138">
        <v>24</v>
      </c>
    </row>
    <row r="205" spans="1:17" ht="12" customHeight="1">
      <c r="B205" s="113" t="s">
        <v>3597</v>
      </c>
      <c r="C205" s="63" t="s">
        <v>3618</v>
      </c>
      <c r="D205" s="1"/>
      <c r="E205" s="138">
        <v>120</v>
      </c>
      <c r="I205" s="1"/>
    </row>
    <row r="206" spans="1:17" ht="12" customHeight="1">
      <c r="B206" s="113" t="s">
        <v>3521</v>
      </c>
      <c r="C206" s="63" t="s">
        <v>3618</v>
      </c>
      <c r="D206" s="1"/>
      <c r="E206" s="138">
        <v>120</v>
      </c>
      <c r="I206" s="1"/>
    </row>
    <row r="207" spans="1:17" ht="12" customHeight="1">
      <c r="B207" s="113" t="s">
        <v>3521</v>
      </c>
      <c r="C207" s="63" t="s">
        <v>3618</v>
      </c>
      <c r="D207" s="1"/>
      <c r="E207" s="138">
        <v>24</v>
      </c>
      <c r="I207" s="1"/>
    </row>
    <row r="208" spans="1:17" ht="12" customHeight="1">
      <c r="B208" s="113" t="s">
        <v>3521</v>
      </c>
      <c r="C208" s="63" t="s">
        <v>3618</v>
      </c>
      <c r="D208" s="1"/>
      <c r="E208" s="138">
        <v>120</v>
      </c>
      <c r="I208" s="1"/>
    </row>
    <row r="209" spans="1:12" ht="12" customHeight="1">
      <c r="B209" s="113" t="s">
        <v>3521</v>
      </c>
      <c r="C209" s="63" t="s">
        <v>3618</v>
      </c>
      <c r="D209" s="1"/>
      <c r="E209" s="138">
        <v>120</v>
      </c>
      <c r="I209" s="1"/>
    </row>
    <row r="210" spans="1:12" ht="12" customHeight="1">
      <c r="B210" s="113" t="s">
        <v>3517</v>
      </c>
      <c r="C210" s="63" t="s">
        <v>3618</v>
      </c>
      <c r="D210" s="1"/>
      <c r="E210" s="138">
        <v>120</v>
      </c>
      <c r="I210" s="1"/>
    </row>
    <row r="211" spans="1:12" ht="12" customHeight="1">
      <c r="B211" s="113" t="s">
        <v>3517</v>
      </c>
      <c r="C211" s="63" t="s">
        <v>3618</v>
      </c>
      <c r="D211" s="1"/>
      <c r="E211" s="138">
        <v>192</v>
      </c>
      <c r="I211" s="1"/>
    </row>
    <row r="212" spans="1:12" ht="12" customHeight="1">
      <c r="B212" s="113" t="s">
        <v>3521</v>
      </c>
      <c r="C212" s="63" t="s">
        <v>3618</v>
      </c>
      <c r="D212" s="1"/>
      <c r="E212" s="138">
        <v>192</v>
      </c>
      <c r="I212" s="1"/>
    </row>
    <row r="213" spans="1:12" ht="12" customHeight="1">
      <c r="B213" s="113" t="s">
        <v>3521</v>
      </c>
      <c r="C213" s="63" t="s">
        <v>3618</v>
      </c>
      <c r="D213" s="1"/>
      <c r="E213" s="138">
        <v>192</v>
      </c>
      <c r="I213" s="1"/>
    </row>
    <row r="214" spans="1:12" ht="12" customHeight="1">
      <c r="B214" s="113" t="s">
        <v>3521</v>
      </c>
      <c r="C214" s="63" t="s">
        <v>3618</v>
      </c>
      <c r="D214" s="1"/>
      <c r="E214" s="151">
        <v>141.55199999999999</v>
      </c>
      <c r="F214" s="30"/>
      <c r="I214" s="1"/>
    </row>
    <row r="215" spans="1:12" ht="12" customHeight="1">
      <c r="B215" s="113" t="s">
        <v>3619</v>
      </c>
      <c r="C215" s="63" t="s">
        <v>3618</v>
      </c>
      <c r="D215" s="1"/>
      <c r="E215" s="138">
        <v>48</v>
      </c>
      <c r="I215" s="1"/>
    </row>
    <row r="216" spans="1:12" ht="12" customHeight="1">
      <c r="B216" s="31" t="s">
        <v>3517</v>
      </c>
      <c r="C216" s="72" t="s">
        <v>3618</v>
      </c>
      <c r="D216" s="18"/>
      <c r="E216" s="176">
        <v>48</v>
      </c>
      <c r="F216" s="9"/>
    </row>
    <row r="217" spans="1:12" ht="12" customHeight="1">
      <c r="A217" s="18" t="s">
        <v>3601</v>
      </c>
      <c r="B217" s="21" t="s">
        <v>3620</v>
      </c>
      <c r="C217" s="18">
        <v>17</v>
      </c>
      <c r="D217" s="18"/>
      <c r="E217" s="18">
        <v>24240</v>
      </c>
      <c r="F217" s="18"/>
      <c r="G217" s="63"/>
      <c r="H217" s="1"/>
      <c r="J217" t="s">
        <v>3617</v>
      </c>
    </row>
    <row r="218" spans="1:12" ht="12" customHeight="1">
      <c r="A218" s="21" t="s">
        <v>3541</v>
      </c>
      <c r="B218" s="9"/>
      <c r="C218" s="18"/>
      <c r="D218" s="18"/>
      <c r="E218" s="152">
        <f>19016.817</f>
        <v>19016.816999999999</v>
      </c>
      <c r="F218" s="18"/>
      <c r="G218" s="18"/>
      <c r="H218" s="18"/>
      <c r="I218" s="9"/>
      <c r="J218" s="9"/>
      <c r="K218" s="9"/>
      <c r="L218" s="9"/>
    </row>
    <row r="219" spans="1:12" ht="12" customHeight="1">
      <c r="A219" s="18"/>
      <c r="B219" s="169" t="s">
        <v>3542</v>
      </c>
      <c r="C219" s="18"/>
      <c r="D219" s="9"/>
      <c r="E219" s="175">
        <v>14.5</v>
      </c>
      <c r="F219" s="18"/>
      <c r="G219" s="1"/>
      <c r="H219" s="1"/>
    </row>
    <row r="220" spans="1:12" ht="12" customHeight="1">
      <c r="A220" s="18"/>
      <c r="B220" s="169" t="s">
        <v>3543</v>
      </c>
      <c r="C220" s="18"/>
      <c r="D220" s="9"/>
      <c r="E220" s="175">
        <v>1305.33</v>
      </c>
      <c r="F220" s="18"/>
      <c r="G220" s="1"/>
      <c r="H220" s="1"/>
    </row>
    <row r="221" spans="1:12" ht="12" customHeight="1">
      <c r="A221" s="18"/>
      <c r="B221" s="169" t="s">
        <v>3544</v>
      </c>
      <c r="C221" s="18"/>
      <c r="D221" s="9"/>
      <c r="E221" s="175">
        <v>1392.18</v>
      </c>
      <c r="F221" s="18"/>
      <c r="G221" s="1"/>
      <c r="H221" s="1"/>
    </row>
    <row r="222" spans="1:12" ht="12" customHeight="1">
      <c r="A222" s="18"/>
      <c r="B222" s="169" t="s">
        <v>3545</v>
      </c>
      <c r="C222" s="18"/>
      <c r="D222" s="9"/>
      <c r="E222" s="175">
        <v>5995.45</v>
      </c>
      <c r="F222" s="18"/>
      <c r="G222" s="1"/>
      <c r="H222" s="1"/>
    </row>
    <row r="223" spans="1:12" ht="12" customHeight="1">
      <c r="A223" s="18"/>
      <c r="B223" s="169" t="s">
        <v>3546</v>
      </c>
      <c r="C223" s="18"/>
      <c r="D223" s="9"/>
      <c r="E223" s="175">
        <v>742.99</v>
      </c>
      <c r="F223" s="18"/>
      <c r="G223" s="1"/>
      <c r="H223" s="1"/>
    </row>
    <row r="224" spans="1:12" ht="12" customHeight="1">
      <c r="A224" s="18"/>
      <c r="B224" s="169" t="s">
        <v>3547</v>
      </c>
      <c r="C224" s="18"/>
      <c r="D224" s="9"/>
      <c r="E224" s="175">
        <v>613.59</v>
      </c>
      <c r="F224" s="18"/>
      <c r="G224" s="1"/>
      <c r="H224" s="1"/>
    </row>
    <row r="225" spans="1:8" ht="12" customHeight="1">
      <c r="A225" s="18"/>
      <c r="B225" s="169" t="s">
        <v>3548</v>
      </c>
      <c r="C225" s="18"/>
      <c r="D225" s="9"/>
      <c r="E225" s="175">
        <v>246.07</v>
      </c>
      <c r="F225" s="18"/>
      <c r="G225" s="1"/>
      <c r="H225" s="1"/>
    </row>
    <row r="226" spans="1:8" ht="12" customHeight="1">
      <c r="A226" s="18"/>
      <c r="B226" s="169" t="s">
        <v>3549</v>
      </c>
      <c r="C226" s="18"/>
      <c r="D226" s="9"/>
      <c r="E226" s="175">
        <v>1486.29</v>
      </c>
      <c r="F226" s="18"/>
      <c r="G226" s="1"/>
      <c r="H226" s="1"/>
    </row>
    <row r="227" spans="1:8" ht="12" customHeight="1">
      <c r="A227" s="18"/>
      <c r="B227" s="169" t="s">
        <v>3550</v>
      </c>
      <c r="C227" s="18"/>
      <c r="D227" s="9"/>
      <c r="E227" s="175">
        <v>976.68</v>
      </c>
      <c r="F227" s="18"/>
      <c r="G227" s="1"/>
      <c r="H227" s="1"/>
    </row>
    <row r="228" spans="1:8" ht="12" customHeight="1">
      <c r="A228" s="18"/>
      <c r="B228" s="169" t="s">
        <v>3551</v>
      </c>
      <c r="C228" s="18"/>
      <c r="D228" s="9"/>
      <c r="E228" s="175">
        <v>747.81</v>
      </c>
      <c r="F228" s="18"/>
      <c r="G228" s="1"/>
      <c r="H228" s="1"/>
    </row>
    <row r="229" spans="1:8" ht="12" customHeight="1">
      <c r="A229" s="18"/>
      <c r="B229" s="169" t="s">
        <v>3552</v>
      </c>
      <c r="C229" s="18"/>
      <c r="D229" s="9"/>
      <c r="E229" s="175">
        <v>1880.52</v>
      </c>
      <c r="F229" s="18"/>
      <c r="G229" s="1"/>
      <c r="H229" s="1"/>
    </row>
    <row r="230" spans="1:8" ht="12" customHeight="1">
      <c r="A230" s="18"/>
      <c r="B230" s="169" t="s">
        <v>3553</v>
      </c>
      <c r="C230" s="18"/>
      <c r="D230" s="9"/>
      <c r="E230" s="175">
        <v>2048.34</v>
      </c>
      <c r="F230" s="18"/>
      <c r="G230" s="1"/>
      <c r="H230" s="24"/>
    </row>
    <row r="231" spans="1:8" ht="12" customHeight="1">
      <c r="A231" s="18"/>
      <c r="B231" s="169" t="s">
        <v>3554</v>
      </c>
      <c r="C231" s="18"/>
      <c r="D231" s="9"/>
      <c r="E231" s="175">
        <v>1567.24</v>
      </c>
      <c r="F231" s="18"/>
      <c r="G231" s="24"/>
      <c r="H231" s="1"/>
    </row>
    <row r="232" spans="1:8" ht="12" customHeight="1">
      <c r="A232" s="174" t="s">
        <v>13</v>
      </c>
      <c r="B232" s="31"/>
      <c r="C232" s="18"/>
      <c r="D232" s="18"/>
      <c r="E232" s="152">
        <v>5224</v>
      </c>
      <c r="F232" s="18"/>
      <c r="G232" s="1"/>
      <c r="H232" s="1"/>
    </row>
    <row r="233" spans="1:8" ht="12" customHeight="1">
      <c r="A233" s="174"/>
      <c r="B233" s="173" t="s">
        <v>3621</v>
      </c>
      <c r="C233" s="174"/>
      <c r="D233" s="174"/>
      <c r="E233" s="151">
        <v>29</v>
      </c>
      <c r="F233" s="1"/>
      <c r="G233" s="1"/>
      <c r="H233" s="1"/>
    </row>
    <row r="234" spans="1:8" ht="12" customHeight="1">
      <c r="A234" s="174"/>
      <c r="B234" s="173" t="s">
        <v>3622</v>
      </c>
      <c r="C234" s="174"/>
      <c r="D234" s="174"/>
      <c r="E234" s="151">
        <v>52</v>
      </c>
      <c r="F234" s="1"/>
      <c r="G234" s="1"/>
      <c r="H234" s="1"/>
    </row>
    <row r="235" spans="1:8" ht="12" customHeight="1">
      <c r="A235" s="174"/>
      <c r="B235" s="173" t="s">
        <v>3623</v>
      </c>
      <c r="C235" s="174"/>
      <c r="D235" s="174"/>
      <c r="E235" s="151">
        <v>814</v>
      </c>
      <c r="F235" s="1"/>
      <c r="G235" s="1"/>
      <c r="H235" s="1"/>
    </row>
    <row r="236" spans="1:8" ht="12" customHeight="1">
      <c r="A236" s="174"/>
      <c r="B236" s="173" t="s">
        <v>3624</v>
      </c>
      <c r="C236" s="174"/>
      <c r="D236" s="174"/>
      <c r="E236" s="151">
        <v>130</v>
      </c>
      <c r="F236" s="1"/>
      <c r="G236" s="1"/>
      <c r="H236" s="1"/>
    </row>
    <row r="237" spans="1:8" ht="12" customHeight="1">
      <c r="A237" s="174"/>
      <c r="B237" s="173" t="s">
        <v>3625</v>
      </c>
      <c r="C237" s="174"/>
      <c r="D237" s="174"/>
      <c r="E237" s="151">
        <f>22+89</f>
        <v>111</v>
      </c>
      <c r="F237" s="1"/>
      <c r="G237" s="1"/>
      <c r="H237" s="1"/>
    </row>
    <row r="238" spans="1:8" ht="12" customHeight="1">
      <c r="A238" s="174"/>
      <c r="B238" s="173" t="s">
        <v>3626</v>
      </c>
      <c r="C238" s="174"/>
      <c r="D238" s="174"/>
      <c r="E238" s="140">
        <f>267+153+669+1250</f>
        <v>2339</v>
      </c>
      <c r="F238" s="1"/>
      <c r="G238" s="1"/>
      <c r="H238" s="1"/>
    </row>
    <row r="239" spans="1:8" ht="12" customHeight="1">
      <c r="A239" s="174"/>
      <c r="B239" s="173" t="s">
        <v>3627</v>
      </c>
      <c r="C239" s="174"/>
      <c r="D239" s="174"/>
      <c r="E239" s="151">
        <v>325</v>
      </c>
      <c r="F239" s="1"/>
      <c r="G239" s="1"/>
      <c r="H239" s="1"/>
    </row>
    <row r="240" spans="1:8" ht="12" customHeight="1">
      <c r="A240" s="174"/>
      <c r="B240" s="173" t="s">
        <v>3628</v>
      </c>
      <c r="C240" s="174"/>
      <c r="D240" s="174"/>
      <c r="E240" s="151">
        <v>325</v>
      </c>
      <c r="F240" s="1"/>
      <c r="G240" s="1"/>
      <c r="H240" s="1"/>
    </row>
    <row r="241" spans="1:11" ht="12" customHeight="1">
      <c r="A241" s="174"/>
      <c r="B241" s="173" t="s">
        <v>3629</v>
      </c>
      <c r="C241" s="174"/>
      <c r="D241" s="174"/>
      <c r="E241" s="151">
        <f>34.8+34.8+139.2</f>
        <v>208.79999999999998</v>
      </c>
      <c r="F241" s="1"/>
      <c r="G241" s="1"/>
      <c r="H241" s="1"/>
    </row>
    <row r="242" spans="1:11" ht="12" customHeight="1">
      <c r="A242" s="174"/>
      <c r="B242" s="173" t="s">
        <v>3630</v>
      </c>
      <c r="C242" s="174"/>
      <c r="D242" s="174"/>
      <c r="E242" s="151">
        <f>34.8+34.8+139.2</f>
        <v>208.79999999999998</v>
      </c>
      <c r="F242" s="1"/>
      <c r="G242" s="1"/>
      <c r="H242" s="1"/>
    </row>
    <row r="243" spans="1:11" ht="12" customHeight="1">
      <c r="A243" s="174"/>
      <c r="B243" s="173" t="s">
        <v>3631</v>
      </c>
      <c r="C243" s="174"/>
      <c r="D243" s="174"/>
      <c r="E243" s="151">
        <f>34.8+139.2</f>
        <v>174</v>
      </c>
      <c r="F243" s="1"/>
      <c r="G243" s="1"/>
      <c r="H243" s="1"/>
    </row>
    <row r="244" spans="1:11" ht="12" customHeight="1">
      <c r="A244" s="174"/>
      <c r="B244" s="173" t="s">
        <v>3632</v>
      </c>
      <c r="C244" s="174"/>
      <c r="D244" s="174"/>
      <c r="E244" s="151">
        <f>110+47+350</f>
        <v>507</v>
      </c>
      <c r="F244" s="1"/>
      <c r="G244" s="1"/>
      <c r="H244" s="1"/>
    </row>
    <row r="245" spans="1:11" ht="12" customHeight="1">
      <c r="A245" s="18" t="s">
        <v>13</v>
      </c>
      <c r="B245" s="21" t="s">
        <v>3633</v>
      </c>
      <c r="C245" s="18">
        <v>17</v>
      </c>
      <c r="D245" s="18"/>
      <c r="E245" s="117">
        <v>4326</v>
      </c>
      <c r="F245" s="1"/>
      <c r="G245" s="63"/>
      <c r="H245" s="1"/>
    </row>
    <row r="246" spans="1:11" ht="12" customHeight="1">
      <c r="A246" s="9"/>
      <c r="B246" s="31" t="s">
        <v>3634</v>
      </c>
      <c r="E246">
        <f>60+21+821+10</f>
        <v>912</v>
      </c>
      <c r="H246" t="s">
        <v>3635</v>
      </c>
      <c r="K246" t="s">
        <v>3617</v>
      </c>
    </row>
    <row r="247" spans="1:11" ht="12" customHeight="1">
      <c r="B247" s="31" t="s">
        <v>3636</v>
      </c>
      <c r="E247">
        <v>14</v>
      </c>
    </row>
    <row r="248" spans="1:11" ht="12" customHeight="1">
      <c r="B248" s="31" t="s">
        <v>3637</v>
      </c>
      <c r="E248">
        <v>5</v>
      </c>
    </row>
    <row r="249" spans="1:11" ht="12" customHeight="1">
      <c r="B249" s="31" t="s">
        <v>3638</v>
      </c>
      <c r="E249">
        <v>70</v>
      </c>
    </row>
    <row r="250" spans="1:11" ht="12" customHeight="1">
      <c r="B250" s="31" t="s">
        <v>3639</v>
      </c>
      <c r="E250">
        <v>30</v>
      </c>
    </row>
    <row r="251" spans="1:11" ht="12" customHeight="1">
      <c r="B251" s="31" t="s">
        <v>3640</v>
      </c>
      <c r="E251">
        <v>20</v>
      </c>
    </row>
    <row r="252" spans="1:11" ht="12" customHeight="1">
      <c r="B252" s="31" t="s">
        <v>3641</v>
      </c>
      <c r="E252">
        <v>6</v>
      </c>
    </row>
    <row r="253" spans="1:11" ht="12" customHeight="1">
      <c r="B253" s="31" t="s">
        <v>3642</v>
      </c>
      <c r="E253">
        <f>650+400</f>
        <v>1050</v>
      </c>
    </row>
    <row r="254" spans="1:11" ht="12" customHeight="1">
      <c r="B254" s="31" t="s">
        <v>3643</v>
      </c>
      <c r="E254">
        <f>392+228</f>
        <v>620</v>
      </c>
    </row>
    <row r="255" spans="1:11" ht="12" customHeight="1">
      <c r="B255" s="31" t="s">
        <v>3644</v>
      </c>
      <c r="E255">
        <f>390+160+151+235</f>
        <v>936</v>
      </c>
    </row>
    <row r="256" spans="1:11" ht="12" customHeight="1">
      <c r="B256" s="31" t="s">
        <v>3645</v>
      </c>
      <c r="E256">
        <v>168</v>
      </c>
    </row>
    <row r="257" spans="1:13" ht="12" customHeight="1">
      <c r="B257" s="31" t="s">
        <v>3646</v>
      </c>
      <c r="E257">
        <v>162</v>
      </c>
    </row>
    <row r="258" spans="1:13" ht="12" customHeight="1">
      <c r="B258" s="31" t="s">
        <v>3647</v>
      </c>
      <c r="E258">
        <v>30</v>
      </c>
    </row>
    <row r="259" spans="1:13" ht="12" customHeight="1">
      <c r="B259" s="31" t="s">
        <v>3648</v>
      </c>
      <c r="E259">
        <v>2</v>
      </c>
    </row>
    <row r="260" spans="1:13" ht="12" customHeight="1">
      <c r="B260" s="31" t="s">
        <v>3649</v>
      </c>
      <c r="E260">
        <v>73</v>
      </c>
    </row>
    <row r="261" spans="1:13" ht="12" customHeight="1">
      <c r="B261" s="31" t="s">
        <v>3650</v>
      </c>
      <c r="E261">
        <v>62</v>
      </c>
    </row>
    <row r="262" spans="1:13" ht="12" customHeight="1">
      <c r="B262" s="31" t="s">
        <v>3651</v>
      </c>
      <c r="E262">
        <v>11</v>
      </c>
    </row>
    <row r="263" spans="1:13" ht="12" customHeight="1">
      <c r="B263" s="31" t="s">
        <v>3652</v>
      </c>
      <c r="E263">
        <v>66</v>
      </c>
    </row>
    <row r="264" spans="1:13" ht="12" customHeight="1">
      <c r="B264" s="31" t="s">
        <v>3653</v>
      </c>
      <c r="E264">
        <v>89</v>
      </c>
    </row>
    <row r="265" spans="1:13" ht="12" customHeight="1">
      <c r="B265" s="31"/>
    </row>
    <row r="266" spans="1:13" ht="12" customHeight="1">
      <c r="A266" s="18" t="s">
        <v>13</v>
      </c>
      <c r="B266" s="21" t="s">
        <v>3633</v>
      </c>
      <c r="E266" s="1">
        <v>942</v>
      </c>
      <c r="G266" s="9">
        <v>942</v>
      </c>
    </row>
    <row r="267" spans="1:13" ht="12" customHeight="1">
      <c r="B267" s="31" t="s">
        <v>3654</v>
      </c>
      <c r="E267" s="63">
        <v>739</v>
      </c>
      <c r="J267" t="s">
        <v>3655</v>
      </c>
      <c r="M267" t="s">
        <v>3656</v>
      </c>
    </row>
    <row r="268" spans="1:13" ht="12" customHeight="1">
      <c r="B268" s="31" t="s">
        <v>3657</v>
      </c>
      <c r="E268" s="63">
        <v>203</v>
      </c>
      <c r="J268" t="s">
        <v>3658</v>
      </c>
      <c r="M268" t="s">
        <v>3656</v>
      </c>
    </row>
    <row r="269" spans="1:13" ht="12" customHeight="1">
      <c r="A269" s="18"/>
      <c r="B269" s="21"/>
      <c r="C269" s="18"/>
      <c r="D269" s="18"/>
      <c r="E269" s="1"/>
      <c r="F269" s="18"/>
      <c r="J269" s="1"/>
      <c r="K269" s="1"/>
    </row>
    <row r="270" spans="1:13" ht="12" customHeight="1">
      <c r="A270" s="18" t="s">
        <v>21</v>
      </c>
      <c r="B270" s="121" t="s">
        <v>3659</v>
      </c>
      <c r="C270" s="1">
        <v>17</v>
      </c>
      <c r="D270" s="1"/>
      <c r="E270" s="1">
        <v>1991</v>
      </c>
      <c r="F270" s="18" t="s">
        <v>3516</v>
      </c>
      <c r="G270">
        <f>+E270</f>
        <v>1991</v>
      </c>
      <c r="J270" s="1"/>
      <c r="K270" s="1"/>
    </row>
    <row r="271" spans="1:13" ht="12" customHeight="1">
      <c r="B271" s="113" t="s">
        <v>3660</v>
      </c>
      <c r="C271" s="63" t="s">
        <v>3661</v>
      </c>
      <c r="D271" s="1"/>
      <c r="E271" s="151">
        <v>25.4893</v>
      </c>
      <c r="F271" s="30"/>
      <c r="K271" s="1"/>
    </row>
    <row r="272" spans="1:13" ht="12" customHeight="1">
      <c r="B272" s="113" t="s">
        <v>3662</v>
      </c>
      <c r="C272" s="63" t="s">
        <v>3661</v>
      </c>
      <c r="D272" s="1"/>
      <c r="E272" s="151">
        <v>60</v>
      </c>
      <c r="F272" s="30"/>
      <c r="K272" s="1"/>
    </row>
    <row r="273" spans="1:18" s="9" customFormat="1" ht="12" customHeight="1">
      <c r="A273"/>
      <c r="B273" s="113" t="s">
        <v>3663</v>
      </c>
      <c r="C273" s="63" t="s">
        <v>3661</v>
      </c>
      <c r="D273" s="1"/>
      <c r="E273" s="151">
        <v>29.488</v>
      </c>
      <c r="F273" s="30"/>
      <c r="G273"/>
      <c r="H273"/>
      <c r="I273"/>
      <c r="J273"/>
      <c r="K273" s="1"/>
      <c r="L273"/>
      <c r="M273"/>
      <c r="N273"/>
      <c r="O273"/>
      <c r="P273"/>
      <c r="Q273"/>
      <c r="R273"/>
    </row>
    <row r="274" spans="1:18" ht="12" customHeight="1">
      <c r="B274" s="113" t="s">
        <v>3664</v>
      </c>
      <c r="C274" s="63" t="s">
        <v>3661</v>
      </c>
      <c r="D274" s="1"/>
      <c r="E274" s="151">
        <v>13.781000000000001</v>
      </c>
      <c r="F274" s="30"/>
      <c r="K274" s="1"/>
    </row>
    <row r="275" spans="1:18" ht="12" customHeight="1">
      <c r="B275" s="113" t="s">
        <v>3665</v>
      </c>
      <c r="C275" s="63" t="s">
        <v>3661</v>
      </c>
      <c r="D275" s="1"/>
      <c r="E275" s="151">
        <v>99.715199999999996</v>
      </c>
      <c r="F275" s="30"/>
      <c r="K275" s="1"/>
    </row>
    <row r="276" spans="1:18" ht="12" customHeight="1">
      <c r="B276" s="113" t="s">
        <v>3666</v>
      </c>
      <c r="C276" s="63" t="s">
        <v>3661</v>
      </c>
      <c r="D276" s="1"/>
      <c r="E276" s="151">
        <v>62.13776</v>
      </c>
      <c r="F276" s="30"/>
      <c r="K276" s="1"/>
    </row>
    <row r="277" spans="1:18" ht="12" customHeight="1">
      <c r="B277" s="113" t="s">
        <v>3667</v>
      </c>
      <c r="C277" s="63" t="s">
        <v>3661</v>
      </c>
      <c r="D277" s="1"/>
      <c r="E277" s="151">
        <v>42.543599999999998</v>
      </c>
      <c r="F277" s="30"/>
      <c r="K277" s="1"/>
    </row>
    <row r="278" spans="1:18" ht="12" customHeight="1">
      <c r="B278" s="113" t="s">
        <v>3668</v>
      </c>
      <c r="C278" s="63" t="s">
        <v>3661</v>
      </c>
      <c r="D278" s="1"/>
      <c r="E278" s="151">
        <v>21.22785</v>
      </c>
      <c r="F278" s="30"/>
      <c r="K278" s="1"/>
    </row>
    <row r="279" spans="1:18" ht="12" customHeight="1">
      <c r="B279" s="113" t="s">
        <v>3669</v>
      </c>
      <c r="C279" s="63" t="s">
        <v>3661</v>
      </c>
      <c r="D279" s="1"/>
      <c r="E279" s="151">
        <v>49.075000000000003</v>
      </c>
      <c r="F279" s="30"/>
      <c r="K279" s="1"/>
    </row>
    <row r="280" spans="1:18" ht="12" customHeight="1">
      <c r="B280" s="113" t="s">
        <v>3670</v>
      </c>
      <c r="C280" s="63" t="s">
        <v>3661</v>
      </c>
      <c r="D280" s="1"/>
      <c r="E280" s="151">
        <v>61.505000000000003</v>
      </c>
      <c r="F280" s="30"/>
      <c r="K280" s="1"/>
    </row>
    <row r="281" spans="1:18" ht="12" customHeight="1">
      <c r="B281" s="113" t="s">
        <v>3670</v>
      </c>
      <c r="C281" s="63" t="s">
        <v>3661</v>
      </c>
      <c r="D281" s="1"/>
      <c r="E281" s="151">
        <v>15.891999999999999</v>
      </c>
      <c r="F281" s="30"/>
      <c r="K281" s="1"/>
    </row>
    <row r="282" spans="1:18" ht="12" customHeight="1">
      <c r="B282" s="113" t="s">
        <v>3671</v>
      </c>
      <c r="C282" s="63" t="s">
        <v>3661</v>
      </c>
      <c r="D282" s="1"/>
      <c r="E282" s="151">
        <v>38.104999999999997</v>
      </c>
      <c r="F282" s="30"/>
      <c r="K282" s="1"/>
    </row>
    <row r="283" spans="1:18" ht="12" customHeight="1">
      <c r="B283" s="113" t="s">
        <v>3670</v>
      </c>
      <c r="C283" s="63" t="s">
        <v>3661</v>
      </c>
      <c r="D283" s="1"/>
      <c r="E283" s="151">
        <v>30.108000000000001</v>
      </c>
      <c r="F283" s="30"/>
      <c r="K283" s="1"/>
    </row>
    <row r="284" spans="1:18" ht="12" customHeight="1">
      <c r="B284" s="113" t="s">
        <v>3670</v>
      </c>
      <c r="C284" s="63" t="s">
        <v>3661</v>
      </c>
      <c r="D284" s="1"/>
      <c r="E284" s="151">
        <v>80.141999999999996</v>
      </c>
      <c r="F284" s="30"/>
      <c r="J284" s="1"/>
      <c r="K284" s="1"/>
    </row>
    <row r="285" spans="1:18" ht="12" customHeight="1">
      <c r="B285" s="113" t="s">
        <v>3672</v>
      </c>
      <c r="C285" s="63" t="s">
        <v>3661</v>
      </c>
      <c r="D285" s="1"/>
      <c r="E285" s="151">
        <v>104.97199999999999</v>
      </c>
      <c r="F285" s="30"/>
      <c r="J285" s="1"/>
      <c r="K285" s="1"/>
      <c r="R285" s="9"/>
    </row>
    <row r="286" spans="1:18" ht="12" customHeight="1">
      <c r="B286" s="113" t="s">
        <v>3669</v>
      </c>
      <c r="C286" s="63" t="s">
        <v>3661</v>
      </c>
      <c r="D286" s="1"/>
      <c r="E286" s="151">
        <v>35.164459999999998</v>
      </c>
      <c r="F286" s="30"/>
      <c r="J286" s="1"/>
      <c r="K286" s="1"/>
    </row>
    <row r="287" spans="1:18" ht="12" customHeight="1">
      <c r="B287" s="113" t="s">
        <v>3664</v>
      </c>
      <c r="C287" s="63" t="s">
        <v>3661</v>
      </c>
      <c r="D287" s="1"/>
      <c r="E287" s="151">
        <v>61.231000000000002</v>
      </c>
      <c r="F287" s="30"/>
      <c r="J287" s="1"/>
    </row>
    <row r="288" spans="1:18" ht="12" customHeight="1">
      <c r="B288" s="113" t="s">
        <v>3662</v>
      </c>
      <c r="C288" s="63" t="s">
        <v>3661</v>
      </c>
      <c r="D288" s="1"/>
      <c r="E288" s="151">
        <v>98.447999999999993</v>
      </c>
      <c r="F288" s="30"/>
      <c r="J288" s="1"/>
    </row>
    <row r="289" spans="2:10" ht="12" customHeight="1">
      <c r="B289" s="113" t="s">
        <v>3666</v>
      </c>
      <c r="C289" s="63" t="s">
        <v>3661</v>
      </c>
      <c r="D289" s="1"/>
      <c r="E289" s="151">
        <v>69.73</v>
      </c>
      <c r="F289" s="30"/>
      <c r="J289" s="1"/>
    </row>
    <row r="290" spans="2:10" ht="12" customHeight="1">
      <c r="B290" s="113" t="s">
        <v>3673</v>
      </c>
      <c r="C290" s="63" t="s">
        <v>3661</v>
      </c>
      <c r="D290" s="1"/>
      <c r="E290" s="151">
        <v>80.306820000000002</v>
      </c>
      <c r="F290" s="30"/>
      <c r="J290" s="1"/>
    </row>
    <row r="291" spans="2:10" ht="12" customHeight="1">
      <c r="B291" s="113" t="s">
        <v>3665</v>
      </c>
      <c r="C291" s="63" t="s">
        <v>3661</v>
      </c>
      <c r="D291" s="1"/>
      <c r="E291" s="151">
        <v>107.68668</v>
      </c>
      <c r="F291" s="30"/>
      <c r="J291" s="1"/>
    </row>
    <row r="292" spans="2:10" ht="12" customHeight="1">
      <c r="B292" s="113" t="s">
        <v>3674</v>
      </c>
      <c r="C292" s="63" t="s">
        <v>3661</v>
      </c>
      <c r="D292" s="1"/>
      <c r="E292" s="151">
        <v>37.850989999999996</v>
      </c>
      <c r="F292" s="30"/>
      <c r="J292" s="1"/>
    </row>
    <row r="293" spans="2:10" ht="12" customHeight="1">
      <c r="B293" s="113" t="s">
        <v>3674</v>
      </c>
      <c r="C293" s="63" t="s">
        <v>3661</v>
      </c>
      <c r="D293" s="1"/>
      <c r="E293" s="151">
        <v>67.949799999999996</v>
      </c>
      <c r="F293" s="30"/>
      <c r="J293" s="1"/>
    </row>
    <row r="294" spans="2:10" ht="12" customHeight="1">
      <c r="B294" s="113" t="s">
        <v>3669</v>
      </c>
      <c r="C294" s="63" t="s">
        <v>3661</v>
      </c>
      <c r="D294" s="1"/>
      <c r="E294" s="151">
        <v>15.592690000000001</v>
      </c>
      <c r="F294" s="30"/>
      <c r="J294" s="1"/>
    </row>
    <row r="295" spans="2:10" ht="12" customHeight="1">
      <c r="B295" s="113" t="s">
        <v>3675</v>
      </c>
      <c r="C295" s="63" t="s">
        <v>3661</v>
      </c>
      <c r="D295" s="1"/>
      <c r="E295" s="151">
        <v>62.35</v>
      </c>
      <c r="F295" s="30"/>
      <c r="J295" s="1"/>
    </row>
    <row r="296" spans="2:10" ht="12" customHeight="1">
      <c r="B296" s="113" t="s">
        <v>3669</v>
      </c>
      <c r="C296" s="63" t="s">
        <v>3661</v>
      </c>
      <c r="D296" s="1"/>
      <c r="E296" s="151">
        <v>47.245110000000004</v>
      </c>
      <c r="F296" s="30"/>
      <c r="J296" s="1"/>
    </row>
    <row r="297" spans="2:10" ht="12" customHeight="1">
      <c r="B297" s="113" t="s">
        <v>3670</v>
      </c>
      <c r="C297" s="63" t="s">
        <v>3661</v>
      </c>
      <c r="D297" s="1"/>
      <c r="E297" s="151">
        <v>99.897600000000011</v>
      </c>
      <c r="F297" s="30"/>
      <c r="J297" s="1"/>
    </row>
    <row r="298" spans="2:10" ht="12" customHeight="1">
      <c r="B298" s="113" t="s">
        <v>3666</v>
      </c>
      <c r="C298" s="63" t="s">
        <v>3661</v>
      </c>
      <c r="D298" s="1"/>
      <c r="E298" s="151">
        <v>34.802999999999997</v>
      </c>
      <c r="F298" s="30"/>
      <c r="J298" s="1"/>
    </row>
    <row r="299" spans="2:10" ht="12" customHeight="1">
      <c r="B299" s="113" t="s">
        <v>3673</v>
      </c>
      <c r="C299" s="63" t="s">
        <v>3661</v>
      </c>
      <c r="E299" s="151">
        <v>24.095200000000002</v>
      </c>
      <c r="F299" s="30"/>
      <c r="J299" s="1"/>
    </row>
    <row r="300" spans="2:10" ht="12" customHeight="1">
      <c r="B300" s="113" t="s">
        <v>3670</v>
      </c>
      <c r="C300" s="63" t="s">
        <v>3661</v>
      </c>
      <c r="E300" s="151">
        <v>30.908999999999999</v>
      </c>
      <c r="F300" s="30"/>
    </row>
    <row r="301" spans="2:10" ht="12" customHeight="1">
      <c r="B301" s="113" t="s">
        <v>3666</v>
      </c>
      <c r="C301" s="63" t="s">
        <v>3661</v>
      </c>
      <c r="E301" s="151">
        <v>44.367150000000002</v>
      </c>
      <c r="F301" s="30"/>
    </row>
    <row r="302" spans="2:10" ht="12" customHeight="1">
      <c r="B302" s="113" t="s">
        <v>3670</v>
      </c>
      <c r="C302" s="63" t="s">
        <v>3661</v>
      </c>
      <c r="E302" s="151">
        <v>2.1070000000000002</v>
      </c>
      <c r="F302" s="30"/>
    </row>
    <row r="303" spans="2:10" ht="12" customHeight="1">
      <c r="B303" s="113" t="s">
        <v>3669</v>
      </c>
      <c r="C303" s="63" t="s">
        <v>3661</v>
      </c>
      <c r="E303" s="151">
        <v>35.9786</v>
      </c>
      <c r="F303" s="30"/>
    </row>
    <row r="304" spans="2:10" ht="12" customHeight="1">
      <c r="B304" s="113" t="s">
        <v>3673</v>
      </c>
      <c r="C304" s="63" t="s">
        <v>3661</v>
      </c>
      <c r="E304" s="151">
        <v>22.494</v>
      </c>
      <c r="F304" s="30"/>
    </row>
    <row r="305" spans="1:9" ht="12" customHeight="1">
      <c r="B305" s="113" t="s">
        <v>3669</v>
      </c>
      <c r="C305" s="63" t="s">
        <v>3661</v>
      </c>
      <c r="E305" s="151">
        <v>36.785580000000003</v>
      </c>
      <c r="F305" s="30"/>
    </row>
    <row r="306" spans="1:9" ht="12" customHeight="1">
      <c r="B306" s="113" t="s">
        <v>1781</v>
      </c>
      <c r="C306" s="63" t="s">
        <v>3661</v>
      </c>
      <c r="E306" s="151">
        <v>24.249400000000001</v>
      </c>
      <c r="F306" s="30"/>
    </row>
    <row r="307" spans="1:9" ht="12" customHeight="1">
      <c r="B307" s="113" t="s">
        <v>3676</v>
      </c>
      <c r="C307" s="63" t="s">
        <v>3661</v>
      </c>
      <c r="E307" s="151">
        <v>72.857889999999998</v>
      </c>
      <c r="F307" s="30"/>
    </row>
    <row r="308" spans="1:9" ht="12" customHeight="1">
      <c r="B308" s="113" t="s">
        <v>3677</v>
      </c>
      <c r="C308" s="63" t="s">
        <v>3661</v>
      </c>
      <c r="E308" s="151">
        <v>56.106999999999999</v>
      </c>
      <c r="F308" s="30"/>
    </row>
    <row r="309" spans="1:9" ht="12" customHeight="1">
      <c r="B309" s="113" t="s">
        <v>3664</v>
      </c>
      <c r="C309" s="63" t="s">
        <v>3661</v>
      </c>
      <c r="E309" s="151">
        <v>52.531750000000002</v>
      </c>
      <c r="F309" s="30"/>
    </row>
    <row r="310" spans="1:9" ht="12" customHeight="1">
      <c r="B310" s="113" t="s">
        <v>3664</v>
      </c>
      <c r="C310" s="63" t="s">
        <v>3661</v>
      </c>
      <c r="E310" s="151">
        <v>36.424999999999997</v>
      </c>
      <c r="F310" s="30"/>
    </row>
    <row r="311" spans="1:9" ht="12" customHeight="1">
      <c r="A311" s="18"/>
      <c r="B311" s="121"/>
      <c r="C311" s="1"/>
      <c r="D311" s="1"/>
      <c r="E311" s="1"/>
      <c r="F311" s="18"/>
    </row>
    <row r="312" spans="1:9" ht="12" customHeight="1">
      <c r="A312" s="18"/>
      <c r="B312" s="121"/>
      <c r="C312" s="1"/>
      <c r="D312" s="1"/>
      <c r="E312" s="1"/>
      <c r="F312" s="9"/>
    </row>
    <row r="313" spans="1:9" ht="12" customHeight="1">
      <c r="A313" s="174" t="s">
        <v>13</v>
      </c>
      <c r="B313" s="177" t="s">
        <v>3678</v>
      </c>
      <c r="C313" s="174">
        <v>17</v>
      </c>
      <c r="D313" s="174"/>
      <c r="E313" s="178">
        <v>2857.3620000000001</v>
      </c>
      <c r="F313" s="9"/>
      <c r="G313" s="30">
        <f>+E313</f>
        <v>2857.3620000000001</v>
      </c>
    </row>
    <row r="314" spans="1:9" ht="12" customHeight="1">
      <c r="A314" s="174"/>
      <c r="B314" s="31" t="s">
        <v>3679</v>
      </c>
      <c r="C314" s="174"/>
      <c r="D314" s="174"/>
      <c r="E314" s="179">
        <v>58</v>
      </c>
      <c r="F314" s="9"/>
    </row>
    <row r="315" spans="1:9" ht="12" customHeight="1">
      <c r="A315" s="174"/>
      <c r="B315" s="31" t="s">
        <v>3680</v>
      </c>
      <c r="C315" s="174"/>
      <c r="D315" s="174"/>
      <c r="E315" s="179">
        <v>44</v>
      </c>
      <c r="F315" s="9"/>
    </row>
    <row r="316" spans="1:9" ht="12" customHeight="1">
      <c r="A316" s="174"/>
      <c r="B316" s="31" t="s">
        <v>3681</v>
      </c>
      <c r="C316" s="174"/>
      <c r="D316" s="174"/>
      <c r="E316" s="180">
        <f>659.52+590.68+700+800</f>
        <v>2750.2</v>
      </c>
      <c r="F316" s="9"/>
    </row>
    <row r="317" spans="1:9" ht="12" customHeight="1">
      <c r="A317" s="174"/>
      <c r="B317" s="31" t="s">
        <v>3682</v>
      </c>
      <c r="C317" s="174"/>
      <c r="D317" s="174"/>
      <c r="E317" s="179">
        <v>5</v>
      </c>
      <c r="F317" s="9"/>
    </row>
    <row r="319" spans="1:9" ht="12" customHeight="1">
      <c r="A319" s="18"/>
      <c r="B319" s="121" t="s">
        <v>3683</v>
      </c>
      <c r="C319" s="1"/>
      <c r="D319" s="1"/>
      <c r="E319" s="1"/>
      <c r="F319" s="9"/>
      <c r="I319" t="s">
        <v>3684</v>
      </c>
    </row>
    <row r="320" spans="1:9" ht="12" customHeight="1">
      <c r="A320" s="18" t="s">
        <v>21</v>
      </c>
      <c r="B320" s="121" t="s">
        <v>3685</v>
      </c>
      <c r="C320" s="1">
        <v>17</v>
      </c>
      <c r="D320" s="22"/>
      <c r="E320" s="24">
        <v>345</v>
      </c>
      <c r="F320" s="1"/>
      <c r="G320" s="30">
        <f>+E320</f>
        <v>345</v>
      </c>
    </row>
    <row r="321" spans="1:11" ht="12" customHeight="1">
      <c r="A321" s="18"/>
      <c r="B321" s="26" t="s">
        <v>3686</v>
      </c>
      <c r="C321" s="39" t="s">
        <v>3687</v>
      </c>
      <c r="D321" s="40">
        <v>6000</v>
      </c>
      <c r="E321" s="181">
        <f t="shared" ref="E321:E329" si="0">D321/1000</f>
        <v>6</v>
      </c>
      <c r="F321" s="1"/>
      <c r="I321" s="48"/>
      <c r="J321" s="48"/>
      <c r="K321" s="28"/>
    </row>
    <row r="322" spans="1:11" ht="12" customHeight="1">
      <c r="A322" s="18"/>
      <c r="B322" s="26" t="s">
        <v>3688</v>
      </c>
      <c r="C322" s="39" t="s">
        <v>3687</v>
      </c>
      <c r="D322" s="40">
        <v>8386.77</v>
      </c>
      <c r="E322" s="181">
        <f t="shared" si="0"/>
        <v>8.3867700000000003</v>
      </c>
      <c r="F322" s="1"/>
      <c r="G322" s="1"/>
      <c r="H322" s="1"/>
      <c r="I322" s="48"/>
      <c r="J322" s="48"/>
      <c r="K322" s="28"/>
    </row>
    <row r="323" spans="1:11" ht="12" customHeight="1">
      <c r="A323" s="18"/>
      <c r="B323" s="26" t="s">
        <v>3689</v>
      </c>
      <c r="C323" s="39" t="s">
        <v>3687</v>
      </c>
      <c r="D323" s="40">
        <v>50000</v>
      </c>
      <c r="E323" s="181">
        <f t="shared" si="0"/>
        <v>50</v>
      </c>
      <c r="F323" s="1"/>
      <c r="G323" s="1"/>
      <c r="H323" s="1"/>
      <c r="I323" s="48"/>
      <c r="J323" s="48"/>
      <c r="K323" s="28"/>
    </row>
    <row r="324" spans="1:11" ht="12" customHeight="1">
      <c r="A324" s="18"/>
      <c r="B324" s="26" t="s">
        <v>3690</v>
      </c>
      <c r="C324" s="39" t="s">
        <v>3687</v>
      </c>
      <c r="D324" s="40">
        <v>31240</v>
      </c>
      <c r="E324" s="181">
        <f t="shared" si="0"/>
        <v>31.24</v>
      </c>
      <c r="F324" s="1"/>
      <c r="G324" s="1"/>
      <c r="H324" s="1"/>
      <c r="I324" s="48"/>
      <c r="J324" s="48"/>
      <c r="K324" s="28"/>
    </row>
    <row r="325" spans="1:11" ht="12" customHeight="1">
      <c r="A325" s="18"/>
      <c r="B325" s="26" t="s">
        <v>3691</v>
      </c>
      <c r="C325" s="39" t="s">
        <v>3687</v>
      </c>
      <c r="D325" s="40">
        <v>8002.4</v>
      </c>
      <c r="E325" s="181">
        <f t="shared" si="0"/>
        <v>8.0023999999999997</v>
      </c>
      <c r="F325" s="1"/>
      <c r="G325" s="1"/>
      <c r="H325" s="1"/>
      <c r="I325" s="48"/>
      <c r="J325" s="48"/>
      <c r="K325" s="28"/>
    </row>
    <row r="326" spans="1:11" ht="12" customHeight="1">
      <c r="A326" s="18"/>
      <c r="B326" s="26" t="s">
        <v>3692</v>
      </c>
      <c r="C326" s="39" t="s">
        <v>3687</v>
      </c>
      <c r="D326" s="40">
        <v>36422</v>
      </c>
      <c r="E326" s="181">
        <f t="shared" si="0"/>
        <v>36.421999999999997</v>
      </c>
      <c r="F326" s="1"/>
      <c r="G326" s="1"/>
      <c r="H326" s="1"/>
      <c r="I326" s="48"/>
      <c r="J326" s="48"/>
      <c r="K326" s="28"/>
    </row>
    <row r="327" spans="1:11" ht="12" customHeight="1">
      <c r="A327" s="18"/>
      <c r="B327" s="26" t="s">
        <v>3693</v>
      </c>
      <c r="C327" s="39" t="s">
        <v>3687</v>
      </c>
      <c r="D327" s="40">
        <v>29944</v>
      </c>
      <c r="E327" s="181">
        <f t="shared" si="0"/>
        <v>29.943999999999999</v>
      </c>
      <c r="F327" s="1"/>
      <c r="G327" s="1"/>
      <c r="H327" s="1"/>
      <c r="I327" s="48"/>
      <c r="J327" s="48"/>
      <c r="K327" s="28"/>
    </row>
    <row r="328" spans="1:11" ht="12" customHeight="1">
      <c r="A328" s="18"/>
      <c r="B328" s="26" t="s">
        <v>2767</v>
      </c>
      <c r="C328" s="39" t="s">
        <v>3687</v>
      </c>
      <c r="D328" s="40">
        <v>15000</v>
      </c>
      <c r="E328" s="181">
        <f t="shared" si="0"/>
        <v>15</v>
      </c>
      <c r="F328" s="1"/>
      <c r="G328" s="1"/>
      <c r="H328" s="1"/>
      <c r="I328" s="48"/>
      <c r="J328" s="48"/>
      <c r="K328" s="28"/>
    </row>
    <row r="329" spans="1:11" ht="12" customHeight="1">
      <c r="A329" s="18"/>
      <c r="B329" s="26" t="s">
        <v>3694</v>
      </c>
      <c r="C329" s="39" t="s">
        <v>3687</v>
      </c>
      <c r="D329" s="40">
        <v>160000</v>
      </c>
      <c r="E329" s="181">
        <f t="shared" si="0"/>
        <v>160</v>
      </c>
      <c r="F329" s="1"/>
      <c r="G329" s="1"/>
      <c r="H329" s="1"/>
      <c r="I329" s="48"/>
      <c r="J329" s="48"/>
      <c r="K329" s="28"/>
    </row>
    <row r="330" spans="1:11" ht="12" customHeight="1">
      <c r="A330" s="18" t="s">
        <v>13</v>
      </c>
      <c r="B330" s="182" t="s">
        <v>3695</v>
      </c>
      <c r="C330" s="39"/>
      <c r="D330" s="64"/>
      <c r="E330" s="178">
        <f>E331+E332</f>
        <v>81</v>
      </c>
      <c r="F330" s="1"/>
      <c r="G330" s="30">
        <f>+E330</f>
        <v>81</v>
      </c>
      <c r="H330" s="1"/>
      <c r="I330" s="1"/>
    </row>
    <row r="331" spans="1:11" ht="12" customHeight="1">
      <c r="A331" s="18"/>
      <c r="B331" s="43" t="s">
        <v>3696</v>
      </c>
      <c r="C331" s="39"/>
      <c r="D331" s="64"/>
      <c r="E331" s="179">
        <v>60</v>
      </c>
      <c r="F331" s="1"/>
      <c r="H331" s="1"/>
      <c r="I331" s="1"/>
    </row>
    <row r="332" spans="1:11" ht="12" customHeight="1">
      <c r="A332" s="18"/>
      <c r="B332" s="43" t="s">
        <v>3697</v>
      </c>
      <c r="C332" s="39"/>
      <c r="D332" s="64"/>
      <c r="E332" s="179">
        <v>21</v>
      </c>
      <c r="F332" s="1"/>
      <c r="G332" s="1"/>
      <c r="H332" s="1"/>
      <c r="I332" s="1"/>
    </row>
    <row r="333" spans="1:11" ht="12" customHeight="1">
      <c r="A333" s="18"/>
      <c r="B333" s="121"/>
      <c r="C333" s="1"/>
      <c r="D333" s="1"/>
      <c r="E333" s="1"/>
      <c r="F333" s="1"/>
      <c r="G333" s="1"/>
      <c r="H333" s="1"/>
    </row>
    <row r="334" spans="1:11" ht="12" customHeight="1">
      <c r="A334" s="18"/>
      <c r="B334" s="31" t="s">
        <v>19</v>
      </c>
      <c r="C334" s="18"/>
      <c r="D334" s="18"/>
      <c r="E334" s="1"/>
      <c r="F334" s="1"/>
      <c r="G334" s="183">
        <f>SUM(G4:G332)</f>
        <v>94533.361999999994</v>
      </c>
      <c r="H334" s="1"/>
    </row>
    <row r="337" spans="1:8" ht="12" customHeight="1">
      <c r="A337" s="18"/>
      <c r="B337" s="18"/>
      <c r="C337" s="1"/>
      <c r="D337" s="1"/>
      <c r="E337" s="1"/>
      <c r="F337" s="9"/>
      <c r="G337" s="9"/>
    </row>
    <row r="338" spans="1:8" ht="12" customHeight="1">
      <c r="A338" s="18"/>
      <c r="B338" s="182"/>
      <c r="C338" s="1"/>
      <c r="D338" s="22"/>
      <c r="E338" s="184"/>
      <c r="F338" s="1"/>
    </row>
    <row r="339" spans="1:8" ht="12" customHeight="1">
      <c r="A339" s="18"/>
      <c r="B339" s="26"/>
      <c r="C339" s="39"/>
      <c r="D339" s="40"/>
      <c r="E339" s="179"/>
      <c r="F339" s="1"/>
    </row>
    <row r="340" spans="1:8" ht="12" customHeight="1">
      <c r="A340" s="18"/>
      <c r="B340" s="26"/>
      <c r="C340" s="39"/>
      <c r="D340" s="40"/>
      <c r="E340" s="179"/>
      <c r="F340" s="1"/>
      <c r="G340" s="1"/>
      <c r="H340" s="1"/>
    </row>
    <row r="341" spans="1:8" ht="12" customHeight="1">
      <c r="A341" s="18"/>
      <c r="B341" s="26"/>
      <c r="C341" s="39"/>
      <c r="D341" s="40"/>
      <c r="E341" s="179"/>
      <c r="F341" s="1"/>
      <c r="G341" s="1"/>
      <c r="H341" s="1"/>
    </row>
    <row r="342" spans="1:8" ht="12" customHeight="1">
      <c r="A342" s="18"/>
      <c r="B342" s="26"/>
      <c r="C342" s="39"/>
      <c r="D342" s="40"/>
      <c r="E342" s="179"/>
      <c r="F342" s="1"/>
      <c r="G342" s="1"/>
      <c r="H342" s="1"/>
    </row>
    <row r="343" spans="1:8" ht="12" customHeight="1">
      <c r="A343" s="18"/>
      <c r="B343" s="26"/>
      <c r="C343" s="39"/>
      <c r="D343" s="40"/>
      <c r="E343" s="179"/>
      <c r="F343" s="1"/>
      <c r="G343" s="1"/>
      <c r="H343" s="1"/>
    </row>
    <row r="344" spans="1:8" ht="12" customHeight="1">
      <c r="A344" s="18"/>
      <c r="B344" s="26"/>
      <c r="C344" s="39"/>
      <c r="D344" s="40"/>
      <c r="E344" s="179"/>
      <c r="F344" s="1"/>
      <c r="G344" s="1"/>
      <c r="H344" s="1"/>
    </row>
    <row r="345" spans="1:8" ht="12" customHeight="1">
      <c r="A345" s="18"/>
      <c r="B345" s="26"/>
      <c r="C345" s="39"/>
      <c r="D345" s="40"/>
      <c r="E345" s="179"/>
      <c r="F345" s="1"/>
      <c r="G345" s="1"/>
      <c r="H345" s="1"/>
    </row>
    <row r="346" spans="1:8" ht="12" customHeight="1">
      <c r="A346" s="18"/>
      <c r="B346" s="26"/>
      <c r="C346" s="39"/>
      <c r="D346" s="40"/>
      <c r="E346" s="179"/>
      <c r="F346" s="1"/>
      <c r="G346" s="1"/>
      <c r="H346" s="1"/>
    </row>
    <row r="347" spans="1:8" ht="12" customHeight="1">
      <c r="A347" s="18"/>
      <c r="B347" s="26"/>
      <c r="C347" s="39"/>
      <c r="D347" s="40"/>
      <c r="E347" s="179"/>
      <c r="F347" s="1"/>
      <c r="G347" s="1"/>
      <c r="H347" s="1"/>
    </row>
    <row r="348" spans="1:8" ht="12" customHeight="1">
      <c r="A348" s="18"/>
      <c r="B348" s="43"/>
      <c r="C348" s="39"/>
      <c r="D348" s="64"/>
      <c r="E348" s="179"/>
      <c r="F348" s="1"/>
      <c r="G348" s="1"/>
      <c r="H348" s="1"/>
    </row>
    <row r="349" spans="1:8" ht="12" customHeight="1">
      <c r="A349" s="18"/>
      <c r="B349" s="43"/>
      <c r="C349" s="39"/>
      <c r="D349" s="64"/>
      <c r="E349" s="179"/>
      <c r="F349" s="1"/>
      <c r="G349" s="1"/>
      <c r="H349" s="1"/>
    </row>
    <row r="350" spans="1:8" ht="12" customHeight="1">
      <c r="A350" s="18"/>
      <c r="B350" s="182"/>
      <c r="C350" s="39"/>
      <c r="D350" s="64"/>
      <c r="E350" s="178"/>
      <c r="F350" s="1"/>
      <c r="H350" s="1"/>
    </row>
    <row r="351" spans="1:8" ht="12" customHeight="1">
      <c r="A351" s="18"/>
      <c r="B351" s="43"/>
      <c r="C351" s="39"/>
      <c r="D351" s="64"/>
      <c r="E351" s="179"/>
      <c r="F351" s="1"/>
      <c r="H351" s="1"/>
    </row>
    <row r="352" spans="1:8" ht="12" customHeight="1">
      <c r="A352" s="18"/>
      <c r="B352" s="43"/>
      <c r="C352" s="39"/>
      <c r="D352" s="64"/>
      <c r="E352" s="179"/>
      <c r="F352" s="1"/>
      <c r="G352" s="1"/>
      <c r="H352" s="1"/>
    </row>
    <row r="354" spans="1:6" ht="12" customHeight="1">
      <c r="A354" s="174"/>
      <c r="B354" s="177"/>
      <c r="C354" s="174"/>
      <c r="D354" s="174"/>
      <c r="E354" s="178"/>
      <c r="F354" s="9"/>
    </row>
    <row r="355" spans="1:6" ht="12" customHeight="1">
      <c r="A355" s="174"/>
      <c r="B355" s="173"/>
      <c r="C355" s="174"/>
      <c r="D355" s="174"/>
      <c r="E355" s="179"/>
      <c r="F355" s="9"/>
    </row>
    <row r="356" spans="1:6" ht="12" customHeight="1">
      <c r="A356" s="174"/>
      <c r="B356" s="173"/>
      <c r="C356" s="174"/>
      <c r="D356" s="174"/>
      <c r="E356" s="179"/>
      <c r="F356" s="9"/>
    </row>
    <row r="357" spans="1:6" ht="12" customHeight="1">
      <c r="A357" s="174"/>
      <c r="B357" s="173"/>
      <c r="C357" s="174"/>
      <c r="D357" s="174"/>
      <c r="E357" s="180"/>
      <c r="F357" s="9"/>
    </row>
    <row r="358" spans="1:6" ht="12" customHeight="1">
      <c r="A358" s="174"/>
      <c r="B358" s="173"/>
      <c r="C358" s="174"/>
      <c r="D358" s="174"/>
      <c r="E358" s="179"/>
      <c r="F358" s="9"/>
    </row>
  </sheetData>
  <hyperlinks>
    <hyperlink ref="B4" r:id="rId1" display="http://wetten.overheid.nl/BWBR0021281/Hoofdstuk4a/geldigheidsdatum_25-06-2012"/>
    <hyperlink ref="B270" r:id="rId2" display="http://wetten.overheid.nl/BWBR0022128/geldigheidsdatum_25-06-2012"/>
    <hyperlink ref="B203" r:id="rId3" display="http://wetten.overheid.nl/BWBR0021281/Hoofdstuk4a/Titel2/geldigheidsdatum_25-06-2012"/>
    <hyperlink ref="B111" r:id="rId4" display="http://wetten.overheid.nl/BWBR0021281/Hoofdstuk4a/geldigheidsdatum_25-06-2012"/>
    <hyperlink ref="B313" r:id="rId5" display="http://wetten.overheid.nl/BWBR0009194/geldigheidsdatum_25-06-2012"/>
    <hyperlink ref="B161" r:id="rId6" display="http://wetten.overheid.nl/BWBR0021281/Hoofdstuk4a/geldigheidsdatum_25-06-2012"/>
    <hyperlink ref="B165" r:id="rId7" display="http://wetten.overheid.nl/BWBR0021281/Hoofdstuk4a/geldigheidsdatum_25-06-2012"/>
    <hyperlink ref="B174" r:id="rId8" display="http://wetten.overheid.nl/BWBR0021281/Hoofdstuk4a/geldigheidsdatum_25-06-201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V630"/>
  <sheetViews>
    <sheetView topLeftCell="A596" workbookViewId="0">
      <selection activeCell="B618" sqref="B618"/>
    </sheetView>
  </sheetViews>
  <sheetFormatPr defaultRowHeight="15"/>
  <cols>
    <col min="1" max="1" width="21.85546875" customWidth="1"/>
    <col min="2" max="2" width="53.85546875" customWidth="1"/>
    <col min="3" max="3" width="10.7109375" customWidth="1"/>
    <col min="4" max="4" width="18.7109375" customWidth="1"/>
    <col min="5" max="5" width="12" customWidth="1"/>
    <col min="6" max="6" width="10.7109375" bestFit="1" customWidth="1"/>
  </cols>
  <sheetData>
    <row r="1" spans="1:6" ht="12" customHeight="1">
      <c r="A1" s="1" t="s">
        <v>3698</v>
      </c>
      <c r="B1" s="1" t="s">
        <v>10</v>
      </c>
      <c r="C1" s="1" t="s">
        <v>11</v>
      </c>
      <c r="D1" s="18" t="s">
        <v>12</v>
      </c>
    </row>
    <row r="2" spans="1:6" ht="12" customHeight="1">
      <c r="B2" s="113"/>
    </row>
    <row r="3" spans="1:6" s="1" customFormat="1" ht="12" customHeight="1">
      <c r="A3" s="18"/>
      <c r="B3" s="21"/>
      <c r="C3" s="61"/>
      <c r="D3" s="15"/>
      <c r="E3" s="61"/>
      <c r="F3" s="18"/>
    </row>
    <row r="4" spans="1:6" s="1" customFormat="1" ht="12" customHeight="1">
      <c r="A4" s="18" t="s">
        <v>13</v>
      </c>
      <c r="B4" s="121" t="s">
        <v>3699</v>
      </c>
      <c r="C4" s="15">
        <v>18</v>
      </c>
      <c r="E4" s="15">
        <v>7281</v>
      </c>
      <c r="F4" s="18">
        <f>+E4</f>
        <v>7281</v>
      </c>
    </row>
    <row r="5" spans="1:6" s="1" customFormat="1" ht="12" customHeight="1">
      <c r="A5" s="18"/>
      <c r="B5" s="113" t="s">
        <v>3700</v>
      </c>
      <c r="C5" s="185"/>
      <c r="E5" s="185">
        <v>3000</v>
      </c>
      <c r="F5" s="18"/>
    </row>
    <row r="6" spans="1:6" s="1" customFormat="1" ht="12" customHeight="1">
      <c r="A6" s="18"/>
      <c r="B6" s="113" t="s">
        <v>3701</v>
      </c>
      <c r="C6" s="185"/>
      <c r="E6" s="185">
        <v>750</v>
      </c>
      <c r="F6" s="18"/>
    </row>
    <row r="7" spans="1:6" s="1" customFormat="1" ht="12" customHeight="1">
      <c r="A7" s="18"/>
      <c r="B7" s="113" t="s">
        <v>3702</v>
      </c>
      <c r="C7" s="185"/>
      <c r="E7" s="185">
        <v>2526</v>
      </c>
      <c r="F7" s="18"/>
    </row>
    <row r="8" spans="1:6" s="1" customFormat="1" ht="12" customHeight="1">
      <c r="A8" s="18"/>
      <c r="B8" s="113" t="s">
        <v>3703</v>
      </c>
      <c r="C8" s="185"/>
      <c r="E8" s="185">
        <v>1005</v>
      </c>
      <c r="F8" s="18"/>
    </row>
    <row r="9" spans="1:6" s="1" customFormat="1" ht="12" customHeight="1">
      <c r="A9" s="18"/>
      <c r="B9" s="113"/>
      <c r="C9" s="185"/>
      <c r="E9" s="185"/>
      <c r="F9" s="18"/>
    </row>
    <row r="10" spans="1:6" s="1" customFormat="1" ht="12" customHeight="1">
      <c r="A10" s="15" t="s">
        <v>13</v>
      </c>
      <c r="B10" s="121" t="s">
        <v>3704</v>
      </c>
      <c r="C10" s="15">
        <v>18</v>
      </c>
      <c r="E10" s="15">
        <f>35876+10585</f>
        <v>46461</v>
      </c>
      <c r="F10" s="18">
        <f>+E10</f>
        <v>46461</v>
      </c>
    </row>
    <row r="11" spans="1:6" s="1" customFormat="1" ht="12" customHeight="1">
      <c r="A11" s="185"/>
      <c r="B11" s="113" t="s">
        <v>3705</v>
      </c>
      <c r="C11" s="185"/>
      <c r="E11" s="185">
        <v>6937</v>
      </c>
      <c r="F11" s="18"/>
    </row>
    <row r="12" spans="1:6" s="1" customFormat="1" ht="12" customHeight="1">
      <c r="A12" s="185"/>
      <c r="B12" s="113" t="s">
        <v>3706</v>
      </c>
      <c r="C12" s="185"/>
      <c r="E12" s="185">
        <v>13507</v>
      </c>
      <c r="F12" s="18"/>
    </row>
    <row r="13" spans="1:6" s="1" customFormat="1" ht="12" customHeight="1">
      <c r="A13" s="185"/>
      <c r="B13" s="113" t="s">
        <v>3707</v>
      </c>
      <c r="C13" s="185"/>
      <c r="E13" s="185">
        <v>3225</v>
      </c>
      <c r="F13" s="18"/>
    </row>
    <row r="14" spans="1:6" s="1" customFormat="1" ht="12" customHeight="1">
      <c r="A14" s="185"/>
      <c r="B14" s="113" t="s">
        <v>2448</v>
      </c>
      <c r="C14" s="185"/>
      <c r="E14" s="185">
        <v>6599</v>
      </c>
      <c r="F14" s="18"/>
    </row>
    <row r="15" spans="1:6" s="1" customFormat="1" ht="12" customHeight="1">
      <c r="A15" s="185"/>
      <c r="B15" s="113" t="s">
        <v>3708</v>
      </c>
      <c r="C15" s="185"/>
      <c r="E15" s="185">
        <v>6373</v>
      </c>
      <c r="F15" s="18"/>
    </row>
    <row r="16" spans="1:6" s="1" customFormat="1" ht="12" customHeight="1">
      <c r="A16" s="185"/>
      <c r="B16" s="113" t="s">
        <v>3709</v>
      </c>
      <c r="C16" s="185"/>
      <c r="E16" s="185">
        <v>572</v>
      </c>
      <c r="F16" s="18"/>
    </row>
    <row r="17" spans="1:12" s="1" customFormat="1" ht="12" customHeight="1">
      <c r="A17" s="185"/>
      <c r="B17" s="113" t="s">
        <v>3710</v>
      </c>
      <c r="C17" s="185"/>
      <c r="E17" s="185">
        <f>51+414+151</f>
        <v>616</v>
      </c>
      <c r="F17" s="18"/>
    </row>
    <row r="18" spans="1:12" s="1" customFormat="1" ht="12" customHeight="1">
      <c r="A18" s="185"/>
      <c r="B18" s="113" t="s">
        <v>2519</v>
      </c>
      <c r="C18" s="185"/>
      <c r="E18" s="185">
        <v>30</v>
      </c>
      <c r="F18" s="18"/>
    </row>
    <row r="19" spans="1:12" s="1" customFormat="1" ht="12" customHeight="1">
      <c r="A19" s="185"/>
      <c r="B19" s="113" t="s">
        <v>3711</v>
      </c>
      <c r="C19" s="185"/>
      <c r="E19" s="185">
        <v>100</v>
      </c>
      <c r="F19" s="18"/>
    </row>
    <row r="20" spans="1:12" s="1" customFormat="1" ht="12" customHeight="1">
      <c r="A20" s="185"/>
      <c r="B20" s="113" t="s">
        <v>3712</v>
      </c>
      <c r="C20" s="185"/>
      <c r="E20" s="185">
        <v>6560</v>
      </c>
      <c r="F20" s="18"/>
    </row>
    <row r="21" spans="1:12" s="1" customFormat="1" ht="12" customHeight="1">
      <c r="A21" s="185"/>
      <c r="B21" s="186" t="s">
        <v>3713</v>
      </c>
      <c r="C21" s="185"/>
      <c r="E21" s="185"/>
      <c r="F21" s="18"/>
    </row>
    <row r="22" spans="1:12" s="1" customFormat="1" ht="12" customHeight="1">
      <c r="A22" s="185"/>
      <c r="B22" s="113" t="s">
        <v>3714</v>
      </c>
      <c r="C22" s="185"/>
      <c r="E22" s="185">
        <v>36</v>
      </c>
      <c r="F22" s="18"/>
    </row>
    <row r="23" spans="1:12" s="1" customFormat="1" ht="12" customHeight="1">
      <c r="A23" s="185"/>
      <c r="B23" s="113" t="s">
        <v>3714</v>
      </c>
      <c r="C23" s="185"/>
      <c r="E23" s="185">
        <v>30</v>
      </c>
      <c r="F23" s="18"/>
    </row>
    <row r="24" spans="1:12" s="1" customFormat="1" ht="12" customHeight="1">
      <c r="A24" s="185"/>
      <c r="B24" s="113" t="s">
        <v>3715</v>
      </c>
      <c r="C24" s="185"/>
      <c r="E24" s="185">
        <f>72+1496</f>
        <v>1568</v>
      </c>
      <c r="F24" s="18"/>
    </row>
    <row r="25" spans="1:12" s="1" customFormat="1" ht="12" customHeight="1">
      <c r="A25" s="185"/>
      <c r="B25" s="113" t="s">
        <v>3715</v>
      </c>
      <c r="C25" s="185"/>
      <c r="E25" s="185">
        <v>51</v>
      </c>
      <c r="F25" s="18"/>
    </row>
    <row r="26" spans="1:12" s="1" customFormat="1" ht="12" customHeight="1">
      <c r="A26" s="185"/>
      <c r="B26" s="113" t="s">
        <v>3716</v>
      </c>
      <c r="C26" s="185"/>
      <c r="E26" s="185">
        <v>86</v>
      </c>
      <c r="F26" s="18"/>
    </row>
    <row r="27" spans="1:12" s="1" customFormat="1" ht="12" customHeight="1">
      <c r="A27" s="185"/>
      <c r="B27" s="113" t="s">
        <v>3717</v>
      </c>
      <c r="C27" s="185"/>
      <c r="E27" s="185">
        <v>20</v>
      </c>
      <c r="F27" s="18"/>
    </row>
    <row r="28" spans="1:12" s="1" customFormat="1" ht="12" customHeight="1">
      <c r="A28" s="185"/>
      <c r="B28" s="113" t="s">
        <v>3718</v>
      </c>
      <c r="C28" s="185"/>
      <c r="E28" s="185">
        <v>104</v>
      </c>
      <c r="F28" s="18"/>
    </row>
    <row r="29" spans="1:12" s="1" customFormat="1" ht="12" customHeight="1">
      <c r="A29" s="185"/>
      <c r="B29" s="113" t="s">
        <v>3719</v>
      </c>
      <c r="C29" s="185"/>
      <c r="E29" s="185">
        <v>47</v>
      </c>
      <c r="F29" s="18"/>
    </row>
    <row r="30" spans="1:12" s="1" customFormat="1" ht="12" customHeight="1">
      <c r="A30" s="18"/>
      <c r="B30" s="113"/>
      <c r="C30" s="185"/>
      <c r="D30" s="185"/>
      <c r="E30" s="18"/>
      <c r="F30" s="18"/>
    </row>
    <row r="31" spans="1:12" s="1" customFormat="1" ht="12" customHeight="1">
      <c r="A31" s="18" t="s">
        <v>21</v>
      </c>
      <c r="B31" s="21" t="s">
        <v>3720</v>
      </c>
      <c r="C31" s="109">
        <v>18</v>
      </c>
      <c r="D31" s="187"/>
      <c r="E31" s="18">
        <v>22377</v>
      </c>
      <c r="F31" s="18">
        <f>+E31</f>
        <v>22377</v>
      </c>
      <c r="G31" s="18"/>
      <c r="H31" s="18"/>
      <c r="I31" s="18"/>
      <c r="J31" s="18"/>
      <c r="K31" s="18"/>
      <c r="L31" s="18"/>
    </row>
    <row r="32" spans="1:12" s="1" customFormat="1" ht="12" customHeight="1">
      <c r="A32" s="34" t="s">
        <v>3720</v>
      </c>
      <c r="B32" s="26" t="s">
        <v>3721</v>
      </c>
      <c r="C32" s="39" t="s">
        <v>3722</v>
      </c>
      <c r="D32" s="40">
        <v>201564.43</v>
      </c>
      <c r="E32" s="110">
        <f>D32/1000</f>
        <v>201.56442999999999</v>
      </c>
      <c r="F32" s="18"/>
    </row>
    <row r="33" spans="1:6" s="1" customFormat="1" ht="12" customHeight="1">
      <c r="A33" s="34" t="s">
        <v>3720</v>
      </c>
      <c r="B33" s="26" t="s">
        <v>1429</v>
      </c>
      <c r="C33" s="39" t="s">
        <v>3722</v>
      </c>
      <c r="D33" s="40">
        <v>357384</v>
      </c>
      <c r="E33" s="110">
        <f t="shared" ref="E33:E96" si="0">D33/1000</f>
        <v>357.38400000000001</v>
      </c>
      <c r="F33" s="18"/>
    </row>
    <row r="34" spans="1:6" s="1" customFormat="1" ht="12" customHeight="1">
      <c r="A34" s="34" t="s">
        <v>3720</v>
      </c>
      <c r="B34" s="26" t="s">
        <v>3723</v>
      </c>
      <c r="C34" s="39" t="s">
        <v>3722</v>
      </c>
      <c r="D34" s="40">
        <v>190687.65</v>
      </c>
      <c r="E34" s="110">
        <f t="shared" si="0"/>
        <v>190.68764999999999</v>
      </c>
      <c r="F34" s="18"/>
    </row>
    <row r="35" spans="1:6" s="1" customFormat="1" ht="12" customHeight="1">
      <c r="A35" s="34" t="s">
        <v>3720</v>
      </c>
      <c r="B35" s="26" t="s">
        <v>1087</v>
      </c>
      <c r="C35" s="39" t="s">
        <v>3722</v>
      </c>
      <c r="D35" s="40">
        <v>292255</v>
      </c>
      <c r="E35" s="110">
        <f t="shared" si="0"/>
        <v>292.255</v>
      </c>
      <c r="F35" s="18"/>
    </row>
    <row r="36" spans="1:6" s="1" customFormat="1" ht="12" customHeight="1">
      <c r="A36" s="34" t="s">
        <v>3720</v>
      </c>
      <c r="B36" s="26" t="s">
        <v>1050</v>
      </c>
      <c r="C36" s="39" t="s">
        <v>3722</v>
      </c>
      <c r="D36" s="40">
        <v>278695</v>
      </c>
      <c r="E36" s="110">
        <f t="shared" si="0"/>
        <v>278.69499999999999</v>
      </c>
      <c r="F36" s="18"/>
    </row>
    <row r="37" spans="1:6" s="1" customFormat="1" ht="12" customHeight="1">
      <c r="A37" s="34" t="s">
        <v>3720</v>
      </c>
      <c r="B37" s="26" t="s">
        <v>1306</v>
      </c>
      <c r="C37" s="39" t="s">
        <v>3722</v>
      </c>
      <c r="D37" s="40">
        <v>156081</v>
      </c>
      <c r="E37" s="110">
        <f t="shared" si="0"/>
        <v>156.08099999999999</v>
      </c>
      <c r="F37" s="18"/>
    </row>
    <row r="38" spans="1:6" s="1" customFormat="1" ht="12" customHeight="1">
      <c r="A38" s="34" t="s">
        <v>3720</v>
      </c>
      <c r="B38" s="26" t="s">
        <v>1421</v>
      </c>
      <c r="C38" s="39" t="s">
        <v>3722</v>
      </c>
      <c r="D38" s="40">
        <v>158908</v>
      </c>
      <c r="E38" s="110">
        <f t="shared" si="0"/>
        <v>158.90799999999999</v>
      </c>
      <c r="F38" s="18"/>
    </row>
    <row r="39" spans="1:6" s="1" customFormat="1" ht="12" customHeight="1">
      <c r="A39" s="34" t="s">
        <v>3720</v>
      </c>
      <c r="B39" s="26" t="s">
        <v>3724</v>
      </c>
      <c r="C39" s="39" t="s">
        <v>3722</v>
      </c>
      <c r="D39" s="40">
        <v>279309</v>
      </c>
      <c r="E39" s="110">
        <f t="shared" si="0"/>
        <v>279.30900000000003</v>
      </c>
      <c r="F39" s="18"/>
    </row>
    <row r="40" spans="1:6" s="1" customFormat="1" ht="12" customHeight="1">
      <c r="A40" s="34" t="s">
        <v>3720</v>
      </c>
      <c r="B40" s="26" t="s">
        <v>1218</v>
      </c>
      <c r="C40" s="39" t="s">
        <v>3722</v>
      </c>
      <c r="D40" s="40">
        <v>191693</v>
      </c>
      <c r="E40" s="110">
        <f t="shared" si="0"/>
        <v>191.69300000000001</v>
      </c>
      <c r="F40" s="18"/>
    </row>
    <row r="41" spans="1:6" s="1" customFormat="1" ht="12" customHeight="1">
      <c r="A41" s="34" t="s">
        <v>3720</v>
      </c>
      <c r="B41" s="26" t="s">
        <v>3725</v>
      </c>
      <c r="C41" s="39" t="s">
        <v>3722</v>
      </c>
      <c r="D41" s="40">
        <v>58774.75</v>
      </c>
      <c r="E41" s="110">
        <f t="shared" si="0"/>
        <v>58.774749999999997</v>
      </c>
      <c r="F41" s="18"/>
    </row>
    <row r="42" spans="1:6" s="1" customFormat="1" ht="12" customHeight="1">
      <c r="A42" s="34" t="s">
        <v>3720</v>
      </c>
      <c r="B42" s="26" t="s">
        <v>1218</v>
      </c>
      <c r="C42" s="39" t="s">
        <v>3722</v>
      </c>
      <c r="D42" s="40">
        <v>421515</v>
      </c>
      <c r="E42" s="110">
        <f t="shared" si="0"/>
        <v>421.51499999999999</v>
      </c>
      <c r="F42" s="18"/>
    </row>
    <row r="43" spans="1:6" s="1" customFormat="1" ht="12" customHeight="1">
      <c r="A43" s="34" t="s">
        <v>3720</v>
      </c>
      <c r="B43" s="26" t="s">
        <v>1061</v>
      </c>
      <c r="C43" s="39" t="s">
        <v>3722</v>
      </c>
      <c r="D43" s="40">
        <v>190327</v>
      </c>
      <c r="E43" s="110">
        <f t="shared" si="0"/>
        <v>190.327</v>
      </c>
      <c r="F43" s="18"/>
    </row>
    <row r="44" spans="1:6" s="1" customFormat="1" ht="12" customHeight="1">
      <c r="A44" s="34" t="s">
        <v>3720</v>
      </c>
      <c r="B44" s="26" t="s">
        <v>3726</v>
      </c>
      <c r="C44" s="39" t="s">
        <v>3722</v>
      </c>
      <c r="D44" s="40">
        <v>29880</v>
      </c>
      <c r="E44" s="110">
        <f t="shared" si="0"/>
        <v>29.88</v>
      </c>
      <c r="F44" s="18"/>
    </row>
    <row r="45" spans="1:6" s="1" customFormat="1" ht="12" customHeight="1">
      <c r="A45" s="34" t="s">
        <v>3720</v>
      </c>
      <c r="B45" s="26" t="s">
        <v>3727</v>
      </c>
      <c r="C45" s="39" t="s">
        <v>3722</v>
      </c>
      <c r="D45" s="40">
        <v>72359.850000000006</v>
      </c>
      <c r="E45" s="110">
        <f t="shared" si="0"/>
        <v>72.359850000000009</v>
      </c>
      <c r="F45" s="18"/>
    </row>
    <row r="46" spans="1:6" s="1" customFormat="1" ht="12" customHeight="1">
      <c r="A46" s="34" t="s">
        <v>3720</v>
      </c>
      <c r="B46" s="26" t="s">
        <v>3728</v>
      </c>
      <c r="C46" s="39" t="s">
        <v>3722</v>
      </c>
      <c r="D46" s="40">
        <v>21378.3</v>
      </c>
      <c r="E46" s="110">
        <f t="shared" si="0"/>
        <v>21.378299999999999</v>
      </c>
      <c r="F46" s="18"/>
    </row>
    <row r="47" spans="1:6" s="1" customFormat="1" ht="12" customHeight="1">
      <c r="A47" s="34" t="s">
        <v>3720</v>
      </c>
      <c r="B47" s="26" t="s">
        <v>1011</v>
      </c>
      <c r="C47" s="39" t="s">
        <v>3722</v>
      </c>
      <c r="D47" s="40">
        <v>307612.5</v>
      </c>
      <c r="E47" s="110">
        <f t="shared" si="0"/>
        <v>307.61250000000001</v>
      </c>
      <c r="F47" s="18"/>
    </row>
    <row r="48" spans="1:6" s="1" customFormat="1" ht="12" customHeight="1">
      <c r="A48" s="34" t="s">
        <v>3720</v>
      </c>
      <c r="B48" s="26" t="s">
        <v>3729</v>
      </c>
      <c r="C48" s="39" t="s">
        <v>3722</v>
      </c>
      <c r="D48" s="40">
        <v>492451.07</v>
      </c>
      <c r="E48" s="110">
        <f t="shared" si="0"/>
        <v>492.45107000000002</v>
      </c>
      <c r="F48" s="18"/>
    </row>
    <row r="49" spans="1:6" s="1" customFormat="1" ht="12" customHeight="1">
      <c r="A49" s="34" t="s">
        <v>3720</v>
      </c>
      <c r="B49" s="26" t="s">
        <v>3730</v>
      </c>
      <c r="C49" s="39" t="s">
        <v>3722</v>
      </c>
      <c r="D49" s="40">
        <v>516818</v>
      </c>
      <c r="E49" s="110">
        <f t="shared" si="0"/>
        <v>516.81799999999998</v>
      </c>
      <c r="F49" s="18"/>
    </row>
    <row r="50" spans="1:6" s="1" customFormat="1" ht="12" customHeight="1">
      <c r="A50" s="34" t="s">
        <v>3720</v>
      </c>
      <c r="B50" s="26" t="s">
        <v>3731</v>
      </c>
      <c r="C50" s="39" t="s">
        <v>3722</v>
      </c>
      <c r="D50" s="40">
        <v>524498.18999999994</v>
      </c>
      <c r="E50" s="110">
        <f t="shared" si="0"/>
        <v>524.49818999999991</v>
      </c>
      <c r="F50" s="18"/>
    </row>
    <row r="51" spans="1:6" s="1" customFormat="1" ht="12" customHeight="1">
      <c r="A51" s="34" t="s">
        <v>3720</v>
      </c>
      <c r="B51" s="26" t="s">
        <v>1431</v>
      </c>
      <c r="C51" s="39" t="s">
        <v>3722</v>
      </c>
      <c r="D51" s="40">
        <v>338528</v>
      </c>
      <c r="E51" s="110">
        <f t="shared" si="0"/>
        <v>338.52800000000002</v>
      </c>
      <c r="F51" s="18"/>
    </row>
    <row r="52" spans="1:6" s="1" customFormat="1" ht="12" customHeight="1">
      <c r="A52" s="34" t="s">
        <v>3720</v>
      </c>
      <c r="B52" s="26" t="s">
        <v>1218</v>
      </c>
      <c r="C52" s="39" t="s">
        <v>3722</v>
      </c>
      <c r="D52" s="40">
        <v>571964.6</v>
      </c>
      <c r="E52" s="110">
        <f t="shared" si="0"/>
        <v>571.96460000000002</v>
      </c>
      <c r="F52" s="18"/>
    </row>
    <row r="53" spans="1:6" s="1" customFormat="1" ht="12" customHeight="1">
      <c r="A53" s="34" t="s">
        <v>3720</v>
      </c>
      <c r="B53" s="26" t="s">
        <v>1312</v>
      </c>
      <c r="C53" s="39" t="s">
        <v>3722</v>
      </c>
      <c r="D53" s="40">
        <v>290156</v>
      </c>
      <c r="E53" s="110">
        <f t="shared" si="0"/>
        <v>290.15600000000001</v>
      </c>
      <c r="F53" s="18"/>
    </row>
    <row r="54" spans="1:6" s="1" customFormat="1" ht="12" customHeight="1">
      <c r="A54" s="34" t="s">
        <v>3720</v>
      </c>
      <c r="B54" s="26" t="s">
        <v>3732</v>
      </c>
      <c r="C54" s="39" t="s">
        <v>3722</v>
      </c>
      <c r="D54" s="40">
        <v>252245</v>
      </c>
      <c r="E54" s="110">
        <f t="shared" si="0"/>
        <v>252.245</v>
      </c>
      <c r="F54" s="18"/>
    </row>
    <row r="55" spans="1:6" s="1" customFormat="1" ht="12" customHeight="1">
      <c r="A55" s="34" t="s">
        <v>3720</v>
      </c>
      <c r="B55" s="26" t="s">
        <v>2048</v>
      </c>
      <c r="C55" s="39" t="s">
        <v>3722</v>
      </c>
      <c r="D55" s="40">
        <v>167695</v>
      </c>
      <c r="E55" s="110">
        <f t="shared" si="0"/>
        <v>167.69499999999999</v>
      </c>
      <c r="F55" s="18"/>
    </row>
    <row r="56" spans="1:6" s="1" customFormat="1" ht="12" customHeight="1">
      <c r="A56" s="34" t="s">
        <v>3720</v>
      </c>
      <c r="B56" s="26" t="s">
        <v>1312</v>
      </c>
      <c r="C56" s="39" t="s">
        <v>3722</v>
      </c>
      <c r="D56" s="40">
        <v>79728.820000000007</v>
      </c>
      <c r="E56" s="110">
        <f t="shared" si="0"/>
        <v>79.728820000000013</v>
      </c>
      <c r="F56" s="18"/>
    </row>
    <row r="57" spans="1:6" s="1" customFormat="1" ht="12" customHeight="1">
      <c r="A57" s="34" t="s">
        <v>3720</v>
      </c>
      <c r="B57" s="26" t="s">
        <v>3729</v>
      </c>
      <c r="C57" s="39" t="s">
        <v>3722</v>
      </c>
      <c r="D57" s="40">
        <v>389377</v>
      </c>
      <c r="E57" s="110">
        <f t="shared" si="0"/>
        <v>389.37700000000001</v>
      </c>
      <c r="F57" s="18"/>
    </row>
    <row r="58" spans="1:6" s="1" customFormat="1" ht="12" customHeight="1">
      <c r="A58" s="34" t="s">
        <v>3720</v>
      </c>
      <c r="B58" s="26" t="s">
        <v>1181</v>
      </c>
      <c r="C58" s="39" t="s">
        <v>3722</v>
      </c>
      <c r="D58" s="40">
        <v>70527</v>
      </c>
      <c r="E58" s="110">
        <f t="shared" si="0"/>
        <v>70.527000000000001</v>
      </c>
      <c r="F58" s="18"/>
    </row>
    <row r="59" spans="1:6" s="1" customFormat="1" ht="12" customHeight="1">
      <c r="A59" s="34" t="s">
        <v>3720</v>
      </c>
      <c r="B59" s="26" t="s">
        <v>1404</v>
      </c>
      <c r="C59" s="39" t="s">
        <v>3722</v>
      </c>
      <c r="D59" s="40">
        <v>258703</v>
      </c>
      <c r="E59" s="110">
        <f t="shared" si="0"/>
        <v>258.70299999999997</v>
      </c>
      <c r="F59" s="18"/>
    </row>
    <row r="60" spans="1:6" s="1" customFormat="1" ht="12" customHeight="1">
      <c r="A60" s="34" t="s">
        <v>3720</v>
      </c>
      <c r="B60" s="26" t="s">
        <v>3733</v>
      </c>
      <c r="C60" s="39" t="s">
        <v>3722</v>
      </c>
      <c r="D60" s="40">
        <v>11864</v>
      </c>
      <c r="E60" s="110">
        <f t="shared" si="0"/>
        <v>11.864000000000001</v>
      </c>
      <c r="F60" s="18"/>
    </row>
    <row r="61" spans="1:6" s="1" customFormat="1" ht="12" customHeight="1">
      <c r="A61" s="34" t="s">
        <v>3720</v>
      </c>
      <c r="B61" s="26" t="s">
        <v>3734</v>
      </c>
      <c r="C61" s="39" t="s">
        <v>3722</v>
      </c>
      <c r="D61" s="40">
        <v>80708</v>
      </c>
      <c r="E61" s="110">
        <f t="shared" si="0"/>
        <v>80.707999999999998</v>
      </c>
      <c r="F61" s="18"/>
    </row>
    <row r="62" spans="1:6" s="1" customFormat="1" ht="12" customHeight="1">
      <c r="A62" s="34" t="s">
        <v>3720</v>
      </c>
      <c r="B62" s="26" t="s">
        <v>3735</v>
      </c>
      <c r="C62" s="39" t="s">
        <v>3722</v>
      </c>
      <c r="D62" s="40">
        <v>151102.42000000001</v>
      </c>
      <c r="E62" s="110">
        <f t="shared" si="0"/>
        <v>151.10242000000002</v>
      </c>
      <c r="F62" s="18"/>
    </row>
    <row r="63" spans="1:6" s="1" customFormat="1" ht="12" customHeight="1">
      <c r="A63" s="34" t="s">
        <v>3720</v>
      </c>
      <c r="B63" s="26" t="s">
        <v>3724</v>
      </c>
      <c r="C63" s="39" t="s">
        <v>3722</v>
      </c>
      <c r="D63" s="40">
        <v>281341</v>
      </c>
      <c r="E63" s="110">
        <f t="shared" si="0"/>
        <v>281.34100000000001</v>
      </c>
      <c r="F63" s="18"/>
    </row>
    <row r="64" spans="1:6" s="1" customFormat="1" ht="12" customHeight="1">
      <c r="A64" s="34" t="s">
        <v>3720</v>
      </c>
      <c r="B64" s="26" t="s">
        <v>3736</v>
      </c>
      <c r="C64" s="39" t="s">
        <v>3722</v>
      </c>
      <c r="D64" s="40">
        <v>201355</v>
      </c>
      <c r="E64" s="110">
        <f t="shared" si="0"/>
        <v>201.35499999999999</v>
      </c>
      <c r="F64" s="18"/>
    </row>
    <row r="65" spans="1:6" s="1" customFormat="1" ht="12" customHeight="1">
      <c r="A65" s="34" t="s">
        <v>3720</v>
      </c>
      <c r="B65" s="26" t="s">
        <v>3737</v>
      </c>
      <c r="C65" s="39" t="s">
        <v>3722</v>
      </c>
      <c r="D65" s="40">
        <v>106732.09</v>
      </c>
      <c r="E65" s="110">
        <f t="shared" si="0"/>
        <v>106.73209</v>
      </c>
      <c r="F65" s="18"/>
    </row>
    <row r="66" spans="1:6" s="1" customFormat="1" ht="12" customHeight="1">
      <c r="A66" s="34" t="s">
        <v>3720</v>
      </c>
      <c r="B66" s="26" t="s">
        <v>3738</v>
      </c>
      <c r="C66" s="39" t="s">
        <v>3722</v>
      </c>
      <c r="D66" s="40">
        <v>282687</v>
      </c>
      <c r="E66" s="110">
        <f t="shared" si="0"/>
        <v>282.68700000000001</v>
      </c>
      <c r="F66" s="18"/>
    </row>
    <row r="67" spans="1:6" s="1" customFormat="1" ht="12" customHeight="1">
      <c r="A67" s="34" t="s">
        <v>3720</v>
      </c>
      <c r="B67" s="26" t="s">
        <v>3739</v>
      </c>
      <c r="C67" s="39" t="s">
        <v>3722</v>
      </c>
      <c r="D67" s="40">
        <v>63149.5</v>
      </c>
      <c r="E67" s="110">
        <f t="shared" si="0"/>
        <v>63.149500000000003</v>
      </c>
      <c r="F67" s="18"/>
    </row>
    <row r="68" spans="1:6" s="1" customFormat="1" ht="12" customHeight="1">
      <c r="A68" s="34" t="s">
        <v>3720</v>
      </c>
      <c r="B68" s="26" t="s">
        <v>3740</v>
      </c>
      <c r="C68" s="39" t="s">
        <v>3722</v>
      </c>
      <c r="D68" s="40">
        <v>50786</v>
      </c>
      <c r="E68" s="110">
        <f t="shared" si="0"/>
        <v>50.786000000000001</v>
      </c>
      <c r="F68" s="18"/>
    </row>
    <row r="69" spans="1:6" s="1" customFormat="1" ht="12" customHeight="1">
      <c r="A69" s="34" t="s">
        <v>3720</v>
      </c>
      <c r="B69" s="26" t="s">
        <v>1306</v>
      </c>
      <c r="C69" s="39" t="s">
        <v>3722</v>
      </c>
      <c r="D69" s="40">
        <v>314337</v>
      </c>
      <c r="E69" s="110">
        <f t="shared" si="0"/>
        <v>314.33699999999999</v>
      </c>
      <c r="F69" s="18"/>
    </row>
    <row r="70" spans="1:6" s="1" customFormat="1" ht="12" customHeight="1">
      <c r="A70" s="34" t="s">
        <v>3720</v>
      </c>
      <c r="B70" s="26" t="s">
        <v>3741</v>
      </c>
      <c r="C70" s="39" t="s">
        <v>3722</v>
      </c>
      <c r="D70" s="40">
        <v>201984.28</v>
      </c>
      <c r="E70" s="110">
        <f t="shared" si="0"/>
        <v>201.98428000000001</v>
      </c>
      <c r="F70" s="18"/>
    </row>
    <row r="71" spans="1:6" s="1" customFormat="1" ht="12" customHeight="1">
      <c r="A71" s="34" t="s">
        <v>3720</v>
      </c>
      <c r="B71" s="26" t="s">
        <v>3742</v>
      </c>
      <c r="C71" s="39" t="s">
        <v>3722</v>
      </c>
      <c r="D71" s="40">
        <v>67544</v>
      </c>
      <c r="E71" s="110">
        <f t="shared" si="0"/>
        <v>67.543999999999997</v>
      </c>
      <c r="F71" s="18"/>
    </row>
    <row r="72" spans="1:6" s="1" customFormat="1" ht="12" customHeight="1">
      <c r="A72" s="34" t="s">
        <v>3720</v>
      </c>
      <c r="B72" s="26" t="s">
        <v>3743</v>
      </c>
      <c r="C72" s="39" t="s">
        <v>3722</v>
      </c>
      <c r="D72" s="40">
        <v>353553.37</v>
      </c>
      <c r="E72" s="110">
        <f t="shared" si="0"/>
        <v>353.55336999999997</v>
      </c>
      <c r="F72" s="18"/>
    </row>
    <row r="73" spans="1:6" s="1" customFormat="1" ht="12" customHeight="1">
      <c r="A73" s="34" t="s">
        <v>3720</v>
      </c>
      <c r="B73" s="26" t="s">
        <v>1139</v>
      </c>
      <c r="C73" s="39" t="s">
        <v>3722</v>
      </c>
      <c r="D73" s="40">
        <v>172166.6</v>
      </c>
      <c r="E73" s="110">
        <f t="shared" si="0"/>
        <v>172.16660000000002</v>
      </c>
      <c r="F73" s="18"/>
    </row>
    <row r="74" spans="1:6" s="1" customFormat="1" ht="12" customHeight="1">
      <c r="A74" s="34" t="s">
        <v>3720</v>
      </c>
      <c r="B74" s="26" t="s">
        <v>1011</v>
      </c>
      <c r="C74" s="39" t="s">
        <v>3722</v>
      </c>
      <c r="D74" s="40">
        <v>34762</v>
      </c>
      <c r="E74" s="110">
        <f t="shared" si="0"/>
        <v>34.762</v>
      </c>
      <c r="F74" s="18"/>
    </row>
    <row r="75" spans="1:6" s="1" customFormat="1" ht="12" customHeight="1">
      <c r="A75" s="34" t="s">
        <v>3720</v>
      </c>
      <c r="B75" s="26" t="s">
        <v>1011</v>
      </c>
      <c r="C75" s="39" t="s">
        <v>3722</v>
      </c>
      <c r="D75" s="40">
        <v>174037.71</v>
      </c>
      <c r="E75" s="110">
        <f t="shared" si="0"/>
        <v>174.03771</v>
      </c>
      <c r="F75" s="18"/>
    </row>
    <row r="76" spans="1:6" s="1" customFormat="1" ht="12" customHeight="1">
      <c r="A76" s="34" t="s">
        <v>3720</v>
      </c>
      <c r="B76" s="26" t="s">
        <v>3744</v>
      </c>
      <c r="C76" s="39" t="s">
        <v>3722</v>
      </c>
      <c r="D76" s="40">
        <v>544073</v>
      </c>
      <c r="E76" s="110">
        <f t="shared" si="0"/>
        <v>544.07299999999998</v>
      </c>
      <c r="F76" s="18"/>
    </row>
    <row r="77" spans="1:6" s="1" customFormat="1" ht="12" customHeight="1">
      <c r="A77" s="34" t="s">
        <v>3720</v>
      </c>
      <c r="B77" s="26" t="s">
        <v>3721</v>
      </c>
      <c r="C77" s="39" t="s">
        <v>3722</v>
      </c>
      <c r="D77" s="40">
        <v>268053</v>
      </c>
      <c r="E77" s="110">
        <f t="shared" si="0"/>
        <v>268.053</v>
      </c>
      <c r="F77" s="18"/>
    </row>
    <row r="78" spans="1:6" s="1" customFormat="1" ht="12" customHeight="1">
      <c r="A78" s="34" t="s">
        <v>3720</v>
      </c>
      <c r="B78" s="26" t="s">
        <v>1317</v>
      </c>
      <c r="C78" s="39" t="s">
        <v>3722</v>
      </c>
      <c r="D78" s="40">
        <v>545200</v>
      </c>
      <c r="E78" s="110">
        <f t="shared" si="0"/>
        <v>545.20000000000005</v>
      </c>
      <c r="F78" s="18"/>
    </row>
    <row r="79" spans="1:6" s="1" customFormat="1" ht="12" customHeight="1">
      <c r="A79" s="34" t="s">
        <v>3720</v>
      </c>
      <c r="B79" s="26" t="s">
        <v>3745</v>
      </c>
      <c r="C79" s="39" t="s">
        <v>3722</v>
      </c>
      <c r="D79" s="40">
        <v>231630</v>
      </c>
      <c r="E79" s="110">
        <f t="shared" si="0"/>
        <v>231.63</v>
      </c>
      <c r="F79" s="18"/>
    </row>
    <row r="80" spans="1:6" s="1" customFormat="1" ht="12" customHeight="1">
      <c r="A80" s="34" t="s">
        <v>3720</v>
      </c>
      <c r="B80" s="26" t="s">
        <v>3746</v>
      </c>
      <c r="C80" s="39" t="s">
        <v>3722</v>
      </c>
      <c r="D80" s="40">
        <v>331951.5</v>
      </c>
      <c r="E80" s="110">
        <f t="shared" si="0"/>
        <v>331.95150000000001</v>
      </c>
      <c r="F80" s="18"/>
    </row>
    <row r="81" spans="1:6" s="1" customFormat="1" ht="12" customHeight="1">
      <c r="A81" s="34" t="s">
        <v>3720</v>
      </c>
      <c r="B81" s="26" t="s">
        <v>3747</v>
      </c>
      <c r="C81" s="39" t="s">
        <v>3722</v>
      </c>
      <c r="D81" s="40">
        <v>275000</v>
      </c>
      <c r="E81" s="110">
        <f t="shared" si="0"/>
        <v>275</v>
      </c>
      <c r="F81" s="18"/>
    </row>
    <row r="82" spans="1:6" s="1" customFormat="1" ht="12" customHeight="1">
      <c r="A82" s="34" t="s">
        <v>3720</v>
      </c>
      <c r="B82" s="26" t="s">
        <v>3738</v>
      </c>
      <c r="C82" s="39" t="s">
        <v>3722</v>
      </c>
      <c r="D82" s="40">
        <v>12058</v>
      </c>
      <c r="E82" s="110">
        <f t="shared" si="0"/>
        <v>12.058</v>
      </c>
      <c r="F82" s="18"/>
    </row>
    <row r="83" spans="1:6" s="1" customFormat="1" ht="12" customHeight="1">
      <c r="A83" s="34" t="s">
        <v>3720</v>
      </c>
      <c r="B83" s="26" t="s">
        <v>561</v>
      </c>
      <c r="C83" s="39" t="s">
        <v>3722</v>
      </c>
      <c r="D83" s="40">
        <v>60498</v>
      </c>
      <c r="E83" s="110">
        <f t="shared" si="0"/>
        <v>60.497999999999998</v>
      </c>
      <c r="F83" s="18"/>
    </row>
    <row r="84" spans="1:6" s="1" customFormat="1" ht="12" customHeight="1">
      <c r="A84" s="34" t="s">
        <v>3720</v>
      </c>
      <c r="B84" s="26" t="s">
        <v>3485</v>
      </c>
      <c r="C84" s="39" t="s">
        <v>3722</v>
      </c>
      <c r="D84" s="40">
        <v>28072</v>
      </c>
      <c r="E84" s="110">
        <f t="shared" si="0"/>
        <v>28.071999999999999</v>
      </c>
      <c r="F84" s="18"/>
    </row>
    <row r="85" spans="1:6" s="1" customFormat="1" ht="12" customHeight="1">
      <c r="A85" s="34" t="s">
        <v>3720</v>
      </c>
      <c r="B85" s="26" t="s">
        <v>3748</v>
      </c>
      <c r="C85" s="39" t="s">
        <v>3722</v>
      </c>
      <c r="D85" s="40">
        <v>118644</v>
      </c>
      <c r="E85" s="110">
        <f t="shared" si="0"/>
        <v>118.64400000000001</v>
      </c>
      <c r="F85" s="18"/>
    </row>
    <row r="86" spans="1:6" s="1" customFormat="1" ht="12" customHeight="1">
      <c r="A86" s="34" t="s">
        <v>3720</v>
      </c>
      <c r="B86" s="26" t="s">
        <v>1404</v>
      </c>
      <c r="C86" s="39" t="s">
        <v>3722</v>
      </c>
      <c r="D86" s="40">
        <v>72426</v>
      </c>
      <c r="E86" s="110">
        <f t="shared" si="0"/>
        <v>72.426000000000002</v>
      </c>
      <c r="F86" s="18"/>
    </row>
    <row r="87" spans="1:6" s="1" customFormat="1" ht="12" customHeight="1">
      <c r="A87" s="34" t="s">
        <v>3720</v>
      </c>
      <c r="B87" s="26" t="s">
        <v>3749</v>
      </c>
      <c r="C87" s="39" t="s">
        <v>3722</v>
      </c>
      <c r="D87" s="40">
        <v>101898.8</v>
      </c>
      <c r="E87" s="110">
        <f t="shared" si="0"/>
        <v>101.89880000000001</v>
      </c>
      <c r="F87" s="18"/>
    </row>
    <row r="88" spans="1:6" s="1" customFormat="1" ht="12" customHeight="1">
      <c r="A88" s="34" t="s">
        <v>3720</v>
      </c>
      <c r="B88" s="26" t="s">
        <v>3750</v>
      </c>
      <c r="C88" s="39" t="s">
        <v>3722</v>
      </c>
      <c r="D88" s="40">
        <v>86377</v>
      </c>
      <c r="E88" s="110">
        <f t="shared" si="0"/>
        <v>86.376999999999995</v>
      </c>
      <c r="F88" s="18"/>
    </row>
    <row r="89" spans="1:6" s="1" customFormat="1" ht="12" customHeight="1">
      <c r="A89" s="34" t="s">
        <v>3720</v>
      </c>
      <c r="B89" s="26" t="s">
        <v>2466</v>
      </c>
      <c r="C89" s="39" t="s">
        <v>3722</v>
      </c>
      <c r="D89" s="40">
        <v>42286</v>
      </c>
      <c r="E89" s="110">
        <f t="shared" si="0"/>
        <v>42.286000000000001</v>
      </c>
      <c r="F89" s="18"/>
    </row>
    <row r="90" spans="1:6" s="1" customFormat="1" ht="12" customHeight="1">
      <c r="A90" s="34" t="s">
        <v>3720</v>
      </c>
      <c r="B90" s="26" t="s">
        <v>1017</v>
      </c>
      <c r="C90" s="39" t="s">
        <v>3722</v>
      </c>
      <c r="D90" s="40">
        <v>94500</v>
      </c>
      <c r="E90" s="110">
        <f t="shared" si="0"/>
        <v>94.5</v>
      </c>
      <c r="F90" s="18"/>
    </row>
    <row r="91" spans="1:6" s="1" customFormat="1" ht="12" customHeight="1">
      <c r="A91" s="34" t="s">
        <v>3720</v>
      </c>
      <c r="B91" s="26" t="s">
        <v>3751</v>
      </c>
      <c r="C91" s="39" t="s">
        <v>3722</v>
      </c>
      <c r="D91" s="40">
        <v>5277</v>
      </c>
      <c r="E91" s="110">
        <f t="shared" si="0"/>
        <v>5.2770000000000001</v>
      </c>
      <c r="F91" s="18"/>
    </row>
    <row r="92" spans="1:6" s="1" customFormat="1" ht="12" customHeight="1">
      <c r="A92" s="34" t="s">
        <v>3720</v>
      </c>
      <c r="B92" s="26" t="s">
        <v>3752</v>
      </c>
      <c r="C92" s="39" t="s">
        <v>3722</v>
      </c>
      <c r="D92" s="40">
        <v>54554.5</v>
      </c>
      <c r="E92" s="110">
        <f t="shared" si="0"/>
        <v>54.554499999999997</v>
      </c>
      <c r="F92" s="18"/>
    </row>
    <row r="93" spans="1:6" s="1" customFormat="1" ht="12" customHeight="1">
      <c r="A93" s="34" t="s">
        <v>3720</v>
      </c>
      <c r="B93" s="26" t="s">
        <v>3739</v>
      </c>
      <c r="C93" s="39" t="s">
        <v>3722</v>
      </c>
      <c r="D93" s="40">
        <v>32344</v>
      </c>
      <c r="E93" s="110">
        <f t="shared" si="0"/>
        <v>32.344000000000001</v>
      </c>
      <c r="F93" s="18"/>
    </row>
    <row r="94" spans="1:6" s="1" customFormat="1" ht="12" customHeight="1">
      <c r="A94" s="34" t="s">
        <v>3720</v>
      </c>
      <c r="B94" s="26" t="s">
        <v>3753</v>
      </c>
      <c r="C94" s="39" t="s">
        <v>3722</v>
      </c>
      <c r="D94" s="40">
        <v>63008</v>
      </c>
      <c r="E94" s="110">
        <f t="shared" si="0"/>
        <v>63.008000000000003</v>
      </c>
      <c r="F94" s="18"/>
    </row>
    <row r="95" spans="1:6" s="1" customFormat="1" ht="12" customHeight="1">
      <c r="A95" s="34" t="s">
        <v>3720</v>
      </c>
      <c r="B95" s="26" t="s">
        <v>3754</v>
      </c>
      <c r="C95" s="39" t="s">
        <v>3722</v>
      </c>
      <c r="D95" s="40">
        <v>74609</v>
      </c>
      <c r="E95" s="110">
        <f t="shared" si="0"/>
        <v>74.608999999999995</v>
      </c>
      <c r="F95" s="18"/>
    </row>
    <row r="96" spans="1:6" s="1" customFormat="1" ht="12" customHeight="1">
      <c r="A96" s="34" t="s">
        <v>3720</v>
      </c>
      <c r="B96" s="26" t="s">
        <v>3755</v>
      </c>
      <c r="C96" s="39" t="s">
        <v>3722</v>
      </c>
      <c r="D96" s="40">
        <v>52720</v>
      </c>
      <c r="E96" s="110">
        <f t="shared" si="0"/>
        <v>52.72</v>
      </c>
      <c r="F96" s="18"/>
    </row>
    <row r="97" spans="1:6" s="1" customFormat="1" ht="12" customHeight="1">
      <c r="A97" s="34" t="s">
        <v>3720</v>
      </c>
      <c r="B97" s="26" t="s">
        <v>1692</v>
      </c>
      <c r="C97" s="39" t="s">
        <v>3722</v>
      </c>
      <c r="D97" s="40">
        <v>20000</v>
      </c>
      <c r="E97" s="110">
        <f t="shared" ref="E97:E160" si="1">D97/1000</f>
        <v>20</v>
      </c>
      <c r="F97" s="18"/>
    </row>
    <row r="98" spans="1:6" s="1" customFormat="1" ht="12" customHeight="1">
      <c r="A98" s="34" t="s">
        <v>3720</v>
      </c>
      <c r="B98" s="26" t="s">
        <v>1314</v>
      </c>
      <c r="C98" s="39" t="s">
        <v>3722</v>
      </c>
      <c r="D98" s="40">
        <v>2130</v>
      </c>
      <c r="E98" s="110">
        <f t="shared" si="1"/>
        <v>2.13</v>
      </c>
      <c r="F98" s="18"/>
    </row>
    <row r="99" spans="1:6" s="1" customFormat="1" ht="12" customHeight="1">
      <c r="A99" s="34" t="s">
        <v>3720</v>
      </c>
      <c r="B99" s="26" t="s">
        <v>3756</v>
      </c>
      <c r="C99" s="39" t="s">
        <v>3722</v>
      </c>
      <c r="D99" s="40">
        <v>110000</v>
      </c>
      <c r="E99" s="110">
        <f t="shared" si="1"/>
        <v>110</v>
      </c>
      <c r="F99" s="18"/>
    </row>
    <row r="100" spans="1:6" s="1" customFormat="1" ht="12" customHeight="1">
      <c r="A100" s="34" t="s">
        <v>3720</v>
      </c>
      <c r="B100" s="26" t="s">
        <v>3721</v>
      </c>
      <c r="C100" s="39" t="s">
        <v>3722</v>
      </c>
      <c r="D100" s="40">
        <v>117225</v>
      </c>
      <c r="E100" s="110">
        <f t="shared" si="1"/>
        <v>117.22499999999999</v>
      </c>
      <c r="F100" s="18"/>
    </row>
    <row r="101" spans="1:6" s="1" customFormat="1" ht="12" customHeight="1">
      <c r="A101" s="34" t="s">
        <v>3720</v>
      </c>
      <c r="B101" s="26" t="s">
        <v>3757</v>
      </c>
      <c r="C101" s="39" t="s">
        <v>3722</v>
      </c>
      <c r="D101" s="40">
        <v>318400</v>
      </c>
      <c r="E101" s="110">
        <f t="shared" si="1"/>
        <v>318.39999999999998</v>
      </c>
      <c r="F101" s="18"/>
    </row>
    <row r="102" spans="1:6" s="1" customFormat="1" ht="12" customHeight="1">
      <c r="A102" s="34" t="s">
        <v>3720</v>
      </c>
      <c r="B102" s="26" t="s">
        <v>3758</v>
      </c>
      <c r="C102" s="39" t="s">
        <v>3722</v>
      </c>
      <c r="D102" s="40">
        <v>71286.5</v>
      </c>
      <c r="E102" s="110">
        <f t="shared" si="1"/>
        <v>71.286500000000004</v>
      </c>
      <c r="F102" s="18"/>
    </row>
    <row r="103" spans="1:6" s="1" customFormat="1" ht="12" customHeight="1">
      <c r="A103" s="34" t="s">
        <v>3720</v>
      </c>
      <c r="B103" s="26" t="s">
        <v>3759</v>
      </c>
      <c r="C103" s="39" t="s">
        <v>3722</v>
      </c>
      <c r="D103" s="40">
        <v>37170.5</v>
      </c>
      <c r="E103" s="110">
        <f t="shared" si="1"/>
        <v>37.170499999999997</v>
      </c>
      <c r="F103" s="18"/>
    </row>
    <row r="104" spans="1:6" s="1" customFormat="1" ht="12" customHeight="1">
      <c r="A104" s="34" t="s">
        <v>3720</v>
      </c>
      <c r="B104" s="26" t="s">
        <v>88</v>
      </c>
      <c r="C104" s="39" t="s">
        <v>3722</v>
      </c>
      <c r="D104" s="40">
        <v>96171</v>
      </c>
      <c r="E104" s="110">
        <f t="shared" si="1"/>
        <v>96.171000000000006</v>
      </c>
      <c r="F104" s="18"/>
    </row>
    <row r="105" spans="1:6" s="1" customFormat="1" ht="12" customHeight="1">
      <c r="A105" s="34" t="s">
        <v>3720</v>
      </c>
      <c r="B105" s="26" t="s">
        <v>1404</v>
      </c>
      <c r="C105" s="39" t="s">
        <v>3722</v>
      </c>
      <c r="D105" s="40">
        <v>174260</v>
      </c>
      <c r="E105" s="110">
        <f t="shared" si="1"/>
        <v>174.26</v>
      </c>
      <c r="F105" s="18"/>
    </row>
    <row r="106" spans="1:6" s="1" customFormat="1" ht="12" customHeight="1">
      <c r="A106" s="34" t="s">
        <v>3720</v>
      </c>
      <c r="B106" s="26" t="s">
        <v>3760</v>
      </c>
      <c r="C106" s="39" t="s">
        <v>3722</v>
      </c>
      <c r="D106" s="40">
        <v>20332</v>
      </c>
      <c r="E106" s="110">
        <f t="shared" si="1"/>
        <v>20.332000000000001</v>
      </c>
      <c r="F106" s="18"/>
    </row>
    <row r="107" spans="1:6" s="1" customFormat="1" ht="12" customHeight="1">
      <c r="A107" s="34" t="s">
        <v>3720</v>
      </c>
      <c r="B107" s="26" t="s">
        <v>3743</v>
      </c>
      <c r="C107" s="39" t="s">
        <v>3722</v>
      </c>
      <c r="D107" s="40">
        <v>76678</v>
      </c>
      <c r="E107" s="110">
        <f t="shared" si="1"/>
        <v>76.677999999999997</v>
      </c>
      <c r="F107" s="18"/>
    </row>
    <row r="108" spans="1:6" s="1" customFormat="1" ht="12" customHeight="1">
      <c r="A108" s="34" t="s">
        <v>3720</v>
      </c>
      <c r="B108" s="26" t="s">
        <v>3761</v>
      </c>
      <c r="C108" s="39" t="s">
        <v>3722</v>
      </c>
      <c r="D108" s="40">
        <v>6104.5</v>
      </c>
      <c r="E108" s="110">
        <f t="shared" si="1"/>
        <v>6.1044999999999998</v>
      </c>
      <c r="F108" s="18"/>
    </row>
    <row r="109" spans="1:6" s="1" customFormat="1" ht="12" customHeight="1">
      <c r="A109" s="34" t="s">
        <v>3720</v>
      </c>
      <c r="B109" s="26" t="s">
        <v>3762</v>
      </c>
      <c r="C109" s="39" t="s">
        <v>3722</v>
      </c>
      <c r="D109" s="40">
        <v>28403</v>
      </c>
      <c r="E109" s="110">
        <f t="shared" si="1"/>
        <v>28.402999999999999</v>
      </c>
      <c r="F109" s="18"/>
    </row>
    <row r="110" spans="1:6" s="1" customFormat="1" ht="12" customHeight="1">
      <c r="A110" s="34" t="s">
        <v>3720</v>
      </c>
      <c r="B110" s="26" t="s">
        <v>3763</v>
      </c>
      <c r="C110" s="39" t="s">
        <v>3722</v>
      </c>
      <c r="D110" s="40">
        <v>17545</v>
      </c>
      <c r="E110" s="110">
        <f t="shared" si="1"/>
        <v>17.545000000000002</v>
      </c>
      <c r="F110" s="18"/>
    </row>
    <row r="111" spans="1:6" s="1" customFormat="1" ht="12" customHeight="1">
      <c r="A111" s="34" t="s">
        <v>3720</v>
      </c>
      <c r="B111" s="26" t="s">
        <v>3764</v>
      </c>
      <c r="C111" s="39" t="s">
        <v>3722</v>
      </c>
      <c r="D111" s="40">
        <v>29218</v>
      </c>
      <c r="E111" s="110">
        <f t="shared" si="1"/>
        <v>29.218</v>
      </c>
      <c r="F111" s="18"/>
    </row>
    <row r="112" spans="1:6" s="1" customFormat="1" ht="12" customHeight="1">
      <c r="A112" s="34" t="s">
        <v>3720</v>
      </c>
      <c r="B112" s="26" t="s">
        <v>3765</v>
      </c>
      <c r="C112" s="39" t="s">
        <v>3722</v>
      </c>
      <c r="D112" s="40">
        <v>186400</v>
      </c>
      <c r="E112" s="110">
        <f t="shared" si="1"/>
        <v>186.4</v>
      </c>
      <c r="F112" s="18"/>
    </row>
    <row r="113" spans="1:6" s="1" customFormat="1" ht="12" customHeight="1">
      <c r="A113" s="34" t="s">
        <v>3720</v>
      </c>
      <c r="B113" s="26" t="s">
        <v>3766</v>
      </c>
      <c r="C113" s="39" t="s">
        <v>3722</v>
      </c>
      <c r="D113" s="40">
        <v>95000</v>
      </c>
      <c r="E113" s="110">
        <f t="shared" si="1"/>
        <v>95</v>
      </c>
      <c r="F113" s="18"/>
    </row>
    <row r="114" spans="1:6" s="1" customFormat="1" ht="12" customHeight="1">
      <c r="A114" s="34" t="s">
        <v>3720</v>
      </c>
      <c r="B114" s="26" t="s">
        <v>3767</v>
      </c>
      <c r="C114" s="39" t="s">
        <v>3722</v>
      </c>
      <c r="D114" s="40">
        <v>64548</v>
      </c>
      <c r="E114" s="110">
        <f t="shared" si="1"/>
        <v>64.548000000000002</v>
      </c>
      <c r="F114" s="18"/>
    </row>
    <row r="115" spans="1:6" s="1" customFormat="1" ht="12" customHeight="1">
      <c r="A115" s="34" t="s">
        <v>3720</v>
      </c>
      <c r="B115" s="26" t="s">
        <v>3768</v>
      </c>
      <c r="C115" s="39" t="s">
        <v>3722</v>
      </c>
      <c r="D115" s="40">
        <v>157040</v>
      </c>
      <c r="E115" s="110">
        <f t="shared" si="1"/>
        <v>157.04</v>
      </c>
      <c r="F115" s="18"/>
    </row>
    <row r="116" spans="1:6" s="1" customFormat="1" ht="12" customHeight="1">
      <c r="A116" s="34" t="s">
        <v>3720</v>
      </c>
      <c r="B116" s="26" t="s">
        <v>3769</v>
      </c>
      <c r="C116" s="39" t="s">
        <v>3722</v>
      </c>
      <c r="D116" s="40">
        <v>82500</v>
      </c>
      <c r="E116" s="110">
        <f t="shared" si="1"/>
        <v>82.5</v>
      </c>
      <c r="F116" s="18"/>
    </row>
    <row r="117" spans="1:6" s="1" customFormat="1" ht="12" customHeight="1">
      <c r="A117" s="34" t="s">
        <v>3720</v>
      </c>
      <c r="B117" s="26" t="s">
        <v>1132</v>
      </c>
      <c r="C117" s="39" t="s">
        <v>3722</v>
      </c>
      <c r="D117" s="40">
        <v>122418</v>
      </c>
      <c r="E117" s="110">
        <f t="shared" si="1"/>
        <v>122.41800000000001</v>
      </c>
      <c r="F117" s="18"/>
    </row>
    <row r="118" spans="1:6" s="1" customFormat="1" ht="12" customHeight="1">
      <c r="A118" s="34" t="s">
        <v>3720</v>
      </c>
      <c r="B118" s="26" t="s">
        <v>3770</v>
      </c>
      <c r="C118" s="39" t="s">
        <v>3722</v>
      </c>
      <c r="D118" s="40">
        <v>33400</v>
      </c>
      <c r="E118" s="110">
        <f t="shared" si="1"/>
        <v>33.4</v>
      </c>
      <c r="F118" s="18"/>
    </row>
    <row r="119" spans="1:6" s="1" customFormat="1" ht="12" customHeight="1">
      <c r="A119" s="34" t="s">
        <v>3720</v>
      </c>
      <c r="B119" s="26" t="s">
        <v>3771</v>
      </c>
      <c r="C119" s="39" t="s">
        <v>3722</v>
      </c>
      <c r="D119" s="40">
        <v>22171</v>
      </c>
      <c r="E119" s="110">
        <f t="shared" si="1"/>
        <v>22.170999999999999</v>
      </c>
      <c r="F119" s="18"/>
    </row>
    <row r="120" spans="1:6" s="1" customFormat="1" ht="12" customHeight="1">
      <c r="A120" s="34" t="s">
        <v>3720</v>
      </c>
      <c r="B120" s="26" t="s">
        <v>3772</v>
      </c>
      <c r="C120" s="39" t="s">
        <v>3722</v>
      </c>
      <c r="D120" s="40">
        <v>56234</v>
      </c>
      <c r="E120" s="110">
        <f t="shared" si="1"/>
        <v>56.234000000000002</v>
      </c>
      <c r="F120" s="18"/>
    </row>
    <row r="121" spans="1:6" s="1" customFormat="1" ht="12" customHeight="1">
      <c r="A121" s="34" t="s">
        <v>3720</v>
      </c>
      <c r="B121" s="26" t="s">
        <v>3773</v>
      </c>
      <c r="C121" s="39" t="s">
        <v>3722</v>
      </c>
      <c r="D121" s="40">
        <v>73474.649999999994</v>
      </c>
      <c r="E121" s="110">
        <f t="shared" si="1"/>
        <v>73.474649999999997</v>
      </c>
      <c r="F121" s="18"/>
    </row>
    <row r="122" spans="1:6" s="1" customFormat="1" ht="12" customHeight="1">
      <c r="A122" s="34" t="s">
        <v>3720</v>
      </c>
      <c r="B122" s="26" t="s">
        <v>1011</v>
      </c>
      <c r="C122" s="39" t="s">
        <v>3722</v>
      </c>
      <c r="D122" s="40">
        <v>104500</v>
      </c>
      <c r="E122" s="110">
        <f t="shared" si="1"/>
        <v>104.5</v>
      </c>
      <c r="F122" s="18"/>
    </row>
    <row r="123" spans="1:6" s="1" customFormat="1" ht="12" customHeight="1">
      <c r="A123" s="34" t="s">
        <v>3720</v>
      </c>
      <c r="B123" s="26" t="s">
        <v>1011</v>
      </c>
      <c r="C123" s="39" t="s">
        <v>3722</v>
      </c>
      <c r="D123" s="40">
        <v>174450.4</v>
      </c>
      <c r="E123" s="110">
        <f t="shared" si="1"/>
        <v>174.4504</v>
      </c>
      <c r="F123" s="18"/>
    </row>
    <row r="124" spans="1:6" s="1" customFormat="1" ht="12" customHeight="1">
      <c r="A124" s="34" t="s">
        <v>3720</v>
      </c>
      <c r="B124" s="26" t="s">
        <v>3737</v>
      </c>
      <c r="C124" s="39" t="s">
        <v>3722</v>
      </c>
      <c r="D124" s="40">
        <v>20300</v>
      </c>
      <c r="E124" s="110">
        <f t="shared" si="1"/>
        <v>20.3</v>
      </c>
      <c r="F124" s="18"/>
    </row>
    <row r="125" spans="1:6" s="1" customFormat="1" ht="12" customHeight="1">
      <c r="A125" s="34" t="s">
        <v>3720</v>
      </c>
      <c r="B125" s="26" t="s">
        <v>3774</v>
      </c>
      <c r="C125" s="39" t="s">
        <v>3722</v>
      </c>
      <c r="D125" s="40">
        <v>49545</v>
      </c>
      <c r="E125" s="110">
        <f t="shared" si="1"/>
        <v>49.545000000000002</v>
      </c>
      <c r="F125" s="18"/>
    </row>
    <row r="126" spans="1:6" s="1" customFormat="1" ht="12" customHeight="1">
      <c r="A126" s="34" t="s">
        <v>3720</v>
      </c>
      <c r="B126" s="26" t="s">
        <v>3775</v>
      </c>
      <c r="C126" s="39" t="s">
        <v>3722</v>
      </c>
      <c r="D126" s="40">
        <v>21363</v>
      </c>
      <c r="E126" s="110">
        <f t="shared" si="1"/>
        <v>21.363</v>
      </c>
      <c r="F126" s="18"/>
    </row>
    <row r="127" spans="1:6" s="1" customFormat="1" ht="12" customHeight="1">
      <c r="A127" s="34" t="s">
        <v>3720</v>
      </c>
      <c r="B127" s="26" t="s">
        <v>3744</v>
      </c>
      <c r="C127" s="39" t="s">
        <v>3722</v>
      </c>
      <c r="D127" s="40">
        <v>76000</v>
      </c>
      <c r="E127" s="110">
        <f t="shared" si="1"/>
        <v>76</v>
      </c>
      <c r="F127" s="18"/>
    </row>
    <row r="128" spans="1:6" s="1" customFormat="1" ht="12" customHeight="1">
      <c r="A128" s="34" t="s">
        <v>3720</v>
      </c>
      <c r="B128" s="26" t="s">
        <v>1529</v>
      </c>
      <c r="C128" s="39" t="s">
        <v>3722</v>
      </c>
      <c r="D128" s="40">
        <v>314342</v>
      </c>
      <c r="E128" s="110">
        <f t="shared" si="1"/>
        <v>314.34199999999998</v>
      </c>
      <c r="F128" s="18"/>
    </row>
    <row r="129" spans="1:6" s="1" customFormat="1" ht="12" customHeight="1">
      <c r="A129" s="34" t="s">
        <v>3720</v>
      </c>
      <c r="B129" s="26" t="s">
        <v>3776</v>
      </c>
      <c r="C129" s="39" t="s">
        <v>3722</v>
      </c>
      <c r="D129" s="40">
        <v>144800</v>
      </c>
      <c r="E129" s="110">
        <f t="shared" si="1"/>
        <v>144.80000000000001</v>
      </c>
      <c r="F129" s="18"/>
    </row>
    <row r="130" spans="1:6" s="1" customFormat="1" ht="12" customHeight="1">
      <c r="A130" s="34" t="s">
        <v>3720</v>
      </c>
      <c r="B130" s="26" t="s">
        <v>1110</v>
      </c>
      <c r="C130" s="39" t="s">
        <v>3722</v>
      </c>
      <c r="D130" s="40">
        <v>36911</v>
      </c>
      <c r="E130" s="110">
        <f t="shared" si="1"/>
        <v>36.911000000000001</v>
      </c>
      <c r="F130" s="18"/>
    </row>
    <row r="131" spans="1:6" s="1" customFormat="1" ht="12" customHeight="1">
      <c r="A131" s="34" t="s">
        <v>3720</v>
      </c>
      <c r="B131" s="26" t="s">
        <v>3777</v>
      </c>
      <c r="C131" s="39" t="s">
        <v>3722</v>
      </c>
      <c r="D131" s="40">
        <v>81856</v>
      </c>
      <c r="E131" s="110">
        <f t="shared" si="1"/>
        <v>81.855999999999995</v>
      </c>
      <c r="F131" s="18"/>
    </row>
    <row r="132" spans="1:6" s="1" customFormat="1" ht="12" customHeight="1">
      <c r="A132" s="34" t="s">
        <v>3720</v>
      </c>
      <c r="B132" s="26" t="s">
        <v>3729</v>
      </c>
      <c r="C132" s="39" t="s">
        <v>3722</v>
      </c>
      <c r="D132" s="40">
        <v>60196</v>
      </c>
      <c r="E132" s="110">
        <f t="shared" si="1"/>
        <v>60.195999999999998</v>
      </c>
      <c r="F132" s="18"/>
    </row>
    <row r="133" spans="1:6" s="1" customFormat="1" ht="12" customHeight="1">
      <c r="A133" s="34" t="s">
        <v>3720</v>
      </c>
      <c r="B133" s="26" t="s">
        <v>3778</v>
      </c>
      <c r="C133" s="39" t="s">
        <v>3722</v>
      </c>
      <c r="D133" s="40">
        <v>40566</v>
      </c>
      <c r="E133" s="110">
        <f t="shared" si="1"/>
        <v>40.566000000000003</v>
      </c>
      <c r="F133" s="18"/>
    </row>
    <row r="134" spans="1:6" s="1" customFormat="1" ht="12" customHeight="1">
      <c r="A134" s="34" t="s">
        <v>3720</v>
      </c>
      <c r="B134" s="26" t="s">
        <v>1409</v>
      </c>
      <c r="C134" s="39" t="s">
        <v>3722</v>
      </c>
      <c r="D134" s="40">
        <v>104819</v>
      </c>
      <c r="E134" s="110">
        <f t="shared" si="1"/>
        <v>104.819</v>
      </c>
      <c r="F134" s="18"/>
    </row>
    <row r="135" spans="1:6" s="1" customFormat="1" ht="12" customHeight="1">
      <c r="A135" s="34" t="s">
        <v>3720</v>
      </c>
      <c r="B135" s="26" t="s">
        <v>3485</v>
      </c>
      <c r="C135" s="39" t="s">
        <v>3722</v>
      </c>
      <c r="D135" s="40">
        <v>26924</v>
      </c>
      <c r="E135" s="110">
        <f t="shared" si="1"/>
        <v>26.923999999999999</v>
      </c>
      <c r="F135" s="18"/>
    </row>
    <row r="136" spans="1:6" s="1" customFormat="1" ht="12" customHeight="1">
      <c r="A136" s="34" t="s">
        <v>3720</v>
      </c>
      <c r="B136" s="26" t="s">
        <v>2435</v>
      </c>
      <c r="C136" s="39" t="s">
        <v>3722</v>
      </c>
      <c r="D136" s="40">
        <v>36338</v>
      </c>
      <c r="E136" s="110">
        <f t="shared" si="1"/>
        <v>36.338000000000001</v>
      </c>
      <c r="F136" s="18"/>
    </row>
    <row r="137" spans="1:6" s="1" customFormat="1" ht="12" customHeight="1">
      <c r="A137" s="34" t="s">
        <v>3720</v>
      </c>
      <c r="B137" s="26" t="s">
        <v>1363</v>
      </c>
      <c r="C137" s="39" t="s">
        <v>3722</v>
      </c>
      <c r="D137" s="40">
        <v>74578</v>
      </c>
      <c r="E137" s="110">
        <f t="shared" si="1"/>
        <v>74.578000000000003</v>
      </c>
      <c r="F137" s="18"/>
    </row>
    <row r="138" spans="1:6" s="1" customFormat="1" ht="12" customHeight="1">
      <c r="A138" s="34" t="s">
        <v>3720</v>
      </c>
      <c r="B138" s="26" t="s">
        <v>3779</v>
      </c>
      <c r="C138" s="39" t="s">
        <v>3722</v>
      </c>
      <c r="D138" s="40">
        <v>100279</v>
      </c>
      <c r="E138" s="110">
        <f t="shared" si="1"/>
        <v>100.279</v>
      </c>
      <c r="F138" s="18"/>
    </row>
    <row r="139" spans="1:6" s="1" customFormat="1" ht="12" customHeight="1">
      <c r="A139" s="34" t="s">
        <v>3720</v>
      </c>
      <c r="B139" s="26" t="s">
        <v>3780</v>
      </c>
      <c r="C139" s="39" t="s">
        <v>3722</v>
      </c>
      <c r="D139" s="40">
        <v>93227</v>
      </c>
      <c r="E139" s="110">
        <f t="shared" si="1"/>
        <v>93.227000000000004</v>
      </c>
      <c r="F139" s="18"/>
    </row>
    <row r="140" spans="1:6" s="1" customFormat="1" ht="12" customHeight="1">
      <c r="A140" s="34" t="s">
        <v>3720</v>
      </c>
      <c r="B140" s="26" t="s">
        <v>3781</v>
      </c>
      <c r="C140" s="39" t="s">
        <v>3722</v>
      </c>
      <c r="D140" s="40">
        <v>59194</v>
      </c>
      <c r="E140" s="110">
        <f t="shared" si="1"/>
        <v>59.194000000000003</v>
      </c>
      <c r="F140" s="18"/>
    </row>
    <row r="141" spans="1:6" s="1" customFormat="1" ht="12" customHeight="1">
      <c r="A141" s="34" t="s">
        <v>3720</v>
      </c>
      <c r="B141" s="26" t="s">
        <v>1050</v>
      </c>
      <c r="C141" s="39" t="s">
        <v>3722</v>
      </c>
      <c r="D141" s="40">
        <v>21162</v>
      </c>
      <c r="E141" s="110">
        <f t="shared" si="1"/>
        <v>21.161999999999999</v>
      </c>
      <c r="F141" s="18"/>
    </row>
    <row r="142" spans="1:6" s="1" customFormat="1" ht="12" customHeight="1">
      <c r="A142" s="34" t="s">
        <v>3720</v>
      </c>
      <c r="B142" s="26" t="s">
        <v>3752</v>
      </c>
      <c r="C142" s="39" t="s">
        <v>3722</v>
      </c>
      <c r="D142" s="40">
        <v>32198</v>
      </c>
      <c r="E142" s="110">
        <f t="shared" si="1"/>
        <v>32.198</v>
      </c>
      <c r="F142" s="18"/>
    </row>
    <row r="143" spans="1:6" s="1" customFormat="1" ht="12" customHeight="1">
      <c r="A143" s="34" t="s">
        <v>3720</v>
      </c>
      <c r="B143" s="26" t="s">
        <v>3782</v>
      </c>
      <c r="C143" s="39" t="s">
        <v>3722</v>
      </c>
      <c r="D143" s="40">
        <v>83973</v>
      </c>
      <c r="E143" s="110">
        <f t="shared" si="1"/>
        <v>83.972999999999999</v>
      </c>
      <c r="F143" s="18"/>
    </row>
    <row r="144" spans="1:6" s="1" customFormat="1" ht="12" customHeight="1">
      <c r="A144" s="34" t="s">
        <v>3720</v>
      </c>
      <c r="B144" s="26" t="s">
        <v>3783</v>
      </c>
      <c r="C144" s="39" t="s">
        <v>3722</v>
      </c>
      <c r="D144" s="40">
        <v>138151</v>
      </c>
      <c r="E144" s="110">
        <f t="shared" si="1"/>
        <v>138.15100000000001</v>
      </c>
      <c r="F144" s="18"/>
    </row>
    <row r="145" spans="1:6" s="1" customFormat="1" ht="12" customHeight="1">
      <c r="A145" s="34" t="s">
        <v>3720</v>
      </c>
      <c r="B145" s="26" t="s">
        <v>2155</v>
      </c>
      <c r="C145" s="39" t="s">
        <v>3722</v>
      </c>
      <c r="D145" s="40">
        <v>43260</v>
      </c>
      <c r="E145" s="110">
        <f t="shared" si="1"/>
        <v>43.26</v>
      </c>
      <c r="F145" s="18"/>
    </row>
    <row r="146" spans="1:6" s="1" customFormat="1" ht="12" customHeight="1">
      <c r="A146" s="34" t="s">
        <v>3720</v>
      </c>
      <c r="B146" s="26" t="s">
        <v>3784</v>
      </c>
      <c r="C146" s="39" t="s">
        <v>3722</v>
      </c>
      <c r="D146" s="40">
        <v>491178</v>
      </c>
      <c r="E146" s="110">
        <f t="shared" si="1"/>
        <v>491.178</v>
      </c>
      <c r="F146" s="18"/>
    </row>
    <row r="147" spans="1:6" s="1" customFormat="1" ht="12" customHeight="1">
      <c r="A147" s="34" t="s">
        <v>3720</v>
      </c>
      <c r="B147" s="26" t="s">
        <v>3785</v>
      </c>
      <c r="C147" s="39" t="s">
        <v>3722</v>
      </c>
      <c r="D147" s="40">
        <v>170964</v>
      </c>
      <c r="E147" s="110">
        <f t="shared" si="1"/>
        <v>170.964</v>
      </c>
      <c r="F147" s="18"/>
    </row>
    <row r="148" spans="1:6" s="1" customFormat="1" ht="12" customHeight="1">
      <c r="A148" s="34" t="s">
        <v>3720</v>
      </c>
      <c r="B148" s="26" t="s">
        <v>3786</v>
      </c>
      <c r="C148" s="39" t="s">
        <v>3722</v>
      </c>
      <c r="D148" s="40">
        <v>65625</v>
      </c>
      <c r="E148" s="110">
        <f t="shared" si="1"/>
        <v>65.625</v>
      </c>
      <c r="F148" s="18"/>
    </row>
    <row r="149" spans="1:6" s="1" customFormat="1" ht="12" customHeight="1">
      <c r="A149" s="34" t="s">
        <v>3720</v>
      </c>
      <c r="B149" s="26" t="s">
        <v>1011</v>
      </c>
      <c r="C149" s="39" t="s">
        <v>3722</v>
      </c>
      <c r="D149" s="40">
        <v>109200</v>
      </c>
      <c r="E149" s="110">
        <f t="shared" si="1"/>
        <v>109.2</v>
      </c>
      <c r="F149" s="18"/>
    </row>
    <row r="150" spans="1:6" s="1" customFormat="1" ht="12" customHeight="1">
      <c r="A150" s="34" t="s">
        <v>3720</v>
      </c>
      <c r="B150" s="26" t="s">
        <v>1011</v>
      </c>
      <c r="C150" s="39" t="s">
        <v>3722</v>
      </c>
      <c r="D150" s="40">
        <v>57943</v>
      </c>
      <c r="E150" s="110">
        <f t="shared" si="1"/>
        <v>57.942999999999998</v>
      </c>
      <c r="F150" s="18"/>
    </row>
    <row r="151" spans="1:6" s="1" customFormat="1" ht="12" customHeight="1">
      <c r="A151" s="34" t="s">
        <v>3720</v>
      </c>
      <c r="B151" s="26" t="s">
        <v>1011</v>
      </c>
      <c r="C151" s="39" t="s">
        <v>3722</v>
      </c>
      <c r="D151" s="40">
        <v>224600</v>
      </c>
      <c r="E151" s="110">
        <f t="shared" si="1"/>
        <v>224.6</v>
      </c>
      <c r="F151" s="18"/>
    </row>
    <row r="152" spans="1:6" s="1" customFormat="1" ht="12" customHeight="1">
      <c r="A152" s="34" t="s">
        <v>3720</v>
      </c>
      <c r="B152" s="26" t="s">
        <v>1421</v>
      </c>
      <c r="C152" s="39" t="s">
        <v>3722</v>
      </c>
      <c r="D152" s="40">
        <v>111527</v>
      </c>
      <c r="E152" s="110">
        <f t="shared" si="1"/>
        <v>111.527</v>
      </c>
      <c r="F152" s="18"/>
    </row>
    <row r="153" spans="1:6" s="1" customFormat="1" ht="12" customHeight="1">
      <c r="A153" s="34" t="s">
        <v>3720</v>
      </c>
      <c r="B153" s="26" t="s">
        <v>1138</v>
      </c>
      <c r="C153" s="39" t="s">
        <v>3722</v>
      </c>
      <c r="D153" s="40">
        <v>85376</v>
      </c>
      <c r="E153" s="110">
        <f t="shared" si="1"/>
        <v>85.376000000000005</v>
      </c>
      <c r="F153" s="18"/>
    </row>
    <row r="154" spans="1:6" s="1" customFormat="1" ht="12" customHeight="1">
      <c r="A154" s="34" t="s">
        <v>3720</v>
      </c>
      <c r="B154" s="26" t="s">
        <v>3787</v>
      </c>
      <c r="C154" s="39" t="s">
        <v>3722</v>
      </c>
      <c r="D154" s="40">
        <v>33330</v>
      </c>
      <c r="E154" s="110">
        <f t="shared" si="1"/>
        <v>33.33</v>
      </c>
      <c r="F154" s="18"/>
    </row>
    <row r="155" spans="1:6" s="1" customFormat="1" ht="12" customHeight="1">
      <c r="A155" s="34" t="s">
        <v>3720</v>
      </c>
      <c r="B155" s="26" t="s">
        <v>3788</v>
      </c>
      <c r="C155" s="39" t="s">
        <v>3722</v>
      </c>
      <c r="D155" s="40">
        <v>186914</v>
      </c>
      <c r="E155" s="110">
        <f t="shared" si="1"/>
        <v>186.91399999999999</v>
      </c>
      <c r="F155" s="18"/>
    </row>
    <row r="156" spans="1:6" s="1" customFormat="1" ht="12" customHeight="1">
      <c r="A156" s="34" t="s">
        <v>3720</v>
      </c>
      <c r="B156" s="26" t="s">
        <v>1087</v>
      </c>
      <c r="C156" s="39" t="s">
        <v>3722</v>
      </c>
      <c r="D156" s="40">
        <v>88524</v>
      </c>
      <c r="E156" s="110">
        <f t="shared" si="1"/>
        <v>88.524000000000001</v>
      </c>
      <c r="F156" s="18"/>
    </row>
    <row r="157" spans="1:6" s="1" customFormat="1" ht="12" customHeight="1">
      <c r="A157" s="34" t="s">
        <v>3720</v>
      </c>
      <c r="B157" s="26" t="s">
        <v>1759</v>
      </c>
      <c r="C157" s="39" t="s">
        <v>3722</v>
      </c>
      <c r="D157" s="40">
        <v>51555</v>
      </c>
      <c r="E157" s="110">
        <f t="shared" si="1"/>
        <v>51.555</v>
      </c>
      <c r="F157" s="18"/>
    </row>
    <row r="158" spans="1:6" s="1" customFormat="1" ht="12" customHeight="1">
      <c r="A158" s="34" t="s">
        <v>3720</v>
      </c>
      <c r="B158" s="26" t="s">
        <v>1291</v>
      </c>
      <c r="C158" s="39" t="s">
        <v>3722</v>
      </c>
      <c r="D158" s="40">
        <v>100891</v>
      </c>
      <c r="E158" s="110">
        <f t="shared" si="1"/>
        <v>100.89100000000001</v>
      </c>
      <c r="F158" s="18"/>
    </row>
    <row r="159" spans="1:6" s="1" customFormat="1" ht="12" customHeight="1">
      <c r="A159" s="34" t="s">
        <v>3720</v>
      </c>
      <c r="B159" s="26" t="s">
        <v>1451</v>
      </c>
      <c r="C159" s="39" t="s">
        <v>3722</v>
      </c>
      <c r="D159" s="40">
        <v>122922</v>
      </c>
      <c r="E159" s="110">
        <f t="shared" si="1"/>
        <v>122.922</v>
      </c>
      <c r="F159" s="18"/>
    </row>
    <row r="160" spans="1:6" s="1" customFormat="1" ht="12" customHeight="1">
      <c r="A160" s="34" t="s">
        <v>3720</v>
      </c>
      <c r="B160" s="26" t="s">
        <v>3789</v>
      </c>
      <c r="C160" s="39" t="s">
        <v>3722</v>
      </c>
      <c r="D160" s="40">
        <v>76951</v>
      </c>
      <c r="E160" s="110">
        <f t="shared" si="1"/>
        <v>76.950999999999993</v>
      </c>
      <c r="F160" s="18"/>
    </row>
    <row r="161" spans="1:6" s="1" customFormat="1" ht="12" customHeight="1">
      <c r="A161" s="34" t="s">
        <v>3720</v>
      </c>
      <c r="B161" s="26" t="s">
        <v>3790</v>
      </c>
      <c r="C161" s="39" t="s">
        <v>3722</v>
      </c>
      <c r="D161" s="40">
        <v>105408</v>
      </c>
      <c r="E161" s="110">
        <f t="shared" ref="E161:E183" si="2">D161/1000</f>
        <v>105.408</v>
      </c>
      <c r="F161" s="18"/>
    </row>
    <row r="162" spans="1:6" s="1" customFormat="1" ht="12" customHeight="1">
      <c r="A162" s="34" t="s">
        <v>3720</v>
      </c>
      <c r="B162" s="26" t="s">
        <v>3791</v>
      </c>
      <c r="C162" s="39" t="s">
        <v>3722</v>
      </c>
      <c r="D162" s="40">
        <v>157398</v>
      </c>
      <c r="E162" s="110">
        <f t="shared" si="2"/>
        <v>157.398</v>
      </c>
      <c r="F162" s="18"/>
    </row>
    <row r="163" spans="1:6" s="1" customFormat="1" ht="12" customHeight="1">
      <c r="A163" s="34" t="s">
        <v>3720</v>
      </c>
      <c r="B163" s="26" t="s">
        <v>3792</v>
      </c>
      <c r="C163" s="39" t="s">
        <v>3722</v>
      </c>
      <c r="D163" s="40">
        <v>68841</v>
      </c>
      <c r="E163" s="110">
        <f t="shared" si="2"/>
        <v>68.840999999999994</v>
      </c>
      <c r="F163" s="18"/>
    </row>
    <row r="164" spans="1:6" s="1" customFormat="1" ht="11.25" customHeight="1">
      <c r="A164" s="34" t="s">
        <v>3720</v>
      </c>
      <c r="B164" s="26" t="s">
        <v>3793</v>
      </c>
      <c r="C164" s="39" t="s">
        <v>3722</v>
      </c>
      <c r="D164" s="40">
        <v>28748</v>
      </c>
      <c r="E164" s="110">
        <f t="shared" si="2"/>
        <v>28.748000000000001</v>
      </c>
    </row>
    <row r="165" spans="1:6" s="1" customFormat="1" ht="11.25" customHeight="1">
      <c r="A165" s="34" t="s">
        <v>3720</v>
      </c>
      <c r="B165" s="26" t="s">
        <v>3794</v>
      </c>
      <c r="C165" s="39" t="s">
        <v>3722</v>
      </c>
      <c r="D165" s="40">
        <v>38352</v>
      </c>
      <c r="E165" s="110">
        <f t="shared" si="2"/>
        <v>38.351999999999997</v>
      </c>
    </row>
    <row r="166" spans="1:6" s="1" customFormat="1" ht="12" customHeight="1">
      <c r="A166" s="34" t="s">
        <v>3720</v>
      </c>
      <c r="B166" s="26" t="s">
        <v>3778</v>
      </c>
      <c r="C166" s="39" t="s">
        <v>3722</v>
      </c>
      <c r="D166" s="40">
        <v>117458</v>
      </c>
      <c r="E166" s="110">
        <f t="shared" si="2"/>
        <v>117.458</v>
      </c>
    </row>
    <row r="167" spans="1:6" s="1" customFormat="1" ht="12" customHeight="1">
      <c r="A167" s="34" t="s">
        <v>3720</v>
      </c>
      <c r="B167" s="26" t="s">
        <v>1309</v>
      </c>
      <c r="C167" s="39" t="s">
        <v>3722</v>
      </c>
      <c r="D167" s="40">
        <v>81383</v>
      </c>
      <c r="E167" s="110">
        <f t="shared" si="2"/>
        <v>81.382999999999996</v>
      </c>
    </row>
    <row r="168" spans="1:6" s="1" customFormat="1" ht="12" customHeight="1">
      <c r="A168" s="34" t="s">
        <v>3720</v>
      </c>
      <c r="B168" s="26" t="s">
        <v>3795</v>
      </c>
      <c r="C168" s="39" t="s">
        <v>3722</v>
      </c>
      <c r="D168" s="40">
        <v>105136</v>
      </c>
      <c r="E168" s="110">
        <f t="shared" si="2"/>
        <v>105.136</v>
      </c>
    </row>
    <row r="169" spans="1:6" s="1" customFormat="1" ht="12" customHeight="1">
      <c r="A169" s="34" t="s">
        <v>3720</v>
      </c>
      <c r="B169" s="26" t="s">
        <v>84</v>
      </c>
      <c r="C169" s="39" t="s">
        <v>3722</v>
      </c>
      <c r="D169" s="40">
        <v>31737</v>
      </c>
      <c r="E169" s="110">
        <f t="shared" si="2"/>
        <v>31.736999999999998</v>
      </c>
    </row>
    <row r="170" spans="1:6" s="1" customFormat="1" ht="12" customHeight="1">
      <c r="A170" s="34" t="s">
        <v>3720</v>
      </c>
      <c r="B170" s="26" t="s">
        <v>3796</v>
      </c>
      <c r="C170" s="39" t="s">
        <v>3722</v>
      </c>
      <c r="D170" s="40">
        <v>279352</v>
      </c>
      <c r="E170" s="110">
        <f t="shared" si="2"/>
        <v>279.35199999999998</v>
      </c>
    </row>
    <row r="171" spans="1:6" s="1" customFormat="1" ht="12" customHeight="1">
      <c r="A171" s="34" t="s">
        <v>3720</v>
      </c>
      <c r="B171" s="26" t="s">
        <v>3797</v>
      </c>
      <c r="C171" s="39" t="s">
        <v>3722</v>
      </c>
      <c r="D171" s="40">
        <v>296576</v>
      </c>
      <c r="E171" s="110">
        <f t="shared" si="2"/>
        <v>296.57600000000002</v>
      </c>
    </row>
    <row r="172" spans="1:6" s="1" customFormat="1" ht="12" customHeight="1">
      <c r="A172" s="34" t="s">
        <v>3720</v>
      </c>
      <c r="B172" s="26" t="s">
        <v>3773</v>
      </c>
      <c r="C172" s="39" t="s">
        <v>3722</v>
      </c>
      <c r="D172" s="40">
        <v>122053</v>
      </c>
      <c r="E172" s="110">
        <f t="shared" si="2"/>
        <v>122.053</v>
      </c>
    </row>
    <row r="173" spans="1:6" s="1" customFormat="1" ht="12" customHeight="1">
      <c r="A173" s="34" t="s">
        <v>3720</v>
      </c>
      <c r="B173" s="26" t="s">
        <v>1120</v>
      </c>
      <c r="C173" s="39" t="s">
        <v>3722</v>
      </c>
      <c r="D173" s="40">
        <v>158327</v>
      </c>
      <c r="E173" s="110">
        <f t="shared" si="2"/>
        <v>158.327</v>
      </c>
    </row>
    <row r="174" spans="1:6" s="1" customFormat="1" ht="12" customHeight="1">
      <c r="A174" s="34" t="s">
        <v>3720</v>
      </c>
      <c r="B174" s="26" t="s">
        <v>1061</v>
      </c>
      <c r="C174" s="39" t="s">
        <v>3722</v>
      </c>
      <c r="D174" s="40">
        <v>197973</v>
      </c>
      <c r="E174" s="110">
        <f t="shared" si="2"/>
        <v>197.97300000000001</v>
      </c>
    </row>
    <row r="175" spans="1:6" s="1" customFormat="1" ht="12" customHeight="1">
      <c r="A175" s="34" t="s">
        <v>3720</v>
      </c>
      <c r="B175" s="26" t="s">
        <v>1193</v>
      </c>
      <c r="C175" s="39" t="s">
        <v>3722</v>
      </c>
      <c r="D175" s="40">
        <v>67618</v>
      </c>
      <c r="E175" s="110">
        <f t="shared" si="2"/>
        <v>67.617999999999995</v>
      </c>
    </row>
    <row r="176" spans="1:6" s="1" customFormat="1" ht="12" customHeight="1">
      <c r="A176" s="34" t="s">
        <v>3720</v>
      </c>
      <c r="B176" s="26" t="s">
        <v>3798</v>
      </c>
      <c r="C176" s="39" t="s">
        <v>3722</v>
      </c>
      <c r="D176" s="40">
        <v>62852</v>
      </c>
      <c r="E176" s="110">
        <f t="shared" si="2"/>
        <v>62.851999999999997</v>
      </c>
    </row>
    <row r="177" spans="1:7" s="1" customFormat="1" ht="12" customHeight="1">
      <c r="A177" s="34" t="s">
        <v>3720</v>
      </c>
      <c r="B177" s="26" t="s">
        <v>3799</v>
      </c>
      <c r="C177" s="39" t="s">
        <v>3722</v>
      </c>
      <c r="D177" s="40">
        <v>80756</v>
      </c>
      <c r="E177" s="110">
        <f t="shared" si="2"/>
        <v>80.756</v>
      </c>
    </row>
    <row r="178" spans="1:7" s="1" customFormat="1" ht="12" customHeight="1">
      <c r="A178" s="34" t="s">
        <v>3720</v>
      </c>
      <c r="B178" s="26" t="s">
        <v>3800</v>
      </c>
      <c r="C178" s="39" t="s">
        <v>3722</v>
      </c>
      <c r="D178" s="40">
        <v>29793</v>
      </c>
      <c r="E178" s="110">
        <f t="shared" si="2"/>
        <v>29.792999999999999</v>
      </c>
    </row>
    <row r="179" spans="1:7" s="1" customFormat="1" ht="12" customHeight="1">
      <c r="A179" s="34" t="s">
        <v>3720</v>
      </c>
      <c r="B179" s="26" t="s">
        <v>246</v>
      </c>
      <c r="C179" s="39" t="s">
        <v>3722</v>
      </c>
      <c r="D179" s="40">
        <v>162972</v>
      </c>
      <c r="E179" s="110">
        <f t="shared" si="2"/>
        <v>162.97200000000001</v>
      </c>
    </row>
    <row r="180" spans="1:7" s="1" customFormat="1" ht="12" customHeight="1">
      <c r="A180" s="34" t="s">
        <v>3720</v>
      </c>
      <c r="B180" s="26" t="s">
        <v>3801</v>
      </c>
      <c r="C180" s="39" t="s">
        <v>3722</v>
      </c>
      <c r="D180" s="40">
        <v>238120</v>
      </c>
      <c r="E180" s="110">
        <f t="shared" si="2"/>
        <v>238.12</v>
      </c>
    </row>
    <row r="181" spans="1:7" s="1" customFormat="1" ht="12" customHeight="1">
      <c r="A181" s="34" t="s">
        <v>3720</v>
      </c>
      <c r="B181" s="26" t="s">
        <v>1404</v>
      </c>
      <c r="C181" s="39" t="s">
        <v>3722</v>
      </c>
      <c r="D181" s="40">
        <v>152879</v>
      </c>
      <c r="E181" s="110">
        <f t="shared" si="2"/>
        <v>152.87899999999999</v>
      </c>
    </row>
    <row r="182" spans="1:7" s="1" customFormat="1" ht="12" customHeight="1">
      <c r="A182" s="34" t="s">
        <v>3720</v>
      </c>
      <c r="B182" s="26" t="s">
        <v>3802</v>
      </c>
      <c r="C182" s="39" t="s">
        <v>3722</v>
      </c>
      <c r="D182" s="40">
        <v>38165.08</v>
      </c>
      <c r="E182" s="110">
        <f t="shared" si="2"/>
        <v>38.165080000000003</v>
      </c>
    </row>
    <row r="183" spans="1:7" s="18" customFormat="1" ht="12" customHeight="1">
      <c r="A183" s="9" t="s">
        <v>3803</v>
      </c>
      <c r="B183" s="31" t="s">
        <v>2028</v>
      </c>
      <c r="C183" s="39"/>
      <c r="D183" s="64">
        <v>794115</v>
      </c>
      <c r="E183" s="110">
        <f t="shared" si="2"/>
        <v>794.11500000000001</v>
      </c>
    </row>
    <row r="184" spans="1:7" s="1" customFormat="1" ht="12" customHeight="1">
      <c r="A184" s="18"/>
      <c r="B184" s="21"/>
      <c r="C184" s="18"/>
      <c r="D184" s="112"/>
      <c r="E184" s="112"/>
    </row>
    <row r="185" spans="1:7" s="1" customFormat="1" ht="12" customHeight="1">
      <c r="A185" s="18" t="s">
        <v>21</v>
      </c>
      <c r="B185" s="21" t="s">
        <v>3804</v>
      </c>
      <c r="C185" s="18">
        <v>18</v>
      </c>
      <c r="E185" s="18">
        <v>90</v>
      </c>
      <c r="F185" s="1">
        <f>+E185</f>
        <v>90</v>
      </c>
    </row>
    <row r="186" spans="1:7" s="1" customFormat="1" ht="12" customHeight="1">
      <c r="A186" s="18"/>
      <c r="B186" s="113" t="s">
        <v>3805</v>
      </c>
      <c r="C186" s="27" t="s">
        <v>3806</v>
      </c>
      <c r="E186" s="188">
        <v>90</v>
      </c>
    </row>
    <row r="187" spans="1:7" s="1" customFormat="1" ht="12" customHeight="1">
      <c r="B187" s="121"/>
    </row>
    <row r="188" spans="1:7" s="18" customFormat="1" ht="12" customHeight="1">
      <c r="A188" s="18" t="s">
        <v>3807</v>
      </c>
      <c r="B188" s="21" t="s">
        <v>3808</v>
      </c>
      <c r="C188" s="18">
        <v>18</v>
      </c>
      <c r="D188" s="189"/>
      <c r="E188" s="18">
        <v>1064</v>
      </c>
      <c r="F188" s="190">
        <v>1064</v>
      </c>
      <c r="G188" s="18" t="s">
        <v>3809</v>
      </c>
    </row>
    <row r="189" spans="1:7" s="1" customFormat="1" ht="12" customHeight="1">
      <c r="A189" s="191" t="s">
        <v>3810</v>
      </c>
      <c r="B189" s="26" t="s">
        <v>3811</v>
      </c>
      <c r="C189" s="27" t="s">
        <v>3806</v>
      </c>
      <c r="D189" s="28">
        <v>61852</v>
      </c>
      <c r="E189" s="181">
        <f>D189/1000</f>
        <v>61.851999999999997</v>
      </c>
    </row>
    <row r="190" spans="1:7" s="1" customFormat="1" ht="12" customHeight="1">
      <c r="A190" s="191" t="s">
        <v>3810</v>
      </c>
      <c r="B190" s="26" t="s">
        <v>3812</v>
      </c>
      <c r="C190" s="27" t="s">
        <v>3806</v>
      </c>
      <c r="D190" s="28">
        <v>158402</v>
      </c>
      <c r="E190" s="181">
        <f t="shared" ref="E190:E210" si="3">D190/1000</f>
        <v>158.40199999999999</v>
      </c>
    </row>
    <row r="191" spans="1:7" s="1" customFormat="1" ht="12" customHeight="1">
      <c r="A191" s="191" t="s">
        <v>3810</v>
      </c>
      <c r="B191" s="26" t="s">
        <v>3813</v>
      </c>
      <c r="C191" s="27" t="s">
        <v>3806</v>
      </c>
      <c r="D191" s="28">
        <v>37648</v>
      </c>
      <c r="E191" s="181">
        <f t="shared" si="3"/>
        <v>37.648000000000003</v>
      </c>
    </row>
    <row r="192" spans="1:7" s="1" customFormat="1" ht="12" customHeight="1">
      <c r="A192" s="191" t="s">
        <v>3810</v>
      </c>
      <c r="B192" s="26" t="s">
        <v>2197</v>
      </c>
      <c r="C192" s="27" t="s">
        <v>3806</v>
      </c>
      <c r="D192" s="28">
        <v>22532</v>
      </c>
      <c r="E192" s="181">
        <f t="shared" si="3"/>
        <v>22.532</v>
      </c>
    </row>
    <row r="193" spans="1:5" s="1" customFormat="1" ht="12" customHeight="1">
      <c r="A193" s="191" t="s">
        <v>3810</v>
      </c>
      <c r="B193" s="26" t="s">
        <v>3814</v>
      </c>
      <c r="C193" s="27" t="s">
        <v>3806</v>
      </c>
      <c r="D193" s="28">
        <v>23288</v>
      </c>
      <c r="E193" s="181">
        <f t="shared" si="3"/>
        <v>23.288</v>
      </c>
    </row>
    <row r="194" spans="1:5" s="1" customFormat="1" ht="12" customHeight="1">
      <c r="A194" s="191" t="s">
        <v>3810</v>
      </c>
      <c r="B194" s="26" t="s">
        <v>3815</v>
      </c>
      <c r="C194" s="27" t="s">
        <v>3806</v>
      </c>
      <c r="D194" s="28">
        <v>68072</v>
      </c>
      <c r="E194" s="181">
        <f t="shared" si="3"/>
        <v>68.072000000000003</v>
      </c>
    </row>
    <row r="195" spans="1:5" s="1" customFormat="1" ht="12" customHeight="1">
      <c r="A195" s="191" t="s">
        <v>3810</v>
      </c>
      <c r="B195" s="26" t="s">
        <v>3816</v>
      </c>
      <c r="C195" s="27" t="s">
        <v>3806</v>
      </c>
      <c r="D195" s="28">
        <v>91428</v>
      </c>
      <c r="E195" s="181">
        <f t="shared" si="3"/>
        <v>91.427999999999997</v>
      </c>
    </row>
    <row r="196" spans="1:5" s="1" customFormat="1" ht="12" customHeight="1">
      <c r="A196" s="191" t="s">
        <v>3810</v>
      </c>
      <c r="B196" s="26" t="s">
        <v>3817</v>
      </c>
      <c r="C196" s="27" t="s">
        <v>3806</v>
      </c>
      <c r="D196" s="28">
        <v>37648</v>
      </c>
      <c r="E196" s="181">
        <f t="shared" si="3"/>
        <v>37.648000000000003</v>
      </c>
    </row>
    <row r="197" spans="1:5" s="1" customFormat="1" ht="12" customHeight="1">
      <c r="A197" s="191" t="s">
        <v>3810</v>
      </c>
      <c r="B197" s="26" t="s">
        <v>3818</v>
      </c>
      <c r="C197" s="27" t="s">
        <v>3806</v>
      </c>
      <c r="D197" s="28">
        <v>11297</v>
      </c>
      <c r="E197" s="181">
        <f t="shared" si="3"/>
        <v>11.297000000000001</v>
      </c>
    </row>
    <row r="198" spans="1:5" s="1" customFormat="1" ht="12" customHeight="1">
      <c r="A198" s="191" t="s">
        <v>3810</v>
      </c>
      <c r="B198" s="26" t="s">
        <v>3819</v>
      </c>
      <c r="C198" s="27" t="s">
        <v>3806</v>
      </c>
      <c r="D198" s="28">
        <v>12308</v>
      </c>
      <c r="E198" s="181">
        <f t="shared" si="3"/>
        <v>12.308</v>
      </c>
    </row>
    <row r="199" spans="1:5" s="1" customFormat="1" ht="12" customHeight="1">
      <c r="A199" s="191" t="s">
        <v>3810</v>
      </c>
      <c r="B199" s="26" t="s">
        <v>3820</v>
      </c>
      <c r="C199" s="27" t="s">
        <v>3806</v>
      </c>
      <c r="D199" s="28">
        <v>17778</v>
      </c>
      <c r="E199" s="181">
        <f t="shared" si="3"/>
        <v>17.777999999999999</v>
      </c>
    </row>
    <row r="200" spans="1:5" s="1" customFormat="1" ht="12" customHeight="1">
      <c r="A200" s="191" t="s">
        <v>3810</v>
      </c>
      <c r="B200" s="26" t="s">
        <v>3821</v>
      </c>
      <c r="C200" s="27" t="s">
        <v>3806</v>
      </c>
      <c r="D200" s="28">
        <v>12308</v>
      </c>
      <c r="E200" s="181">
        <f t="shared" si="3"/>
        <v>12.308</v>
      </c>
    </row>
    <row r="201" spans="1:5" s="1" customFormat="1" ht="12" customHeight="1">
      <c r="A201" s="191" t="s">
        <v>3810</v>
      </c>
      <c r="B201" s="26" t="s">
        <v>3822</v>
      </c>
      <c r="C201" s="27" t="s">
        <v>3806</v>
      </c>
      <c r="D201" s="28">
        <v>24288</v>
      </c>
      <c r="E201" s="181">
        <f t="shared" si="3"/>
        <v>24.288</v>
      </c>
    </row>
    <row r="202" spans="1:5" s="1" customFormat="1" ht="12" customHeight="1">
      <c r="A202" s="191" t="s">
        <v>3810</v>
      </c>
      <c r="B202" s="26" t="s">
        <v>3823</v>
      </c>
      <c r="C202" s="27" t="s">
        <v>3806</v>
      </c>
      <c r="D202" s="28">
        <v>12308</v>
      </c>
      <c r="E202" s="181">
        <f t="shared" si="3"/>
        <v>12.308</v>
      </c>
    </row>
    <row r="203" spans="1:5" s="1" customFormat="1" ht="12" customHeight="1">
      <c r="A203" s="191" t="s">
        <v>3810</v>
      </c>
      <c r="B203" s="26" t="s">
        <v>3824</v>
      </c>
      <c r="C203" s="27" t="s">
        <v>3806</v>
      </c>
      <c r="D203" s="28">
        <v>8246</v>
      </c>
      <c r="E203" s="181">
        <f t="shared" si="3"/>
        <v>8.2460000000000004</v>
      </c>
    </row>
    <row r="204" spans="1:5" s="1" customFormat="1" ht="12" customHeight="1">
      <c r="A204" s="191" t="s">
        <v>3810</v>
      </c>
      <c r="B204" s="26" t="s">
        <v>3825</v>
      </c>
      <c r="C204" s="27" t="s">
        <v>3806</v>
      </c>
      <c r="D204" s="28">
        <v>24350</v>
      </c>
      <c r="E204" s="181">
        <f t="shared" si="3"/>
        <v>24.35</v>
      </c>
    </row>
    <row r="205" spans="1:5" s="1" customFormat="1" ht="12" customHeight="1">
      <c r="A205" s="191" t="s">
        <v>3810</v>
      </c>
      <c r="B205" s="26" t="s">
        <v>3826</v>
      </c>
      <c r="C205" s="27" t="s">
        <v>3806</v>
      </c>
      <c r="D205" s="28">
        <v>22396</v>
      </c>
      <c r="E205" s="181">
        <f t="shared" si="3"/>
        <v>22.396000000000001</v>
      </c>
    </row>
    <row r="206" spans="1:5" s="1" customFormat="1" ht="12" customHeight="1">
      <c r="A206" s="191" t="s">
        <v>3810</v>
      </c>
      <c r="B206" s="26" t="s">
        <v>3827</v>
      </c>
      <c r="C206" s="27" t="s">
        <v>3806</v>
      </c>
      <c r="D206" s="28">
        <v>14914</v>
      </c>
      <c r="E206" s="181">
        <f t="shared" si="3"/>
        <v>14.914</v>
      </c>
    </row>
    <row r="207" spans="1:5" s="1" customFormat="1" ht="12" customHeight="1">
      <c r="A207" s="191" t="s">
        <v>3810</v>
      </c>
      <c r="B207" s="26" t="s">
        <v>3828</v>
      </c>
      <c r="C207" s="27" t="s">
        <v>3806</v>
      </c>
      <c r="D207" s="28">
        <v>10769</v>
      </c>
      <c r="E207" s="181">
        <f t="shared" si="3"/>
        <v>10.769</v>
      </c>
    </row>
    <row r="208" spans="1:5" s="1" customFormat="1" ht="12" customHeight="1">
      <c r="A208" s="191" t="s">
        <v>3810</v>
      </c>
      <c r="B208" s="26" t="s">
        <v>3829</v>
      </c>
      <c r="C208" s="27" t="s">
        <v>3806</v>
      </c>
      <c r="D208" s="28">
        <v>6634</v>
      </c>
      <c r="E208" s="181">
        <f t="shared" si="3"/>
        <v>6.6340000000000003</v>
      </c>
    </row>
    <row r="209" spans="1:256" ht="12" customHeight="1">
      <c r="A209" s="191" t="s">
        <v>3810</v>
      </c>
      <c r="B209" s="26" t="s">
        <v>3830</v>
      </c>
      <c r="C209" s="27" t="s">
        <v>3806</v>
      </c>
      <c r="D209" s="28">
        <v>12308</v>
      </c>
      <c r="E209" s="181">
        <f t="shared" si="3"/>
        <v>12.308</v>
      </c>
    </row>
    <row r="210" spans="1:256" ht="12" customHeight="1">
      <c r="A210" s="191" t="s">
        <v>3810</v>
      </c>
      <c r="B210" s="26" t="s">
        <v>3831</v>
      </c>
      <c r="C210" s="27" t="s">
        <v>3806</v>
      </c>
      <c r="D210" s="28">
        <v>13846</v>
      </c>
      <c r="E210" s="181">
        <f t="shared" si="3"/>
        <v>13.846</v>
      </c>
    </row>
    <row r="211" spans="1:256" ht="12" customHeight="1">
      <c r="A211" s="191"/>
      <c r="B211" s="43"/>
      <c r="C211" s="27"/>
      <c r="D211" s="44"/>
      <c r="E211" s="181"/>
    </row>
    <row r="212" spans="1:256" ht="12" customHeight="1">
      <c r="A212" s="15"/>
      <c r="B212" s="121"/>
      <c r="C212" s="15"/>
    </row>
    <row r="213" spans="1:256" ht="12" customHeight="1">
      <c r="A213" s="18"/>
      <c r="B213" s="21"/>
      <c r="C213" s="18"/>
      <c r="D213" s="77"/>
      <c r="E213" s="25"/>
    </row>
    <row r="214" spans="1:256" ht="12" customHeight="1">
      <c r="A214" s="18" t="s">
        <v>21</v>
      </c>
      <c r="B214" s="21" t="s">
        <v>3832</v>
      </c>
      <c r="C214" s="18">
        <v>18</v>
      </c>
      <c r="D214" s="9"/>
      <c r="E214" s="18">
        <v>344</v>
      </c>
      <c r="F214">
        <f>+E214</f>
        <v>344</v>
      </c>
      <c r="H214" t="s">
        <v>3833</v>
      </c>
    </row>
    <row r="215" spans="1:256" s="9" customFormat="1" ht="12" customHeight="1">
      <c r="A215" s="1"/>
      <c r="B215" s="192" t="s">
        <v>3834</v>
      </c>
      <c r="C215"/>
      <c r="E215" s="193">
        <f>123</f>
        <v>123</v>
      </c>
      <c r="F215" s="1"/>
      <c r="G215" s="1"/>
      <c r="H215" s="1"/>
      <c r="I215" s="1"/>
      <c r="J215" s="1"/>
      <c r="K215" s="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c r="BZ215" s="21"/>
      <c r="CA215" s="21"/>
      <c r="CB215" s="21"/>
      <c r="CC215" s="21"/>
      <c r="CD215" s="21"/>
      <c r="CE215" s="21"/>
      <c r="CF215" s="21"/>
      <c r="CG215" s="21"/>
      <c r="CH215" s="21"/>
      <c r="CI215" s="21"/>
      <c r="CJ215" s="21"/>
      <c r="CK215" s="21"/>
      <c r="CL215" s="21"/>
      <c r="CM215" s="21"/>
      <c r="CN215" s="21"/>
      <c r="CO215" s="21"/>
      <c r="CP215" s="21"/>
      <c r="CQ215" s="21"/>
      <c r="CR215" s="21"/>
      <c r="CS215" s="21"/>
      <c r="CT215" s="21"/>
      <c r="CU215" s="21"/>
      <c r="CV215" s="21"/>
      <c r="CW215" s="21"/>
      <c r="CX215" s="21"/>
      <c r="CY215" s="21"/>
      <c r="CZ215" s="21"/>
      <c r="DA215" s="21"/>
      <c r="DB215" s="21"/>
      <c r="DC215" s="21"/>
      <c r="DD215" s="21"/>
      <c r="DE215" s="21"/>
      <c r="DF215" s="21"/>
      <c r="DG215" s="21"/>
      <c r="DH215" s="21"/>
      <c r="DI215" s="21"/>
      <c r="DJ215" s="21"/>
      <c r="DK215" s="21"/>
      <c r="DL215" s="21"/>
      <c r="DM215" s="21"/>
      <c r="DN215" s="21"/>
      <c r="DO215" s="21"/>
      <c r="DP215" s="21"/>
      <c r="DQ215" s="21"/>
      <c r="DR215" s="21"/>
      <c r="DS215" s="21"/>
      <c r="DT215" s="21"/>
      <c r="DU215" s="21"/>
      <c r="DV215" s="21"/>
      <c r="DW215" s="21"/>
      <c r="DX215" s="21"/>
      <c r="DY215" s="21"/>
      <c r="DZ215" s="21"/>
      <c r="EA215" s="21"/>
      <c r="EB215" s="21"/>
      <c r="EC215" s="21"/>
      <c r="ED215" s="21"/>
      <c r="EE215" s="21"/>
      <c r="EF215" s="21"/>
      <c r="EG215" s="21"/>
      <c r="EH215" s="21"/>
      <c r="EI215" s="21"/>
      <c r="EJ215" s="21"/>
      <c r="EK215" s="21"/>
      <c r="EL215" s="21"/>
      <c r="EM215" s="21"/>
      <c r="EN215" s="21"/>
      <c r="EO215" s="21"/>
      <c r="EP215" s="21"/>
      <c r="EQ215" s="21"/>
      <c r="ER215" s="21"/>
      <c r="ES215" s="21"/>
      <c r="ET215" s="21"/>
      <c r="EU215" s="21"/>
      <c r="EV215" s="21"/>
      <c r="EW215" s="21"/>
      <c r="EX215" s="21"/>
      <c r="EY215" s="21"/>
      <c r="EZ215" s="21"/>
      <c r="FA215" s="21"/>
      <c r="FB215" s="21"/>
      <c r="FC215" s="21"/>
      <c r="FD215" s="21"/>
      <c r="FE215" s="21"/>
      <c r="FF215" s="21"/>
      <c r="FG215" s="21"/>
      <c r="FH215" s="21"/>
      <c r="FI215" s="21"/>
      <c r="FJ215" s="21"/>
      <c r="FK215" s="21"/>
      <c r="FL215" s="21"/>
      <c r="FM215" s="21"/>
      <c r="FN215" s="21"/>
      <c r="FO215" s="21"/>
      <c r="FP215" s="21"/>
      <c r="FQ215" s="21"/>
      <c r="FR215" s="21"/>
      <c r="FS215" s="21"/>
      <c r="FT215" s="21"/>
      <c r="FU215" s="21"/>
      <c r="FV215" s="21"/>
      <c r="FW215" s="21"/>
      <c r="FX215" s="21"/>
      <c r="FY215" s="21"/>
      <c r="FZ215" s="21"/>
      <c r="GA215" s="21"/>
      <c r="GB215" s="21"/>
      <c r="GC215" s="21"/>
      <c r="GD215" s="21"/>
      <c r="GE215" s="21"/>
      <c r="GF215" s="21"/>
      <c r="GG215" s="21"/>
      <c r="GH215" s="21"/>
      <c r="GI215" s="21"/>
      <c r="GJ215" s="21"/>
      <c r="GK215" s="21"/>
      <c r="GL215" s="21"/>
      <c r="GM215" s="21"/>
      <c r="GN215" s="21"/>
      <c r="GO215" s="21"/>
      <c r="GP215" s="21"/>
      <c r="GQ215" s="21"/>
      <c r="GR215" s="21"/>
      <c r="GS215" s="21"/>
      <c r="GT215" s="21"/>
      <c r="GU215" s="21"/>
      <c r="GV215" s="21"/>
      <c r="GW215" s="21"/>
      <c r="GX215" s="21"/>
      <c r="GY215" s="21"/>
      <c r="GZ215" s="21"/>
      <c r="HA215" s="21"/>
      <c r="HB215" s="21"/>
      <c r="HC215" s="21"/>
      <c r="HD215" s="21"/>
      <c r="HE215" s="21"/>
      <c r="HF215" s="21"/>
      <c r="HG215" s="21"/>
      <c r="HH215" s="21"/>
      <c r="HI215" s="21"/>
      <c r="HJ215" s="21"/>
      <c r="HK215" s="21"/>
      <c r="HL215" s="21"/>
      <c r="HM215" s="21"/>
      <c r="HN215" s="21"/>
      <c r="HO215" s="21"/>
      <c r="HP215" s="21"/>
      <c r="HQ215" s="21"/>
      <c r="HR215" s="21"/>
      <c r="HS215" s="21"/>
      <c r="HT215" s="21"/>
      <c r="HU215" s="21"/>
      <c r="HV215" s="21"/>
      <c r="HW215" s="21"/>
      <c r="HX215" s="21"/>
      <c r="HY215" s="21"/>
      <c r="HZ215" s="21"/>
      <c r="IA215" s="21"/>
      <c r="IB215" s="21"/>
      <c r="IC215" s="21"/>
      <c r="ID215" s="21"/>
      <c r="IE215" s="21"/>
      <c r="IF215" s="21"/>
      <c r="IG215" s="21"/>
      <c r="IH215" s="21"/>
      <c r="II215" s="21"/>
      <c r="IJ215" s="21"/>
      <c r="IK215" s="21"/>
      <c r="IL215" s="21"/>
      <c r="IM215" s="21"/>
      <c r="IN215" s="21"/>
      <c r="IO215" s="21"/>
      <c r="IP215" s="21"/>
      <c r="IQ215" s="21"/>
      <c r="IR215" s="21"/>
      <c r="IS215" s="21"/>
      <c r="IT215" s="21"/>
      <c r="IU215" s="21"/>
      <c r="IV215" s="21"/>
    </row>
    <row r="216" spans="1:256" ht="12" customHeight="1">
      <c r="A216" s="1"/>
      <c r="B216" s="192" t="s">
        <v>3463</v>
      </c>
      <c r="E216" s="193">
        <f>33</f>
        <v>33</v>
      </c>
      <c r="F216" s="1"/>
      <c r="G216" s="1"/>
      <c r="H216" s="1"/>
      <c r="I216" s="1"/>
      <c r="J216" s="1"/>
      <c r="K216" s="1"/>
    </row>
    <row r="217" spans="1:256" s="9" customFormat="1" ht="12" customHeight="1">
      <c r="A217" s="1"/>
      <c r="B217" s="192" t="s">
        <v>3834</v>
      </c>
      <c r="C217"/>
      <c r="E217" s="193">
        <f>19925.33/1000</f>
        <v>19.925330000000002</v>
      </c>
      <c r="F217" s="1"/>
      <c r="G217" s="1"/>
      <c r="H217" s="1"/>
      <c r="I217" s="1"/>
      <c r="J217" s="1"/>
      <c r="K217" s="1"/>
    </row>
    <row r="218" spans="1:256" ht="12" customHeight="1">
      <c r="A218" s="1"/>
      <c r="B218" s="192" t="s">
        <v>3834</v>
      </c>
      <c r="E218" s="193">
        <f>6</f>
        <v>6</v>
      </c>
      <c r="F218" s="1"/>
      <c r="G218" s="1"/>
      <c r="H218" s="1"/>
      <c r="I218" s="1"/>
      <c r="J218" s="1"/>
      <c r="K218" s="1"/>
    </row>
    <row r="219" spans="1:256" s="9" customFormat="1" ht="12" customHeight="1">
      <c r="A219" s="1"/>
      <c r="B219" s="192" t="s">
        <v>3834</v>
      </c>
      <c r="C219"/>
      <c r="E219" s="193">
        <f>27</f>
        <v>27</v>
      </c>
      <c r="F219" s="1"/>
      <c r="G219" s="1"/>
      <c r="H219" s="1"/>
      <c r="I219" s="1"/>
      <c r="J219" s="1"/>
      <c r="K219" s="1"/>
    </row>
    <row r="220" spans="1:256" ht="12" customHeight="1">
      <c r="A220" s="1"/>
      <c r="B220" s="192" t="s">
        <v>3834</v>
      </c>
      <c r="E220" s="193">
        <f>27</f>
        <v>27</v>
      </c>
      <c r="F220" s="1"/>
      <c r="G220" s="1"/>
      <c r="H220" s="1"/>
      <c r="I220" s="1"/>
      <c r="J220" s="1"/>
      <c r="K220" s="1"/>
    </row>
    <row r="221" spans="1:256" ht="12" customHeight="1">
      <c r="A221" s="1"/>
      <c r="B221" s="192" t="s">
        <v>3834</v>
      </c>
      <c r="E221" s="193">
        <f>21</f>
        <v>21</v>
      </c>
      <c r="F221" s="1"/>
      <c r="G221" s="1"/>
      <c r="H221" s="1"/>
      <c r="I221" s="1"/>
      <c r="J221" s="1"/>
      <c r="K221" s="1"/>
    </row>
    <row r="222" spans="1:256" ht="12" customHeight="1">
      <c r="A222" s="1"/>
      <c r="B222" s="192" t="s">
        <v>3834</v>
      </c>
      <c r="E222" s="193">
        <f>15</f>
        <v>15</v>
      </c>
      <c r="F222" s="1"/>
      <c r="G222" s="1"/>
      <c r="H222" s="1"/>
      <c r="I222" s="1"/>
      <c r="J222" s="1"/>
      <c r="K222" s="1"/>
    </row>
    <row r="223" spans="1:256" ht="12" customHeight="1">
      <c r="A223" s="1"/>
      <c r="B223" s="192" t="s">
        <v>3834</v>
      </c>
      <c r="E223" s="193">
        <f>17</f>
        <v>17</v>
      </c>
      <c r="F223" s="1"/>
      <c r="G223" s="1"/>
      <c r="H223" s="1"/>
      <c r="I223" s="1"/>
      <c r="J223" s="1"/>
      <c r="K223" s="1"/>
    </row>
    <row r="224" spans="1:256" ht="12" customHeight="1">
      <c r="A224" s="1"/>
      <c r="B224" s="192" t="s">
        <v>3835</v>
      </c>
      <c r="E224" s="193">
        <f>11</f>
        <v>11</v>
      </c>
      <c r="F224" s="1"/>
      <c r="G224" s="1"/>
      <c r="H224" s="1"/>
      <c r="I224" s="1"/>
      <c r="J224" s="1"/>
      <c r="K224" s="1"/>
    </row>
    <row r="225" spans="1:13" ht="12" customHeight="1">
      <c r="A225" s="1"/>
      <c r="B225" s="192" t="s">
        <v>3836</v>
      </c>
      <c r="E225" s="193">
        <f>5</f>
        <v>5</v>
      </c>
      <c r="F225" s="1"/>
      <c r="G225" s="1"/>
      <c r="H225" s="1"/>
      <c r="I225" s="1"/>
      <c r="J225" s="1"/>
      <c r="K225" s="1"/>
    </row>
    <row r="226" spans="1:13" ht="12" customHeight="1">
      <c r="A226" s="21"/>
      <c r="B226" s="21"/>
      <c r="C226" s="21"/>
      <c r="D226" s="21"/>
      <c r="E226" s="21"/>
      <c r="F226" s="21"/>
      <c r="G226" s="21"/>
      <c r="H226" s="21"/>
      <c r="I226" s="21"/>
      <c r="J226" s="21"/>
      <c r="K226" s="21"/>
    </row>
    <row r="227" spans="1:13" ht="12" customHeight="1">
      <c r="A227" s="1"/>
      <c r="B227" s="121" t="s">
        <v>3837</v>
      </c>
      <c r="C227" s="1">
        <v>18</v>
      </c>
      <c r="E227" s="1">
        <v>989</v>
      </c>
      <c r="F227" s="63">
        <f>+E227</f>
        <v>989</v>
      </c>
      <c r="G227" s="194" t="s">
        <v>3240</v>
      </c>
      <c r="H227" t="s">
        <v>3833</v>
      </c>
      <c r="I227" s="1"/>
      <c r="J227" s="1"/>
      <c r="K227" s="1"/>
      <c r="L227" s="1"/>
      <c r="M227" s="1"/>
    </row>
    <row r="228" spans="1:13" ht="12" customHeight="1">
      <c r="A228" s="1"/>
      <c r="B228" s="9" t="s">
        <v>160</v>
      </c>
      <c r="C228" s="72">
        <v>18</v>
      </c>
      <c r="D228" s="9"/>
      <c r="E228" s="9">
        <v>308</v>
      </c>
      <c r="F228" s="9"/>
      <c r="G228" s="1"/>
      <c r="H228" s="1"/>
      <c r="I228" s="1"/>
      <c r="J228" s="1"/>
      <c r="K228" s="1"/>
      <c r="L228" s="1"/>
      <c r="M228" s="1"/>
    </row>
    <row r="229" spans="1:13" ht="12" customHeight="1">
      <c r="A229" s="1"/>
      <c r="B229" s="9" t="s">
        <v>3838</v>
      </c>
      <c r="C229" s="72">
        <v>18</v>
      </c>
      <c r="D229" s="9"/>
      <c r="E229" s="9">
        <v>271</v>
      </c>
      <c r="F229" s="9"/>
      <c r="G229" s="1"/>
      <c r="H229" s="1"/>
      <c r="I229" s="1"/>
      <c r="J229" s="1"/>
      <c r="K229" s="1"/>
      <c r="L229" s="1"/>
      <c r="M229" s="1"/>
    </row>
    <row r="230" spans="1:13" ht="12" customHeight="1">
      <c r="B230" s="9" t="s">
        <v>160</v>
      </c>
      <c r="C230" s="72">
        <v>18</v>
      </c>
      <c r="D230" s="9"/>
      <c r="E230" s="9">
        <v>79</v>
      </c>
      <c r="F230" s="9"/>
    </row>
    <row r="231" spans="1:13" ht="12" customHeight="1">
      <c r="B231" s="9" t="s">
        <v>160</v>
      </c>
      <c r="C231" s="72">
        <v>18</v>
      </c>
      <c r="D231" s="9"/>
      <c r="E231" s="9">
        <v>59</v>
      </c>
      <c r="F231" s="9"/>
    </row>
    <row r="232" spans="1:13" ht="12" customHeight="1">
      <c r="B232" s="9" t="s">
        <v>160</v>
      </c>
      <c r="C232" s="72">
        <v>18</v>
      </c>
      <c r="D232" s="9"/>
      <c r="E232" s="9">
        <v>49</v>
      </c>
      <c r="F232" s="9"/>
    </row>
    <row r="233" spans="1:13" ht="12" customHeight="1">
      <c r="B233" s="9" t="s">
        <v>160</v>
      </c>
      <c r="C233" s="72">
        <v>18</v>
      </c>
      <c r="D233" s="9"/>
      <c r="E233" s="9">
        <v>39</v>
      </c>
      <c r="F233" s="9"/>
    </row>
    <row r="234" spans="1:13" ht="12" customHeight="1">
      <c r="B234" s="9" t="s">
        <v>160</v>
      </c>
      <c r="C234" s="72">
        <v>18</v>
      </c>
      <c r="D234" s="9"/>
      <c r="E234" s="9">
        <v>27</v>
      </c>
      <c r="F234" s="9"/>
    </row>
    <row r="235" spans="1:13" ht="12" customHeight="1">
      <c r="B235" s="9" t="s">
        <v>3839</v>
      </c>
      <c r="C235" s="72">
        <v>18</v>
      </c>
      <c r="D235" s="9"/>
      <c r="E235" s="9">
        <v>26</v>
      </c>
      <c r="F235" s="9"/>
    </row>
    <row r="236" spans="1:13" ht="12" customHeight="1">
      <c r="B236" s="9" t="s">
        <v>160</v>
      </c>
      <c r="C236" s="72">
        <v>18</v>
      </c>
      <c r="D236" s="9"/>
      <c r="E236" s="9">
        <v>23</v>
      </c>
      <c r="F236" s="9"/>
    </row>
    <row r="237" spans="1:13" ht="12" customHeight="1">
      <c r="B237" s="9" t="s">
        <v>160</v>
      </c>
      <c r="C237" s="72">
        <v>18</v>
      </c>
      <c r="D237" s="9"/>
      <c r="E237" s="9">
        <v>14</v>
      </c>
      <c r="F237" s="9"/>
    </row>
    <row r="238" spans="1:13" ht="12" customHeight="1">
      <c r="B238" s="9" t="s">
        <v>3840</v>
      </c>
      <c r="C238" s="72">
        <v>18</v>
      </c>
      <c r="D238" s="9"/>
      <c r="E238" s="9">
        <v>14</v>
      </c>
      <c r="F238" s="9"/>
    </row>
    <row r="239" spans="1:13" ht="12" customHeight="1">
      <c r="B239" s="9" t="s">
        <v>160</v>
      </c>
      <c r="C239" s="72">
        <v>18</v>
      </c>
      <c r="D239" s="9"/>
      <c r="E239" s="9">
        <v>9</v>
      </c>
      <c r="F239" s="9"/>
    </row>
    <row r="240" spans="1:13" ht="12" customHeight="1">
      <c r="B240" s="9" t="s">
        <v>160</v>
      </c>
      <c r="C240" s="72">
        <v>18</v>
      </c>
      <c r="D240" s="9"/>
      <c r="E240" s="9">
        <v>9</v>
      </c>
      <c r="F240" s="9"/>
    </row>
    <row r="241" spans="2:6" ht="12" customHeight="1">
      <c r="B241" s="9" t="s">
        <v>160</v>
      </c>
      <c r="C241" s="72">
        <v>18</v>
      </c>
      <c r="D241" s="9"/>
      <c r="E241" s="9">
        <v>6</v>
      </c>
      <c r="F241" s="9"/>
    </row>
    <row r="242" spans="2:6" ht="12" customHeight="1">
      <c r="B242" s="9" t="s">
        <v>160</v>
      </c>
      <c r="C242" s="72">
        <v>18</v>
      </c>
      <c r="D242" s="9"/>
      <c r="E242" s="9">
        <v>6</v>
      </c>
      <c r="F242" s="9"/>
    </row>
    <row r="243" spans="2:6" ht="12" customHeight="1">
      <c r="B243" s="9" t="s">
        <v>3841</v>
      </c>
      <c r="C243" s="72">
        <v>18</v>
      </c>
      <c r="D243" s="9"/>
      <c r="E243" s="9">
        <v>5</v>
      </c>
      <c r="F243" s="9"/>
    </row>
    <row r="244" spans="2:6" ht="12" customHeight="1">
      <c r="B244" s="9" t="s">
        <v>160</v>
      </c>
      <c r="C244" s="72">
        <v>18</v>
      </c>
      <c r="D244" s="9"/>
      <c r="E244" s="9">
        <v>5</v>
      </c>
      <c r="F244" s="9"/>
    </row>
    <row r="245" spans="2:6" ht="12" customHeight="1">
      <c r="B245" s="9" t="s">
        <v>160</v>
      </c>
      <c r="C245" s="72">
        <v>18</v>
      </c>
      <c r="D245" s="9"/>
      <c r="E245" s="9">
        <v>4</v>
      </c>
      <c r="F245" s="9"/>
    </row>
    <row r="246" spans="2:6" ht="12" customHeight="1">
      <c r="B246" s="9" t="s">
        <v>160</v>
      </c>
      <c r="C246" s="72">
        <v>18</v>
      </c>
      <c r="D246" s="9"/>
      <c r="E246" s="9">
        <v>3</v>
      </c>
      <c r="F246" s="9"/>
    </row>
    <row r="247" spans="2:6" ht="12" customHeight="1">
      <c r="B247" s="9" t="s">
        <v>160</v>
      </c>
      <c r="C247" s="72">
        <v>18</v>
      </c>
      <c r="D247" s="9"/>
      <c r="E247" s="9">
        <v>3</v>
      </c>
      <c r="F247" s="9"/>
    </row>
    <row r="248" spans="2:6" ht="12" customHeight="1">
      <c r="B248" s="9" t="s">
        <v>160</v>
      </c>
      <c r="C248" s="72">
        <v>18</v>
      </c>
      <c r="D248" s="9"/>
      <c r="E248" s="9">
        <v>3</v>
      </c>
      <c r="F248" s="9"/>
    </row>
    <row r="249" spans="2:6" ht="12" customHeight="1">
      <c r="B249" s="9" t="s">
        <v>160</v>
      </c>
      <c r="C249" s="72">
        <v>18</v>
      </c>
      <c r="D249" s="9"/>
      <c r="E249" s="9">
        <v>3</v>
      </c>
      <c r="F249" s="9"/>
    </row>
    <row r="250" spans="2:6" ht="12" customHeight="1">
      <c r="B250" s="9" t="s">
        <v>160</v>
      </c>
      <c r="C250" s="72">
        <v>18</v>
      </c>
      <c r="D250" s="9"/>
      <c r="E250" s="9">
        <v>3</v>
      </c>
      <c r="F250" s="9"/>
    </row>
    <row r="251" spans="2:6" ht="12" customHeight="1">
      <c r="B251" s="9" t="s">
        <v>160</v>
      </c>
      <c r="C251" s="72">
        <v>18</v>
      </c>
      <c r="D251" s="9"/>
      <c r="E251" s="9">
        <v>3</v>
      </c>
      <c r="F251" s="9"/>
    </row>
    <row r="252" spans="2:6" ht="12" customHeight="1">
      <c r="B252" s="9" t="s">
        <v>3842</v>
      </c>
      <c r="C252" s="72">
        <v>18</v>
      </c>
      <c r="D252" s="9"/>
      <c r="E252" s="9">
        <v>2</v>
      </c>
      <c r="F252" s="9"/>
    </row>
    <row r="253" spans="2:6" ht="12" customHeight="1">
      <c r="B253" s="9" t="s">
        <v>160</v>
      </c>
      <c r="C253" s="72">
        <v>18</v>
      </c>
      <c r="D253" s="9"/>
      <c r="E253" s="9">
        <v>2</v>
      </c>
      <c r="F253" s="9"/>
    </row>
    <row r="254" spans="2:6" ht="12" customHeight="1">
      <c r="B254" s="9" t="s">
        <v>160</v>
      </c>
      <c r="C254" s="72">
        <v>18</v>
      </c>
      <c r="D254" s="9"/>
      <c r="E254" s="9">
        <v>2</v>
      </c>
      <c r="F254" s="9"/>
    </row>
    <row r="255" spans="2:6" ht="12" customHeight="1">
      <c r="B255" s="9" t="s">
        <v>160</v>
      </c>
      <c r="C255" s="72">
        <v>18</v>
      </c>
      <c r="D255" s="9"/>
      <c r="E255" s="9">
        <v>1</v>
      </c>
      <c r="F255" s="9"/>
    </row>
    <row r="256" spans="2:6" ht="12" customHeight="1">
      <c r="B256" s="9" t="s">
        <v>160</v>
      </c>
      <c r="C256" s="72">
        <v>18</v>
      </c>
      <c r="D256" s="9"/>
      <c r="E256" s="9">
        <v>1</v>
      </c>
      <c r="F256" s="9"/>
    </row>
    <row r="257" spans="1:8" ht="12" customHeight="1">
      <c r="B257" s="9" t="s">
        <v>160</v>
      </c>
      <c r="C257" s="72">
        <v>18</v>
      </c>
      <c r="D257" s="9"/>
      <c r="E257" s="9">
        <v>1</v>
      </c>
      <c r="F257" s="9"/>
    </row>
    <row r="258" spans="1:8" ht="12" customHeight="1">
      <c r="B258" s="9" t="s">
        <v>160</v>
      </c>
      <c r="C258" s="72">
        <v>18</v>
      </c>
      <c r="D258" s="9"/>
      <c r="E258" s="9">
        <v>1</v>
      </c>
      <c r="F258" s="9"/>
    </row>
    <row r="259" spans="1:8" ht="12" customHeight="1">
      <c r="B259" s="9" t="s">
        <v>160</v>
      </c>
      <c r="C259" s="72">
        <v>18</v>
      </c>
      <c r="D259" s="9"/>
      <c r="E259" s="9">
        <v>1</v>
      </c>
      <c r="F259" s="9"/>
    </row>
    <row r="260" spans="1:8" ht="12" customHeight="1">
      <c r="B260" s="9" t="s">
        <v>160</v>
      </c>
      <c r="C260" s="72">
        <v>18</v>
      </c>
      <c r="D260" s="9"/>
      <c r="E260" s="9">
        <v>1</v>
      </c>
      <c r="F260" s="9"/>
    </row>
    <row r="261" spans="1:8" ht="12" customHeight="1">
      <c r="B261" s="9" t="s">
        <v>160</v>
      </c>
      <c r="C261" s="72">
        <v>18</v>
      </c>
      <c r="D261" s="9"/>
      <c r="E261" s="9">
        <v>1</v>
      </c>
      <c r="F261" s="9"/>
    </row>
    <row r="262" spans="1:8" ht="12" customHeight="1">
      <c r="B262" s="9" t="s">
        <v>160</v>
      </c>
      <c r="C262" s="72">
        <v>18</v>
      </c>
      <c r="D262" s="9"/>
      <c r="E262" s="9">
        <v>1</v>
      </c>
      <c r="F262" s="9"/>
    </row>
    <row r="263" spans="1:8" ht="12" customHeight="1">
      <c r="B263" s="9" t="s">
        <v>160</v>
      </c>
      <c r="C263" s="72">
        <v>18</v>
      </c>
      <c r="D263" s="9"/>
      <c r="E263" s="9">
        <v>1</v>
      </c>
      <c r="F263" s="9"/>
    </row>
    <row r="264" spans="1:8" ht="12" customHeight="1">
      <c r="B264" s="9" t="s">
        <v>160</v>
      </c>
      <c r="C264" s="72">
        <v>18</v>
      </c>
      <c r="D264" s="9"/>
      <c r="E264" s="9">
        <v>1</v>
      </c>
      <c r="F264" s="9"/>
    </row>
    <row r="265" spans="1:8" ht="12" customHeight="1">
      <c r="B265" s="9" t="s">
        <v>160</v>
      </c>
      <c r="C265" s="72">
        <v>18</v>
      </c>
      <c r="D265" s="9"/>
      <c r="E265" s="9">
        <v>1</v>
      </c>
      <c r="F265" s="9"/>
    </row>
    <row r="266" spans="1:8" ht="12" customHeight="1">
      <c r="B266" s="9" t="s">
        <v>160</v>
      </c>
      <c r="C266" s="72">
        <v>18</v>
      </c>
      <c r="D266" s="9"/>
      <c r="E266" s="9">
        <v>1</v>
      </c>
      <c r="F266" s="9"/>
    </row>
    <row r="267" spans="1:8" ht="12" customHeight="1">
      <c r="B267" s="9" t="s">
        <v>3843</v>
      </c>
      <c r="C267" s="72">
        <v>18</v>
      </c>
      <c r="D267" s="9"/>
      <c r="E267" s="9">
        <v>1</v>
      </c>
      <c r="F267" s="9"/>
    </row>
    <row r="268" spans="1:8" ht="12" customHeight="1">
      <c r="A268" s="18"/>
      <c r="B268" s="21"/>
      <c r="C268" s="18"/>
      <c r="D268" s="9"/>
      <c r="E268" s="18"/>
      <c r="F268" s="72"/>
      <c r="G268" s="9"/>
      <c r="H268" s="9"/>
    </row>
    <row r="269" spans="1:8" ht="12" customHeight="1">
      <c r="A269" s="18"/>
      <c r="B269" s="21"/>
      <c r="C269" s="18"/>
      <c r="E269" s="18"/>
    </row>
    <row r="270" spans="1:8" ht="12" customHeight="1">
      <c r="A270" s="18"/>
      <c r="B270" s="21"/>
      <c r="C270" s="18"/>
      <c r="D270" s="18"/>
      <c r="E270" s="9"/>
      <c r="F270" s="9"/>
      <c r="G270" s="9"/>
    </row>
    <row r="271" spans="1:8" ht="12" customHeight="1">
      <c r="A271" s="18" t="s">
        <v>21</v>
      </c>
      <c r="B271" s="21" t="s">
        <v>3844</v>
      </c>
      <c r="C271" s="18">
        <v>18</v>
      </c>
      <c r="E271" s="18">
        <v>994</v>
      </c>
      <c r="F271">
        <f>+E271</f>
        <v>994</v>
      </c>
      <c r="H271" t="s">
        <v>3833</v>
      </c>
    </row>
    <row r="272" spans="1:8" ht="12" customHeight="1">
      <c r="B272" s="113" t="s">
        <v>3845</v>
      </c>
      <c r="C272" s="63"/>
      <c r="E272" s="151">
        <v>36</v>
      </c>
      <c r="F272" s="30"/>
    </row>
    <row r="273" spans="2:7" ht="12" customHeight="1">
      <c r="B273" s="113" t="s">
        <v>3846</v>
      </c>
      <c r="C273" s="63"/>
      <c r="E273" s="151">
        <v>19.315000000000001</v>
      </c>
      <c r="F273" s="30"/>
    </row>
    <row r="274" spans="2:7" ht="12" customHeight="1">
      <c r="B274" s="113" t="s">
        <v>3847</v>
      </c>
      <c r="C274" s="63"/>
      <c r="E274" s="151">
        <v>69.040000000000006</v>
      </c>
      <c r="F274" s="30"/>
      <c r="G274" s="9"/>
    </row>
    <row r="275" spans="2:7" ht="12" customHeight="1">
      <c r="B275" s="113" t="s">
        <v>3848</v>
      </c>
      <c r="C275" s="63"/>
      <c r="E275" s="151">
        <v>32.299999999999997</v>
      </c>
      <c r="F275" s="30"/>
    </row>
    <row r="276" spans="2:7" ht="12" customHeight="1">
      <c r="B276" s="113" t="s">
        <v>3848</v>
      </c>
      <c r="C276" s="63"/>
      <c r="E276" s="151">
        <v>30.081</v>
      </c>
      <c r="F276" s="30"/>
    </row>
    <row r="277" spans="2:7" ht="12" customHeight="1">
      <c r="B277" s="113" t="s">
        <v>3849</v>
      </c>
      <c r="C277" s="63"/>
      <c r="E277" s="151">
        <v>52.247999999999998</v>
      </c>
      <c r="F277" s="30"/>
    </row>
    <row r="278" spans="2:7" ht="12" customHeight="1">
      <c r="B278" s="113" t="s">
        <v>3850</v>
      </c>
      <c r="C278" s="63"/>
      <c r="E278" s="151">
        <v>31.09</v>
      </c>
      <c r="F278" s="30"/>
    </row>
    <row r="279" spans="2:7" ht="12" customHeight="1">
      <c r="B279" s="113" t="s">
        <v>3850</v>
      </c>
      <c r="C279" s="63"/>
      <c r="E279" s="151">
        <v>14.723000000000001</v>
      </c>
      <c r="F279" s="30"/>
    </row>
    <row r="280" spans="2:7" ht="12" customHeight="1">
      <c r="B280" s="113" t="s">
        <v>3851</v>
      </c>
      <c r="C280" s="63"/>
      <c r="E280" s="151">
        <v>119.33499999999999</v>
      </c>
      <c r="F280" s="30"/>
    </row>
    <row r="281" spans="2:7" ht="12" customHeight="1">
      <c r="B281" s="113" t="s">
        <v>3852</v>
      </c>
      <c r="C281" s="63"/>
      <c r="E281" s="151">
        <v>49.430999999999997</v>
      </c>
      <c r="F281" s="30"/>
    </row>
    <row r="282" spans="2:7" ht="12" customHeight="1">
      <c r="B282" s="113" t="s">
        <v>3853</v>
      </c>
      <c r="C282" s="63"/>
      <c r="E282" s="151">
        <v>58.043999999999997</v>
      </c>
      <c r="F282" s="30"/>
    </row>
    <row r="283" spans="2:7" ht="12" customHeight="1">
      <c r="B283" s="113" t="s">
        <v>3854</v>
      </c>
      <c r="C283" s="63"/>
      <c r="E283" s="151">
        <v>46.917999999999999</v>
      </c>
      <c r="F283" s="30"/>
    </row>
    <row r="284" spans="2:7" ht="12" customHeight="1">
      <c r="B284" s="113" t="s">
        <v>3855</v>
      </c>
      <c r="C284" s="63"/>
      <c r="E284" s="151">
        <v>37.865000000000002</v>
      </c>
      <c r="F284" s="30"/>
    </row>
    <row r="285" spans="2:7" ht="12" customHeight="1">
      <c r="B285" s="113" t="s">
        <v>3856</v>
      </c>
      <c r="C285" s="63"/>
      <c r="E285" s="151">
        <v>60.521000000000001</v>
      </c>
      <c r="F285" s="30"/>
    </row>
    <row r="286" spans="2:7" ht="12" customHeight="1">
      <c r="B286" s="113" t="s">
        <v>3848</v>
      </c>
      <c r="C286" s="63"/>
      <c r="E286" s="151">
        <v>49.215000000000003</v>
      </c>
      <c r="F286" s="30"/>
    </row>
    <row r="287" spans="2:7" ht="12" customHeight="1">
      <c r="B287" s="113" t="s">
        <v>3848</v>
      </c>
      <c r="C287" s="63"/>
      <c r="E287" s="151">
        <v>24.675000000000001</v>
      </c>
      <c r="F287" s="30"/>
    </row>
    <row r="288" spans="2:7" ht="12" customHeight="1">
      <c r="B288" s="113" t="s">
        <v>3857</v>
      </c>
      <c r="C288" s="63"/>
      <c r="E288" s="151">
        <v>104.32</v>
      </c>
      <c r="F288" s="30"/>
    </row>
    <row r="289" spans="1:8" ht="12" customHeight="1">
      <c r="B289" s="113" t="s">
        <v>3858</v>
      </c>
      <c r="C289" s="63"/>
      <c r="E289" s="151">
        <v>54</v>
      </c>
      <c r="F289" s="30"/>
    </row>
    <row r="290" spans="1:8" ht="12" customHeight="1">
      <c r="B290" s="113" t="s">
        <v>3853</v>
      </c>
      <c r="C290" s="63"/>
      <c r="E290" s="151">
        <v>44.387</v>
      </c>
      <c r="F290" s="30"/>
    </row>
    <row r="291" spans="1:8" ht="12" customHeight="1">
      <c r="B291" s="113" t="s">
        <v>3859</v>
      </c>
      <c r="C291" s="63"/>
      <c r="E291" s="151">
        <v>60</v>
      </c>
      <c r="F291" s="30"/>
    </row>
    <row r="292" spans="1:8" ht="12" customHeight="1">
      <c r="A292" s="18"/>
      <c r="B292" s="21"/>
      <c r="C292" s="18"/>
      <c r="E292" s="18"/>
      <c r="F292" s="9"/>
    </row>
    <row r="293" spans="1:8" ht="12" customHeight="1">
      <c r="A293" s="18" t="s">
        <v>21</v>
      </c>
      <c r="B293" s="21" t="s">
        <v>3860</v>
      </c>
      <c r="C293" s="18">
        <v>18</v>
      </c>
      <c r="E293" s="18">
        <v>0</v>
      </c>
      <c r="H293" t="s">
        <v>3833</v>
      </c>
    </row>
    <row r="294" spans="1:8" ht="12" customHeight="1">
      <c r="A294" s="18"/>
      <c r="B294" s="21"/>
      <c r="C294" s="18"/>
      <c r="E294" s="18"/>
    </row>
    <row r="295" spans="1:8" ht="12" customHeight="1">
      <c r="A295" s="18" t="s">
        <v>21</v>
      </c>
      <c r="B295" s="21" t="s">
        <v>3861</v>
      </c>
      <c r="C295" s="18">
        <v>18</v>
      </c>
      <c r="E295" s="18">
        <v>0</v>
      </c>
      <c r="H295" t="s">
        <v>3833</v>
      </c>
    </row>
    <row r="296" spans="1:8" ht="12" customHeight="1">
      <c r="A296" s="1"/>
      <c r="B296" s="121"/>
      <c r="C296" s="1"/>
      <c r="E296" s="1"/>
    </row>
    <row r="297" spans="1:8" ht="12" customHeight="1">
      <c r="A297" s="15" t="s">
        <v>13</v>
      </c>
      <c r="B297" s="121" t="s">
        <v>3862</v>
      </c>
      <c r="C297" s="15">
        <v>18</v>
      </c>
      <c r="E297" s="1">
        <v>3985</v>
      </c>
      <c r="F297">
        <f>+E297</f>
        <v>3985</v>
      </c>
    </row>
    <row r="298" spans="1:8" ht="12" customHeight="1">
      <c r="A298" s="15"/>
      <c r="B298" s="113" t="s">
        <v>3863</v>
      </c>
      <c r="C298" s="185"/>
      <c r="E298" s="185">
        <v>667</v>
      </c>
    </row>
    <row r="299" spans="1:8" ht="12" customHeight="1">
      <c r="A299" s="15"/>
      <c r="B299" s="113" t="s">
        <v>2028</v>
      </c>
      <c r="C299" s="185"/>
      <c r="E299" s="185">
        <v>655</v>
      </c>
    </row>
    <row r="300" spans="1:8" ht="12" customHeight="1">
      <c r="A300" s="15"/>
      <c r="B300" s="113" t="s">
        <v>3864</v>
      </c>
      <c r="C300" s="185"/>
      <c r="E300" s="185">
        <v>1210</v>
      </c>
    </row>
    <row r="301" spans="1:8" ht="12" customHeight="1">
      <c r="A301" s="15"/>
      <c r="B301" s="113" t="s">
        <v>3865</v>
      </c>
      <c r="C301" s="185"/>
      <c r="E301" s="185">
        <v>1202</v>
      </c>
    </row>
    <row r="302" spans="1:8" ht="12" customHeight="1">
      <c r="A302" s="15"/>
      <c r="B302" s="113" t="s">
        <v>3866</v>
      </c>
      <c r="C302" s="185"/>
      <c r="E302" s="136">
        <v>251</v>
      </c>
    </row>
    <row r="303" spans="1:8" ht="12" customHeight="1">
      <c r="A303" s="15"/>
      <c r="B303" s="113"/>
      <c r="C303" s="185"/>
      <c r="D303" s="185"/>
    </row>
    <row r="304" spans="1:8" ht="12" customHeight="1">
      <c r="A304" s="18" t="s">
        <v>21</v>
      </c>
      <c r="B304" s="21" t="s">
        <v>3867</v>
      </c>
      <c r="C304" s="18">
        <v>18</v>
      </c>
      <c r="E304" s="18">
        <v>45</v>
      </c>
      <c r="F304" s="2">
        <v>45</v>
      </c>
      <c r="H304" t="s">
        <v>3833</v>
      </c>
    </row>
    <row r="305" spans="1:8" ht="12" customHeight="1">
      <c r="B305" s="14" t="s">
        <v>3868</v>
      </c>
      <c r="E305" s="195">
        <f>44</f>
        <v>44</v>
      </c>
    </row>
    <row r="306" spans="1:8" ht="12" customHeight="1">
      <c r="B306" s="14" t="s">
        <v>3869</v>
      </c>
      <c r="E306" s="195">
        <f>1</f>
        <v>1</v>
      </c>
    </row>
    <row r="307" spans="1:8" ht="12" customHeight="1">
      <c r="A307" s="18"/>
      <c r="B307" s="21"/>
      <c r="C307" s="18"/>
      <c r="D307" s="18"/>
    </row>
    <row r="308" spans="1:8" ht="12" customHeight="1">
      <c r="A308" s="18" t="s">
        <v>21</v>
      </c>
      <c r="B308" s="21" t="s">
        <v>3870</v>
      </c>
      <c r="C308" s="18">
        <v>18</v>
      </c>
      <c r="D308" s="18"/>
      <c r="E308" s="1">
        <v>0</v>
      </c>
      <c r="H308" t="s">
        <v>3833</v>
      </c>
    </row>
    <row r="309" spans="1:8" ht="12" customHeight="1">
      <c r="A309" s="1"/>
      <c r="B309" s="121"/>
      <c r="C309" s="1"/>
      <c r="D309" s="1"/>
    </row>
    <row r="310" spans="1:8" ht="12" customHeight="1">
      <c r="A310" s="15" t="s">
        <v>3871</v>
      </c>
      <c r="B310" s="121" t="s">
        <v>3872</v>
      </c>
      <c r="C310" s="15">
        <v>18</v>
      </c>
      <c r="D310" s="196">
        <f>SUM(D311:D313)</f>
        <v>40659100</v>
      </c>
      <c r="E310" s="24">
        <f>D310/1000</f>
        <v>40659.1</v>
      </c>
      <c r="F310" s="30">
        <f>+E310</f>
        <v>40659.1</v>
      </c>
    </row>
    <row r="311" spans="1:8" ht="12" customHeight="1">
      <c r="A311" s="15"/>
      <c r="B311" s="185" t="s">
        <v>3872</v>
      </c>
      <c r="C311" s="15"/>
      <c r="D311" s="197">
        <v>37317000</v>
      </c>
      <c r="E311" s="181">
        <f>D311/1000</f>
        <v>37317</v>
      </c>
    </row>
    <row r="312" spans="1:8" ht="12" customHeight="1">
      <c r="A312" s="15"/>
      <c r="B312" s="185" t="s">
        <v>3872</v>
      </c>
      <c r="C312" s="15"/>
      <c r="D312" s="197">
        <v>275000</v>
      </c>
      <c r="E312" s="181">
        <f>D312/1000</f>
        <v>275</v>
      </c>
    </row>
    <row r="313" spans="1:8" ht="12" customHeight="1">
      <c r="A313" s="15"/>
      <c r="B313" s="185" t="s">
        <v>3872</v>
      </c>
      <c r="C313" s="15"/>
      <c r="D313" s="197">
        <v>3067100</v>
      </c>
      <c r="E313" s="181">
        <f>D313/1000</f>
        <v>3067.1</v>
      </c>
    </row>
    <row r="314" spans="1:8" ht="12" customHeight="1">
      <c r="A314" s="15"/>
      <c r="B314" s="185"/>
      <c r="C314" s="15"/>
      <c r="D314" s="198"/>
    </row>
    <row r="315" spans="1:8" ht="12" customHeight="1">
      <c r="A315" s="15" t="s">
        <v>3871</v>
      </c>
      <c r="B315" s="121" t="s">
        <v>3873</v>
      </c>
      <c r="C315" s="15">
        <v>18</v>
      </c>
      <c r="D315" s="196">
        <f>SUM(D316:D317)</f>
        <v>709738</v>
      </c>
      <c r="E315" s="24">
        <f>D315/1000</f>
        <v>709.73800000000006</v>
      </c>
      <c r="F315" s="30">
        <f>+E315</f>
        <v>709.73800000000006</v>
      </c>
    </row>
    <row r="316" spans="1:8" ht="12" customHeight="1">
      <c r="A316" s="185"/>
      <c r="B316" s="185" t="s">
        <v>3874</v>
      </c>
      <c r="C316" s="15"/>
      <c r="D316" s="198">
        <v>654738</v>
      </c>
      <c r="E316" s="181">
        <f>D316/1000</f>
        <v>654.73800000000006</v>
      </c>
    </row>
    <row r="317" spans="1:8" ht="12" customHeight="1">
      <c r="A317" s="185"/>
      <c r="B317" s="185" t="s">
        <v>3874</v>
      </c>
      <c r="C317" s="15"/>
      <c r="D317" s="198">
        <v>55000</v>
      </c>
      <c r="E317" s="181">
        <f>D317/1000</f>
        <v>55</v>
      </c>
    </row>
    <row r="318" spans="1:8" ht="12" customHeight="1">
      <c r="A318" s="185"/>
      <c r="B318" s="185"/>
      <c r="C318" s="15"/>
      <c r="D318" s="198"/>
    </row>
    <row r="319" spans="1:8" s="9" customFormat="1" ht="12" customHeight="1">
      <c r="A319" s="61" t="s">
        <v>3871</v>
      </c>
      <c r="B319" s="21" t="s">
        <v>3875</v>
      </c>
      <c r="C319" s="61">
        <v>18</v>
      </c>
      <c r="D319" s="199"/>
      <c r="E319" s="38">
        <v>1782</v>
      </c>
      <c r="F319" s="200">
        <v>1782</v>
      </c>
      <c r="G319" s="18"/>
    </row>
    <row r="320" spans="1:8" ht="12" customHeight="1">
      <c r="A320" s="15"/>
      <c r="B320" s="185" t="s">
        <v>3876</v>
      </c>
      <c r="C320" s="15"/>
      <c r="D320" s="198">
        <v>295688.82</v>
      </c>
      <c r="E320" s="30">
        <f t="shared" ref="E320:E325" si="4">D320/1000</f>
        <v>295.68882000000002</v>
      </c>
    </row>
    <row r="321" spans="1:6" ht="12" customHeight="1">
      <c r="A321" s="15"/>
      <c r="B321" s="185" t="s">
        <v>3876</v>
      </c>
      <c r="C321" s="15"/>
      <c r="D321" s="198">
        <v>1190230.96</v>
      </c>
      <c r="E321" s="30">
        <f t="shared" si="4"/>
        <v>1190.2309599999999</v>
      </c>
    </row>
    <row r="322" spans="1:6" ht="12" customHeight="1">
      <c r="A322" s="15"/>
      <c r="B322" s="185" t="s">
        <v>3877</v>
      </c>
      <c r="C322" s="15"/>
      <c r="D322" s="198">
        <v>19300.03</v>
      </c>
      <c r="E322" s="30">
        <f t="shared" si="4"/>
        <v>19.30003</v>
      </c>
    </row>
    <row r="323" spans="1:6" ht="12" customHeight="1">
      <c r="A323" s="15"/>
      <c r="B323" s="185" t="s">
        <v>3877</v>
      </c>
      <c r="C323" s="15"/>
      <c r="D323" s="198">
        <v>200000</v>
      </c>
      <c r="E323" s="30">
        <f t="shared" si="4"/>
        <v>200</v>
      </c>
    </row>
    <row r="324" spans="1:6" ht="12" customHeight="1">
      <c r="A324" s="15"/>
      <c r="B324" s="185" t="s">
        <v>3878</v>
      </c>
      <c r="C324" s="15"/>
      <c r="D324" s="198">
        <v>40000</v>
      </c>
      <c r="E324" s="30">
        <f t="shared" si="4"/>
        <v>40</v>
      </c>
    </row>
    <row r="325" spans="1:6" s="9" customFormat="1" ht="12" customHeight="1">
      <c r="A325" s="61"/>
      <c r="B325" s="136" t="s">
        <v>3879</v>
      </c>
      <c r="C325" s="61"/>
      <c r="D325" s="201">
        <v>36745.379999999997</v>
      </c>
      <c r="E325" s="25">
        <f t="shared" si="4"/>
        <v>36.745379999999997</v>
      </c>
    </row>
    <row r="326" spans="1:6" ht="12" customHeight="1">
      <c r="A326" s="15"/>
      <c r="B326" s="185"/>
      <c r="C326" s="15"/>
      <c r="D326" s="198"/>
    </row>
    <row r="327" spans="1:6" ht="12" customHeight="1">
      <c r="A327" s="15" t="s">
        <v>3871</v>
      </c>
      <c r="B327" s="121" t="s">
        <v>3880</v>
      </c>
      <c r="C327" s="15">
        <v>18</v>
      </c>
      <c r="D327" s="196">
        <f>+D328</f>
        <v>1000000</v>
      </c>
      <c r="E327" s="24">
        <f>D327/1000</f>
        <v>1000</v>
      </c>
      <c r="F327" s="30">
        <f>+E327</f>
        <v>1000</v>
      </c>
    </row>
    <row r="328" spans="1:6" ht="12" customHeight="1">
      <c r="A328" s="15"/>
      <c r="B328" s="185" t="s">
        <v>3881</v>
      </c>
      <c r="C328" s="15"/>
      <c r="D328" s="198">
        <v>1000000</v>
      </c>
      <c r="E328" s="30">
        <f>D328/1000</f>
        <v>1000</v>
      </c>
    </row>
    <row r="329" spans="1:6" ht="12" customHeight="1">
      <c r="A329" s="61" t="s">
        <v>21</v>
      </c>
      <c r="B329" s="21" t="s">
        <v>3880</v>
      </c>
      <c r="C329" s="61">
        <v>18</v>
      </c>
      <c r="E329" s="61">
        <v>850</v>
      </c>
      <c r="F329">
        <f>+E329</f>
        <v>850</v>
      </c>
    </row>
    <row r="330" spans="1:6" ht="12" customHeight="1">
      <c r="B330" s="9" t="s">
        <v>3882</v>
      </c>
      <c r="C330" s="63"/>
      <c r="E330" s="138">
        <v>1</v>
      </c>
    </row>
    <row r="331" spans="1:6" ht="12" customHeight="1">
      <c r="B331" s="9" t="s">
        <v>3883</v>
      </c>
      <c r="C331" s="63"/>
      <c r="E331" s="138">
        <v>1</v>
      </c>
    </row>
    <row r="332" spans="1:6" ht="12" customHeight="1">
      <c r="B332" s="9" t="s">
        <v>2071</v>
      </c>
      <c r="C332" s="63"/>
      <c r="E332" s="138">
        <v>1</v>
      </c>
    </row>
    <row r="333" spans="1:6" ht="12" customHeight="1">
      <c r="B333" s="9" t="s">
        <v>3884</v>
      </c>
      <c r="C333" s="63"/>
      <c r="E333" s="138">
        <v>3</v>
      </c>
    </row>
    <row r="334" spans="1:6" ht="12" customHeight="1">
      <c r="B334" s="9" t="s">
        <v>3885</v>
      </c>
      <c r="C334" s="63"/>
      <c r="E334" s="138">
        <v>2</v>
      </c>
    </row>
    <row r="335" spans="1:6" ht="12" customHeight="1">
      <c r="B335" s="9" t="s">
        <v>3886</v>
      </c>
      <c r="C335" s="63"/>
      <c r="E335" s="138">
        <v>3</v>
      </c>
    </row>
    <row r="336" spans="1:6" ht="12" customHeight="1">
      <c r="B336" s="9" t="s">
        <v>3887</v>
      </c>
      <c r="C336" s="63"/>
      <c r="E336" s="138">
        <v>1</v>
      </c>
    </row>
    <row r="337" spans="2:5" ht="12" customHeight="1">
      <c r="B337" s="9" t="s">
        <v>3888</v>
      </c>
      <c r="C337" s="63"/>
      <c r="E337" s="138">
        <v>1</v>
      </c>
    </row>
    <row r="338" spans="2:5" ht="12" customHeight="1">
      <c r="B338" s="9" t="s">
        <v>3889</v>
      </c>
      <c r="C338" s="63"/>
      <c r="E338" s="138">
        <v>1</v>
      </c>
    </row>
    <row r="339" spans="2:5" ht="12" customHeight="1">
      <c r="B339" s="9" t="s">
        <v>3890</v>
      </c>
      <c r="C339" s="63"/>
      <c r="E339" s="138">
        <v>2</v>
      </c>
    </row>
    <row r="340" spans="2:5" ht="12" customHeight="1">
      <c r="B340" s="9" t="s">
        <v>3891</v>
      </c>
      <c r="C340" s="63"/>
      <c r="E340" s="138">
        <v>1</v>
      </c>
    </row>
    <row r="341" spans="2:5" ht="12" customHeight="1">
      <c r="B341" s="9" t="s">
        <v>3892</v>
      </c>
      <c r="C341" s="63"/>
      <c r="E341" s="138">
        <v>1</v>
      </c>
    </row>
    <row r="342" spans="2:5" ht="12" customHeight="1">
      <c r="B342" s="9" t="s">
        <v>3893</v>
      </c>
      <c r="C342" s="63"/>
      <c r="E342" s="138">
        <v>1</v>
      </c>
    </row>
    <row r="343" spans="2:5" ht="12" customHeight="1">
      <c r="B343" s="9" t="s">
        <v>3894</v>
      </c>
      <c r="C343" s="63"/>
      <c r="E343" s="138">
        <v>1</v>
      </c>
    </row>
    <row r="344" spans="2:5" ht="12" customHeight="1">
      <c r="B344" s="9" t="s">
        <v>2071</v>
      </c>
      <c r="C344" s="63"/>
      <c r="E344" s="138">
        <v>1</v>
      </c>
    </row>
    <row r="345" spans="2:5" ht="12" customHeight="1">
      <c r="B345" s="9" t="s">
        <v>2071</v>
      </c>
      <c r="C345" s="63"/>
      <c r="E345" s="138">
        <v>1</v>
      </c>
    </row>
    <row r="346" spans="2:5" ht="12" customHeight="1">
      <c r="B346" s="9" t="s">
        <v>3895</v>
      </c>
      <c r="C346" s="63"/>
      <c r="E346" s="138">
        <v>3</v>
      </c>
    </row>
    <row r="347" spans="2:5" ht="12" customHeight="1">
      <c r="B347" s="9" t="s">
        <v>3896</v>
      </c>
      <c r="C347" s="63"/>
      <c r="E347" s="138">
        <v>1</v>
      </c>
    </row>
    <row r="348" spans="2:5" ht="12" customHeight="1">
      <c r="B348" s="9" t="s">
        <v>3897</v>
      </c>
      <c r="C348" s="63"/>
      <c r="E348" s="138">
        <v>3</v>
      </c>
    </row>
    <row r="349" spans="2:5" ht="12" customHeight="1">
      <c r="B349" s="9" t="s">
        <v>3898</v>
      </c>
      <c r="C349" s="63"/>
      <c r="E349" s="138">
        <v>3</v>
      </c>
    </row>
    <row r="350" spans="2:5" ht="12" customHeight="1">
      <c r="B350" s="9" t="s">
        <v>3899</v>
      </c>
      <c r="C350" s="63"/>
      <c r="E350" s="138">
        <v>1</v>
      </c>
    </row>
    <row r="351" spans="2:5" ht="12" customHeight="1">
      <c r="B351" s="9" t="s">
        <v>3900</v>
      </c>
      <c r="C351" s="63"/>
      <c r="E351" s="138">
        <v>1</v>
      </c>
    </row>
    <row r="352" spans="2:5" ht="12" customHeight="1">
      <c r="B352" s="9" t="s">
        <v>3901</v>
      </c>
      <c r="C352" s="63"/>
      <c r="E352" s="138">
        <v>3</v>
      </c>
    </row>
    <row r="353" spans="2:5" ht="12" customHeight="1">
      <c r="B353" s="9" t="s">
        <v>3902</v>
      </c>
      <c r="C353" s="63"/>
      <c r="E353" s="138">
        <v>1</v>
      </c>
    </row>
    <row r="354" spans="2:5" ht="12" customHeight="1">
      <c r="B354" s="9" t="s">
        <v>160</v>
      </c>
      <c r="C354" s="63"/>
      <c r="E354" s="138">
        <v>2</v>
      </c>
    </row>
    <row r="355" spans="2:5" ht="12" customHeight="1">
      <c r="B355" s="9" t="s">
        <v>3903</v>
      </c>
      <c r="C355" s="63"/>
      <c r="E355" s="138">
        <v>1</v>
      </c>
    </row>
    <row r="356" spans="2:5" ht="12" customHeight="1">
      <c r="B356" s="9" t="s">
        <v>3904</v>
      </c>
      <c r="C356" s="63"/>
      <c r="E356" s="138">
        <v>2</v>
      </c>
    </row>
    <row r="357" spans="2:5" ht="12" customHeight="1">
      <c r="B357" s="9" t="s">
        <v>3905</v>
      </c>
      <c r="C357" s="63"/>
      <c r="E357" s="138">
        <v>1</v>
      </c>
    </row>
    <row r="358" spans="2:5" ht="12" customHeight="1">
      <c r="B358" s="9" t="s">
        <v>3906</v>
      </c>
      <c r="C358" s="63"/>
      <c r="E358" s="138">
        <v>2</v>
      </c>
    </row>
    <row r="359" spans="2:5" ht="12" customHeight="1">
      <c r="B359" s="9" t="s">
        <v>3907</v>
      </c>
      <c r="C359" s="63"/>
      <c r="E359" s="138">
        <v>1</v>
      </c>
    </row>
    <row r="360" spans="2:5" ht="12" customHeight="1">
      <c r="B360" s="9" t="s">
        <v>2071</v>
      </c>
      <c r="C360" s="63"/>
      <c r="E360" s="138">
        <v>1</v>
      </c>
    </row>
    <row r="361" spans="2:5" ht="12" customHeight="1">
      <c r="B361" s="9" t="s">
        <v>2071</v>
      </c>
      <c r="C361" s="63"/>
      <c r="E361" s="138">
        <v>1</v>
      </c>
    </row>
    <row r="362" spans="2:5" ht="12" customHeight="1">
      <c r="B362" s="9" t="s">
        <v>3908</v>
      </c>
      <c r="C362" s="63"/>
      <c r="E362" s="138">
        <v>3</v>
      </c>
    </row>
    <row r="363" spans="2:5" ht="12" customHeight="1">
      <c r="B363" s="9" t="s">
        <v>2071</v>
      </c>
      <c r="C363" s="63"/>
      <c r="E363" s="138">
        <v>1</v>
      </c>
    </row>
    <row r="364" spans="2:5" ht="12" customHeight="1">
      <c r="B364" s="9" t="s">
        <v>3909</v>
      </c>
      <c r="C364" s="63"/>
      <c r="E364" s="138">
        <v>1</v>
      </c>
    </row>
    <row r="365" spans="2:5" ht="12" customHeight="1">
      <c r="B365" s="9" t="s">
        <v>3910</v>
      </c>
      <c r="C365" s="63"/>
      <c r="E365" s="138">
        <v>1</v>
      </c>
    </row>
    <row r="366" spans="2:5" ht="12" customHeight="1">
      <c r="B366" s="9" t="s">
        <v>3911</v>
      </c>
      <c r="C366" s="63"/>
      <c r="E366" s="138">
        <v>3</v>
      </c>
    </row>
    <row r="367" spans="2:5" ht="12" customHeight="1">
      <c r="B367" s="9" t="s">
        <v>3912</v>
      </c>
      <c r="C367" s="63"/>
      <c r="E367" s="138">
        <v>1</v>
      </c>
    </row>
    <row r="368" spans="2:5" ht="12" customHeight="1">
      <c r="B368" s="9" t="s">
        <v>3913</v>
      </c>
      <c r="C368" s="63"/>
      <c r="E368" s="138">
        <v>5</v>
      </c>
    </row>
    <row r="369" spans="2:5" ht="12" customHeight="1">
      <c r="B369" s="9" t="s">
        <v>3914</v>
      </c>
      <c r="C369" s="63"/>
      <c r="E369" s="138">
        <v>3</v>
      </c>
    </row>
    <row r="370" spans="2:5" ht="12" customHeight="1">
      <c r="B370" s="9" t="s">
        <v>3915</v>
      </c>
      <c r="C370" s="63"/>
      <c r="E370" s="138">
        <v>1</v>
      </c>
    </row>
    <row r="371" spans="2:5" ht="12" customHeight="1">
      <c r="B371" s="9" t="s">
        <v>3916</v>
      </c>
      <c r="C371" s="63"/>
      <c r="E371" s="138">
        <v>1</v>
      </c>
    </row>
    <row r="372" spans="2:5" ht="12" customHeight="1">
      <c r="B372" s="9" t="s">
        <v>3917</v>
      </c>
      <c r="C372" s="63"/>
      <c r="E372" s="138">
        <v>1</v>
      </c>
    </row>
    <row r="373" spans="2:5" ht="12" customHeight="1">
      <c r="B373" s="9" t="s">
        <v>3918</v>
      </c>
      <c r="C373" s="63"/>
      <c r="E373" s="138">
        <v>1</v>
      </c>
    </row>
    <row r="374" spans="2:5" ht="12" customHeight="1">
      <c r="B374" s="9" t="s">
        <v>3919</v>
      </c>
      <c r="C374" s="63"/>
      <c r="E374" s="138">
        <v>1</v>
      </c>
    </row>
    <row r="375" spans="2:5" ht="12" customHeight="1">
      <c r="B375" s="9" t="s">
        <v>160</v>
      </c>
      <c r="C375" s="63"/>
      <c r="E375" s="138">
        <v>3</v>
      </c>
    </row>
    <row r="376" spans="2:5" ht="12" customHeight="1">
      <c r="B376" s="9" t="s">
        <v>3920</v>
      </c>
      <c r="C376" s="63"/>
      <c r="E376" s="138">
        <v>1</v>
      </c>
    </row>
    <row r="377" spans="2:5" ht="12" customHeight="1">
      <c r="B377" s="9" t="s">
        <v>3921</v>
      </c>
      <c r="C377" s="63"/>
      <c r="E377" s="138">
        <v>1</v>
      </c>
    </row>
    <row r="378" spans="2:5" ht="12" customHeight="1">
      <c r="B378" s="9" t="s">
        <v>3922</v>
      </c>
      <c r="C378" s="63"/>
      <c r="E378" s="138">
        <v>1</v>
      </c>
    </row>
    <row r="379" spans="2:5" ht="12" customHeight="1">
      <c r="B379" s="9" t="s">
        <v>3923</v>
      </c>
      <c r="C379" s="63"/>
      <c r="E379" s="138">
        <v>1</v>
      </c>
    </row>
    <row r="380" spans="2:5" ht="12" customHeight="1">
      <c r="B380" s="9" t="s">
        <v>3924</v>
      </c>
      <c r="C380" s="63"/>
      <c r="E380" s="138">
        <v>1</v>
      </c>
    </row>
    <row r="381" spans="2:5" ht="12" customHeight="1">
      <c r="B381" s="9" t="s">
        <v>3925</v>
      </c>
      <c r="C381" s="63"/>
      <c r="E381" s="138">
        <v>1</v>
      </c>
    </row>
    <row r="382" spans="2:5" ht="12" customHeight="1">
      <c r="B382" s="9" t="s">
        <v>3926</v>
      </c>
      <c r="C382" s="63"/>
      <c r="E382" s="138">
        <v>1</v>
      </c>
    </row>
    <row r="383" spans="2:5" ht="12" customHeight="1">
      <c r="B383" s="9" t="s">
        <v>3927</v>
      </c>
      <c r="C383" s="63"/>
      <c r="E383" s="138">
        <v>1</v>
      </c>
    </row>
    <row r="384" spans="2:5" ht="12" customHeight="1">
      <c r="B384" s="9" t="s">
        <v>3928</v>
      </c>
      <c r="C384" s="63"/>
      <c r="E384" s="138">
        <v>3</v>
      </c>
    </row>
    <row r="385" spans="2:5" ht="12" customHeight="1">
      <c r="B385" s="9" t="s">
        <v>3929</v>
      </c>
      <c r="C385" s="63"/>
      <c r="E385" s="138">
        <v>1</v>
      </c>
    </row>
    <row r="386" spans="2:5" ht="12" customHeight="1">
      <c r="B386" s="9" t="s">
        <v>3930</v>
      </c>
      <c r="C386" s="63"/>
      <c r="E386" s="138">
        <v>1</v>
      </c>
    </row>
    <row r="387" spans="2:5" ht="12" customHeight="1">
      <c r="B387" s="9" t="s">
        <v>3931</v>
      </c>
      <c r="C387" s="63"/>
      <c r="E387" s="138">
        <v>1</v>
      </c>
    </row>
    <row r="388" spans="2:5" ht="12" customHeight="1">
      <c r="B388" s="9" t="s">
        <v>3932</v>
      </c>
      <c r="C388" s="63"/>
      <c r="E388" s="138">
        <v>1</v>
      </c>
    </row>
    <row r="389" spans="2:5" ht="12" customHeight="1">
      <c r="B389" s="9" t="s">
        <v>3933</v>
      </c>
      <c r="C389" s="63"/>
      <c r="E389" s="138">
        <v>2</v>
      </c>
    </row>
    <row r="390" spans="2:5" ht="12" customHeight="1">
      <c r="B390" s="9" t="s">
        <v>3934</v>
      </c>
      <c r="C390" s="63"/>
      <c r="E390" s="138">
        <v>2</v>
      </c>
    </row>
    <row r="391" spans="2:5" ht="12" customHeight="1">
      <c r="B391" s="9" t="s">
        <v>3935</v>
      </c>
      <c r="C391" s="63"/>
      <c r="E391" s="138">
        <v>1</v>
      </c>
    </row>
    <row r="392" spans="2:5" ht="12" customHeight="1">
      <c r="B392" s="9" t="s">
        <v>3936</v>
      </c>
      <c r="C392" s="63"/>
      <c r="E392" s="138">
        <v>3</v>
      </c>
    </row>
    <row r="393" spans="2:5" ht="12" customHeight="1">
      <c r="B393" s="9" t="s">
        <v>2071</v>
      </c>
      <c r="C393" s="63"/>
      <c r="E393" s="138">
        <v>1</v>
      </c>
    </row>
    <row r="394" spans="2:5" ht="12" customHeight="1">
      <c r="B394" s="9" t="s">
        <v>3937</v>
      </c>
      <c r="C394" s="63"/>
      <c r="E394" s="138">
        <v>1</v>
      </c>
    </row>
    <row r="395" spans="2:5" ht="12" customHeight="1">
      <c r="B395" s="9" t="s">
        <v>3938</v>
      </c>
      <c r="C395" s="63"/>
      <c r="E395" s="138">
        <v>9</v>
      </c>
    </row>
    <row r="396" spans="2:5" ht="12" customHeight="1">
      <c r="B396" s="9" t="s">
        <v>3939</v>
      </c>
      <c r="C396" s="63"/>
      <c r="E396" s="138">
        <v>1</v>
      </c>
    </row>
    <row r="397" spans="2:5" ht="12" customHeight="1">
      <c r="B397" s="9" t="s">
        <v>3940</v>
      </c>
      <c r="C397" s="63"/>
      <c r="E397" s="138">
        <v>1</v>
      </c>
    </row>
    <row r="398" spans="2:5" ht="12" customHeight="1">
      <c r="B398" s="9" t="s">
        <v>3941</v>
      </c>
      <c r="C398" s="63"/>
      <c r="E398" s="138">
        <v>1</v>
      </c>
    </row>
    <row r="399" spans="2:5" ht="12" customHeight="1">
      <c r="B399" s="9" t="s">
        <v>3942</v>
      </c>
      <c r="C399" s="63"/>
      <c r="E399" s="138">
        <v>3</v>
      </c>
    </row>
    <row r="400" spans="2:5" ht="12" customHeight="1">
      <c r="B400" s="9" t="s">
        <v>3943</v>
      </c>
      <c r="C400" s="63"/>
      <c r="E400" s="138">
        <v>3</v>
      </c>
    </row>
    <row r="401" spans="2:5" ht="12" customHeight="1">
      <c r="B401" s="9" t="s">
        <v>3944</v>
      </c>
      <c r="C401" s="63"/>
      <c r="E401" s="138">
        <v>2</v>
      </c>
    </row>
    <row r="402" spans="2:5" ht="12" customHeight="1">
      <c r="B402" s="9" t="s">
        <v>3945</v>
      </c>
      <c r="C402" s="63"/>
      <c r="E402" s="138">
        <v>3</v>
      </c>
    </row>
    <row r="403" spans="2:5" ht="12" customHeight="1">
      <c r="B403" s="9" t="s">
        <v>3946</v>
      </c>
      <c r="C403" s="63"/>
      <c r="E403" s="138">
        <v>1</v>
      </c>
    </row>
    <row r="404" spans="2:5" ht="12" customHeight="1">
      <c r="B404" s="9" t="s">
        <v>3947</v>
      </c>
      <c r="C404" s="63"/>
      <c r="E404" s="138">
        <v>2</v>
      </c>
    </row>
    <row r="405" spans="2:5" ht="12" customHeight="1">
      <c r="B405" s="9" t="s">
        <v>3948</v>
      </c>
      <c r="C405" s="63"/>
      <c r="E405" s="138">
        <v>1</v>
      </c>
    </row>
    <row r="406" spans="2:5" ht="12" customHeight="1">
      <c r="B406" s="9" t="s">
        <v>3949</v>
      </c>
      <c r="C406" s="63"/>
      <c r="E406" s="138">
        <v>1</v>
      </c>
    </row>
    <row r="407" spans="2:5" ht="12" customHeight="1">
      <c r="B407" s="9" t="s">
        <v>3950</v>
      </c>
      <c r="C407" s="63"/>
      <c r="E407" s="138">
        <v>2</v>
      </c>
    </row>
    <row r="408" spans="2:5" ht="12" customHeight="1">
      <c r="B408" s="9" t="s">
        <v>3951</v>
      </c>
      <c r="C408" s="63"/>
      <c r="E408" s="138">
        <v>2</v>
      </c>
    </row>
    <row r="409" spans="2:5" ht="12" customHeight="1">
      <c r="B409" s="9" t="s">
        <v>3952</v>
      </c>
      <c r="C409" s="63"/>
      <c r="E409" s="138">
        <v>1</v>
      </c>
    </row>
    <row r="410" spans="2:5" ht="12" customHeight="1">
      <c r="B410" s="9" t="s">
        <v>3953</v>
      </c>
      <c r="C410" s="63"/>
      <c r="E410" s="138">
        <v>2</v>
      </c>
    </row>
    <row r="411" spans="2:5" ht="12" customHeight="1">
      <c r="B411" s="9" t="s">
        <v>3954</v>
      </c>
      <c r="C411" s="63"/>
      <c r="E411" s="138">
        <v>3</v>
      </c>
    </row>
    <row r="412" spans="2:5" ht="12" customHeight="1">
      <c r="B412" s="9" t="s">
        <v>3955</v>
      </c>
      <c r="C412" s="63"/>
      <c r="E412" s="138">
        <v>1</v>
      </c>
    </row>
    <row r="413" spans="2:5" ht="12" customHeight="1">
      <c r="B413" s="9" t="s">
        <v>3956</v>
      </c>
      <c r="C413" s="63"/>
      <c r="E413" s="138">
        <v>3</v>
      </c>
    </row>
    <row r="414" spans="2:5" ht="12" customHeight="1">
      <c r="B414" s="9" t="s">
        <v>3957</v>
      </c>
      <c r="C414" s="63"/>
      <c r="E414" s="138">
        <v>2</v>
      </c>
    </row>
    <row r="415" spans="2:5" ht="12" customHeight="1">
      <c r="B415" s="9" t="s">
        <v>3958</v>
      </c>
      <c r="C415" s="63"/>
      <c r="E415" s="138">
        <v>3</v>
      </c>
    </row>
    <row r="416" spans="2:5" ht="12" customHeight="1">
      <c r="B416" s="9" t="s">
        <v>2071</v>
      </c>
      <c r="C416" s="63"/>
      <c r="E416" s="138">
        <v>1</v>
      </c>
    </row>
    <row r="417" spans="2:5" ht="12" customHeight="1">
      <c r="B417" s="9" t="s">
        <v>3959</v>
      </c>
      <c r="C417" s="63"/>
      <c r="E417" s="138">
        <v>2</v>
      </c>
    </row>
    <row r="418" spans="2:5" ht="12" customHeight="1">
      <c r="B418" s="9" t="s">
        <v>3960</v>
      </c>
      <c r="C418" s="63"/>
      <c r="E418" s="138">
        <v>1</v>
      </c>
    </row>
    <row r="419" spans="2:5" ht="12" customHeight="1">
      <c r="B419" s="9" t="s">
        <v>3961</v>
      </c>
      <c r="C419" s="63"/>
      <c r="E419" s="138">
        <v>1</v>
      </c>
    </row>
    <row r="420" spans="2:5" ht="12" customHeight="1">
      <c r="B420" s="9" t="s">
        <v>2071</v>
      </c>
      <c r="C420" s="63"/>
      <c r="E420" s="138">
        <v>1</v>
      </c>
    </row>
    <row r="421" spans="2:5" ht="12" customHeight="1">
      <c r="B421" s="9" t="s">
        <v>3962</v>
      </c>
      <c r="C421" s="63"/>
      <c r="E421" s="138">
        <v>1</v>
      </c>
    </row>
    <row r="422" spans="2:5" ht="12" customHeight="1">
      <c r="B422" s="9" t="s">
        <v>3963</v>
      </c>
      <c r="C422" s="63"/>
      <c r="E422" s="138">
        <v>1</v>
      </c>
    </row>
    <row r="423" spans="2:5" ht="12" customHeight="1">
      <c r="B423" s="9" t="s">
        <v>3964</v>
      </c>
      <c r="C423" s="63"/>
      <c r="E423" s="138">
        <v>3</v>
      </c>
    </row>
    <row r="424" spans="2:5" ht="12" customHeight="1">
      <c r="B424" s="9" t="s">
        <v>3965</v>
      </c>
      <c r="C424" s="63"/>
      <c r="E424" s="138">
        <v>3</v>
      </c>
    </row>
    <row r="425" spans="2:5" ht="12" customHeight="1">
      <c r="B425" s="9" t="s">
        <v>3966</v>
      </c>
      <c r="C425" s="63"/>
      <c r="E425" s="138">
        <v>28</v>
      </c>
    </row>
    <row r="426" spans="2:5" ht="12" customHeight="1">
      <c r="B426" s="9" t="s">
        <v>3967</v>
      </c>
      <c r="C426" s="63"/>
      <c r="E426" s="138">
        <v>3</v>
      </c>
    </row>
    <row r="427" spans="2:5" ht="12" customHeight="1">
      <c r="B427" s="9" t="s">
        <v>3968</v>
      </c>
      <c r="C427" s="63"/>
      <c r="E427" s="138">
        <v>3</v>
      </c>
    </row>
    <row r="428" spans="2:5" ht="12" customHeight="1">
      <c r="B428" s="9" t="s">
        <v>3969</v>
      </c>
      <c r="C428" s="63"/>
      <c r="E428" s="138">
        <v>1</v>
      </c>
    </row>
    <row r="429" spans="2:5" ht="12" customHeight="1">
      <c r="B429" s="9" t="s">
        <v>3970</v>
      </c>
      <c r="C429" s="63"/>
      <c r="E429" s="138">
        <v>3</v>
      </c>
    </row>
    <row r="430" spans="2:5" ht="12" customHeight="1">
      <c r="B430" s="9" t="s">
        <v>3971</v>
      </c>
      <c r="C430" s="63"/>
      <c r="E430" s="138">
        <v>1</v>
      </c>
    </row>
    <row r="431" spans="2:5" ht="12" customHeight="1">
      <c r="B431" s="9" t="s">
        <v>3972</v>
      </c>
      <c r="C431" s="63"/>
      <c r="E431" s="138">
        <v>2</v>
      </c>
    </row>
    <row r="432" spans="2:5" ht="12" customHeight="1">
      <c r="B432" s="9" t="s">
        <v>3973</v>
      </c>
      <c r="C432" s="63"/>
      <c r="E432" s="138">
        <v>1</v>
      </c>
    </row>
    <row r="433" spans="2:5" ht="12" customHeight="1">
      <c r="B433" s="9" t="s">
        <v>3974</v>
      </c>
      <c r="C433" s="63"/>
      <c r="E433" s="138">
        <v>1</v>
      </c>
    </row>
    <row r="434" spans="2:5" ht="12" customHeight="1">
      <c r="B434" s="9" t="s">
        <v>3975</v>
      </c>
      <c r="C434" s="63"/>
      <c r="E434" s="138">
        <v>2</v>
      </c>
    </row>
    <row r="435" spans="2:5" ht="12" customHeight="1">
      <c r="B435" s="9" t="s">
        <v>3976</v>
      </c>
      <c r="C435" s="63"/>
      <c r="E435" s="138">
        <v>1</v>
      </c>
    </row>
    <row r="436" spans="2:5" ht="12" customHeight="1">
      <c r="B436" s="9" t="s">
        <v>3977</v>
      </c>
      <c r="C436" s="63"/>
      <c r="E436" s="138">
        <v>1</v>
      </c>
    </row>
    <row r="437" spans="2:5" ht="12" customHeight="1">
      <c r="B437" s="9" t="s">
        <v>3978</v>
      </c>
      <c r="C437" s="63"/>
      <c r="E437" s="138">
        <v>3</v>
      </c>
    </row>
    <row r="438" spans="2:5" ht="12" customHeight="1">
      <c r="B438" s="9" t="s">
        <v>3979</v>
      </c>
      <c r="C438" s="63"/>
      <c r="E438" s="138">
        <v>3</v>
      </c>
    </row>
    <row r="439" spans="2:5" ht="12" customHeight="1">
      <c r="B439" s="9" t="s">
        <v>3980</v>
      </c>
      <c r="C439" s="63"/>
      <c r="E439" s="138">
        <v>3</v>
      </c>
    </row>
    <row r="440" spans="2:5" ht="12" customHeight="1">
      <c r="B440" s="9" t="s">
        <v>3981</v>
      </c>
      <c r="C440" s="63"/>
      <c r="E440" s="138">
        <v>3</v>
      </c>
    </row>
    <row r="441" spans="2:5" ht="12" customHeight="1">
      <c r="B441" s="9" t="s">
        <v>3982</v>
      </c>
      <c r="C441" s="63"/>
      <c r="E441" s="138">
        <v>1</v>
      </c>
    </row>
    <row r="442" spans="2:5" ht="12" customHeight="1">
      <c r="B442" s="9" t="s">
        <v>3983</v>
      </c>
      <c r="C442" s="63"/>
      <c r="E442" s="138">
        <v>1</v>
      </c>
    </row>
    <row r="443" spans="2:5" ht="12" customHeight="1">
      <c r="B443" s="9" t="s">
        <v>3984</v>
      </c>
      <c r="C443" s="63"/>
      <c r="E443" s="138">
        <v>2</v>
      </c>
    </row>
    <row r="444" spans="2:5" ht="12" customHeight="1">
      <c r="B444" s="9" t="s">
        <v>3985</v>
      </c>
      <c r="C444" s="63"/>
      <c r="E444" s="138">
        <v>1</v>
      </c>
    </row>
    <row r="445" spans="2:5" ht="12" customHeight="1">
      <c r="B445" s="9" t="s">
        <v>3986</v>
      </c>
      <c r="C445" s="63"/>
      <c r="E445" s="138">
        <v>3</v>
      </c>
    </row>
    <row r="446" spans="2:5" ht="12" customHeight="1">
      <c r="B446" s="9" t="s">
        <v>3987</v>
      </c>
      <c r="C446" s="63"/>
      <c r="E446" s="138">
        <v>3</v>
      </c>
    </row>
    <row r="447" spans="2:5" ht="12" customHeight="1">
      <c r="B447" s="9" t="s">
        <v>3988</v>
      </c>
      <c r="C447" s="63"/>
      <c r="E447" s="138">
        <v>1</v>
      </c>
    </row>
    <row r="448" spans="2:5" ht="12" customHeight="1">
      <c r="B448" s="9" t="s">
        <v>3989</v>
      </c>
      <c r="C448" s="63"/>
      <c r="E448" s="138">
        <v>2</v>
      </c>
    </row>
    <row r="449" spans="2:5" ht="12" customHeight="1">
      <c r="B449" s="9" t="s">
        <v>3990</v>
      </c>
      <c r="C449" s="63"/>
      <c r="E449" s="138">
        <v>2</v>
      </c>
    </row>
    <row r="450" spans="2:5" ht="12" customHeight="1">
      <c r="B450" s="9" t="s">
        <v>3991</v>
      </c>
      <c r="C450" s="63"/>
      <c r="E450" s="138">
        <v>1</v>
      </c>
    </row>
    <row r="451" spans="2:5" ht="12" customHeight="1">
      <c r="B451" s="9" t="s">
        <v>3992</v>
      </c>
      <c r="C451" s="63"/>
      <c r="E451" s="138">
        <v>1</v>
      </c>
    </row>
    <row r="452" spans="2:5" ht="12" customHeight="1">
      <c r="B452" s="9" t="s">
        <v>3993</v>
      </c>
      <c r="C452" s="63"/>
      <c r="E452" s="138">
        <v>1</v>
      </c>
    </row>
    <row r="453" spans="2:5" ht="12" customHeight="1">
      <c r="B453" s="9" t="s">
        <v>3994</v>
      </c>
      <c r="C453" s="63"/>
      <c r="E453" s="138">
        <v>1</v>
      </c>
    </row>
    <row r="454" spans="2:5" ht="12" customHeight="1">
      <c r="B454" s="9" t="s">
        <v>3995</v>
      </c>
      <c r="C454" s="63"/>
      <c r="E454" s="138">
        <v>1</v>
      </c>
    </row>
    <row r="455" spans="2:5" ht="12" customHeight="1">
      <c r="B455" s="9" t="s">
        <v>3996</v>
      </c>
      <c r="C455" s="63"/>
      <c r="E455" s="138">
        <v>2</v>
      </c>
    </row>
    <row r="456" spans="2:5" ht="12" customHeight="1">
      <c r="B456" s="9" t="s">
        <v>3997</v>
      </c>
      <c r="C456" s="63"/>
      <c r="E456" s="138">
        <v>3</v>
      </c>
    </row>
    <row r="457" spans="2:5" ht="12" customHeight="1">
      <c r="B457" s="9" t="s">
        <v>3998</v>
      </c>
      <c r="C457" s="63"/>
      <c r="E457" s="138">
        <v>1</v>
      </c>
    </row>
    <row r="458" spans="2:5" ht="12" customHeight="1">
      <c r="B458" s="9" t="s">
        <v>3999</v>
      </c>
      <c r="C458" s="63"/>
      <c r="E458" s="138">
        <v>3</v>
      </c>
    </row>
    <row r="459" spans="2:5" ht="12" customHeight="1">
      <c r="B459" s="9" t="s">
        <v>4000</v>
      </c>
      <c r="C459" s="63"/>
      <c r="E459" s="138">
        <v>1</v>
      </c>
    </row>
    <row r="460" spans="2:5" ht="12" customHeight="1">
      <c r="B460" s="9" t="s">
        <v>4001</v>
      </c>
      <c r="C460" s="63"/>
      <c r="E460" s="138">
        <v>3</v>
      </c>
    </row>
    <row r="461" spans="2:5" ht="12" customHeight="1">
      <c r="B461" s="9" t="s">
        <v>4002</v>
      </c>
      <c r="C461" s="63"/>
      <c r="E461" s="138">
        <v>1</v>
      </c>
    </row>
    <row r="462" spans="2:5" ht="12" customHeight="1">
      <c r="B462" s="9" t="s">
        <v>4003</v>
      </c>
      <c r="C462" s="63"/>
      <c r="E462" s="138">
        <v>1</v>
      </c>
    </row>
    <row r="463" spans="2:5" ht="12" customHeight="1">
      <c r="B463" s="9" t="s">
        <v>4004</v>
      </c>
      <c r="C463" s="63"/>
      <c r="E463" s="138">
        <v>1</v>
      </c>
    </row>
    <row r="464" spans="2:5" ht="12" customHeight="1">
      <c r="B464" s="9" t="s">
        <v>2071</v>
      </c>
      <c r="C464" s="63"/>
      <c r="E464" s="138">
        <v>3</v>
      </c>
    </row>
    <row r="465" spans="2:5" ht="12" customHeight="1">
      <c r="B465" s="9" t="s">
        <v>4005</v>
      </c>
      <c r="C465" s="63"/>
      <c r="E465" s="138">
        <v>1</v>
      </c>
    </row>
    <row r="466" spans="2:5" ht="12" customHeight="1">
      <c r="B466" s="9" t="s">
        <v>4006</v>
      </c>
      <c r="C466" s="63"/>
      <c r="E466" s="138">
        <v>3</v>
      </c>
    </row>
    <row r="467" spans="2:5" ht="12" customHeight="1">
      <c r="B467" s="9" t="s">
        <v>4007</v>
      </c>
      <c r="C467" s="63"/>
      <c r="E467" s="138">
        <v>1</v>
      </c>
    </row>
    <row r="468" spans="2:5" ht="12" customHeight="1">
      <c r="B468" s="9" t="s">
        <v>4008</v>
      </c>
      <c r="C468" s="63"/>
      <c r="E468" s="138">
        <v>1</v>
      </c>
    </row>
    <row r="469" spans="2:5" ht="12" customHeight="1">
      <c r="B469" s="9" t="s">
        <v>4009</v>
      </c>
      <c r="C469" s="63"/>
      <c r="E469" s="138">
        <v>3</v>
      </c>
    </row>
    <row r="470" spans="2:5" ht="12" customHeight="1">
      <c r="B470" s="9" t="s">
        <v>4010</v>
      </c>
      <c r="C470" s="63"/>
      <c r="E470" s="138">
        <v>6</v>
      </c>
    </row>
    <row r="471" spans="2:5" ht="12" customHeight="1">
      <c r="B471" s="9" t="s">
        <v>4011</v>
      </c>
      <c r="C471" s="63"/>
      <c r="E471" s="138">
        <v>1</v>
      </c>
    </row>
    <row r="472" spans="2:5" ht="12" customHeight="1">
      <c r="B472" s="9" t="s">
        <v>2955</v>
      </c>
      <c r="C472" s="63"/>
      <c r="E472" s="138">
        <v>2</v>
      </c>
    </row>
    <row r="473" spans="2:5" ht="12" customHeight="1">
      <c r="B473" s="9" t="s">
        <v>4012</v>
      </c>
      <c r="C473" s="63"/>
      <c r="E473" s="138">
        <v>1</v>
      </c>
    </row>
    <row r="474" spans="2:5" ht="12" customHeight="1">
      <c r="B474" s="9" t="s">
        <v>4013</v>
      </c>
      <c r="C474" s="63"/>
      <c r="E474" s="138">
        <v>1</v>
      </c>
    </row>
    <row r="475" spans="2:5" ht="12" customHeight="1">
      <c r="B475" s="9" t="s">
        <v>4014</v>
      </c>
      <c r="C475" s="63"/>
      <c r="E475" s="138">
        <v>1</v>
      </c>
    </row>
    <row r="476" spans="2:5" ht="12" customHeight="1">
      <c r="B476" s="9" t="s">
        <v>4015</v>
      </c>
      <c r="C476" s="63"/>
      <c r="E476" s="138">
        <v>3</v>
      </c>
    </row>
    <row r="477" spans="2:5" ht="12" customHeight="1">
      <c r="B477" s="9" t="s">
        <v>4016</v>
      </c>
      <c r="C477" s="63"/>
      <c r="E477" s="138">
        <v>3</v>
      </c>
    </row>
    <row r="478" spans="2:5" ht="12" customHeight="1">
      <c r="B478" s="9" t="s">
        <v>4017</v>
      </c>
      <c r="C478" s="63"/>
      <c r="E478" s="138">
        <v>3</v>
      </c>
    </row>
    <row r="479" spans="2:5" ht="12" customHeight="1">
      <c r="B479" s="9" t="s">
        <v>4018</v>
      </c>
      <c r="C479" s="63"/>
      <c r="E479" s="138">
        <v>3</v>
      </c>
    </row>
    <row r="480" spans="2:5" ht="12" customHeight="1">
      <c r="B480" s="9" t="s">
        <v>4019</v>
      </c>
      <c r="C480" s="63"/>
      <c r="E480" s="138">
        <v>3</v>
      </c>
    </row>
    <row r="481" spans="2:5" ht="12" customHeight="1">
      <c r="B481" s="9" t="s">
        <v>4020</v>
      </c>
      <c r="C481" s="63"/>
      <c r="E481" s="138">
        <v>1</v>
      </c>
    </row>
    <row r="482" spans="2:5" ht="12" customHeight="1">
      <c r="B482" s="9" t="s">
        <v>4021</v>
      </c>
      <c r="C482" s="63"/>
      <c r="E482" s="138">
        <v>5</v>
      </c>
    </row>
    <row r="483" spans="2:5" ht="12" customHeight="1">
      <c r="B483" s="9" t="s">
        <v>4022</v>
      </c>
      <c r="C483" s="63"/>
      <c r="E483" s="138">
        <v>3</v>
      </c>
    </row>
    <row r="484" spans="2:5" ht="12" customHeight="1">
      <c r="B484" s="9" t="s">
        <v>4023</v>
      </c>
      <c r="C484" s="63"/>
      <c r="E484" s="138">
        <v>1</v>
      </c>
    </row>
    <row r="485" spans="2:5" ht="12" customHeight="1">
      <c r="B485" s="9" t="s">
        <v>4024</v>
      </c>
      <c r="C485" s="63"/>
      <c r="E485" s="138">
        <v>1</v>
      </c>
    </row>
    <row r="486" spans="2:5" ht="12" customHeight="1">
      <c r="B486" s="9" t="s">
        <v>4025</v>
      </c>
      <c r="C486" s="63"/>
      <c r="E486" s="138">
        <v>2</v>
      </c>
    </row>
    <row r="487" spans="2:5" ht="12" customHeight="1">
      <c r="B487" s="9" t="s">
        <v>4026</v>
      </c>
      <c r="C487" s="63"/>
      <c r="E487" s="138">
        <v>2</v>
      </c>
    </row>
    <row r="488" spans="2:5" ht="12" customHeight="1">
      <c r="B488" s="9" t="s">
        <v>4027</v>
      </c>
      <c r="C488" s="63"/>
      <c r="E488" s="138">
        <v>3</v>
      </c>
    </row>
    <row r="489" spans="2:5" ht="12" customHeight="1">
      <c r="B489" s="9" t="s">
        <v>4028</v>
      </c>
      <c r="C489" s="63"/>
      <c r="E489" s="138">
        <v>1</v>
      </c>
    </row>
    <row r="490" spans="2:5" ht="12" customHeight="1">
      <c r="B490" s="9" t="s">
        <v>4029</v>
      </c>
      <c r="C490" s="63"/>
      <c r="E490" s="138">
        <v>1</v>
      </c>
    </row>
    <row r="491" spans="2:5" ht="12" customHeight="1">
      <c r="B491" s="9" t="s">
        <v>4030</v>
      </c>
      <c r="C491" s="63"/>
      <c r="E491" s="138">
        <v>1</v>
      </c>
    </row>
    <row r="492" spans="2:5" ht="12" customHeight="1">
      <c r="B492" s="9" t="s">
        <v>4031</v>
      </c>
      <c r="C492" s="63"/>
      <c r="E492" s="138">
        <v>1</v>
      </c>
    </row>
    <row r="493" spans="2:5" ht="12" customHeight="1">
      <c r="B493" s="9" t="s">
        <v>4032</v>
      </c>
      <c r="C493" s="63"/>
      <c r="E493" s="138">
        <v>1</v>
      </c>
    </row>
    <row r="494" spans="2:5" ht="12" customHeight="1">
      <c r="B494" s="9" t="s">
        <v>4033</v>
      </c>
      <c r="C494" s="63"/>
      <c r="E494" s="138">
        <v>1</v>
      </c>
    </row>
    <row r="495" spans="2:5" ht="12" customHeight="1">
      <c r="B495" s="9" t="s">
        <v>4034</v>
      </c>
      <c r="C495" s="63"/>
      <c r="E495" s="138">
        <v>1</v>
      </c>
    </row>
    <row r="496" spans="2:5" ht="12" customHeight="1">
      <c r="B496" s="9" t="s">
        <v>4035</v>
      </c>
      <c r="C496" s="63"/>
      <c r="E496" s="138">
        <v>1</v>
      </c>
    </row>
    <row r="497" spans="2:5" ht="12" customHeight="1">
      <c r="B497" s="9" t="s">
        <v>4036</v>
      </c>
      <c r="C497" s="63"/>
      <c r="E497" s="138">
        <v>1</v>
      </c>
    </row>
    <row r="498" spans="2:5" ht="12" customHeight="1">
      <c r="B498" s="9" t="s">
        <v>4037</v>
      </c>
      <c r="C498" s="63"/>
      <c r="E498" s="138">
        <v>3</v>
      </c>
    </row>
    <row r="499" spans="2:5" ht="12" customHeight="1">
      <c r="B499" s="9" t="s">
        <v>4038</v>
      </c>
      <c r="C499" s="63"/>
      <c r="E499" s="138">
        <v>1</v>
      </c>
    </row>
    <row r="500" spans="2:5" ht="12" customHeight="1">
      <c r="B500" s="9" t="s">
        <v>4039</v>
      </c>
      <c r="C500" s="63"/>
      <c r="E500" s="138">
        <v>2</v>
      </c>
    </row>
    <row r="501" spans="2:5" ht="12" customHeight="1">
      <c r="B501" s="9" t="s">
        <v>4040</v>
      </c>
      <c r="C501" s="63"/>
      <c r="E501" s="138">
        <v>3</v>
      </c>
    </row>
    <row r="502" spans="2:5" ht="12" customHeight="1">
      <c r="B502" s="9" t="s">
        <v>4041</v>
      </c>
      <c r="C502" s="63"/>
      <c r="E502" s="138">
        <v>3</v>
      </c>
    </row>
    <row r="503" spans="2:5" ht="12" customHeight="1">
      <c r="B503" s="9" t="s">
        <v>4042</v>
      </c>
      <c r="C503" s="63"/>
      <c r="E503" s="138">
        <v>1</v>
      </c>
    </row>
    <row r="504" spans="2:5" ht="12" customHeight="1">
      <c r="B504" s="9" t="s">
        <v>4043</v>
      </c>
      <c r="C504" s="63"/>
      <c r="E504" s="138">
        <v>1</v>
      </c>
    </row>
    <row r="505" spans="2:5" ht="12" customHeight="1">
      <c r="B505" s="9" t="s">
        <v>4044</v>
      </c>
      <c r="C505" s="63"/>
      <c r="E505" s="138">
        <v>3</v>
      </c>
    </row>
    <row r="506" spans="2:5" ht="12" customHeight="1">
      <c r="B506" s="9" t="s">
        <v>4045</v>
      </c>
      <c r="C506" s="63"/>
      <c r="E506" s="138">
        <v>2</v>
      </c>
    </row>
    <row r="507" spans="2:5" ht="12" customHeight="1">
      <c r="B507" s="9" t="s">
        <v>4046</v>
      </c>
      <c r="C507" s="63"/>
      <c r="E507" s="138">
        <v>1</v>
      </c>
    </row>
    <row r="508" spans="2:5" ht="12" customHeight="1">
      <c r="B508" s="9" t="s">
        <v>4047</v>
      </c>
      <c r="C508" s="63"/>
      <c r="E508" s="138">
        <v>1</v>
      </c>
    </row>
    <row r="509" spans="2:5" ht="12" customHeight="1">
      <c r="B509" s="9" t="s">
        <v>4048</v>
      </c>
      <c r="C509" s="63"/>
      <c r="E509" s="138">
        <v>1</v>
      </c>
    </row>
    <row r="510" spans="2:5" ht="12" customHeight="1">
      <c r="B510" s="9" t="s">
        <v>4049</v>
      </c>
      <c r="C510" s="63"/>
      <c r="E510" s="138">
        <v>3</v>
      </c>
    </row>
    <row r="511" spans="2:5" ht="12" customHeight="1">
      <c r="B511" s="9" t="s">
        <v>4050</v>
      </c>
      <c r="C511" s="63"/>
      <c r="E511" s="138">
        <v>1</v>
      </c>
    </row>
    <row r="512" spans="2:5" ht="12" customHeight="1">
      <c r="B512" s="9" t="s">
        <v>4051</v>
      </c>
      <c r="C512" s="63"/>
      <c r="E512" s="138">
        <v>1</v>
      </c>
    </row>
    <row r="513" spans="2:5" ht="12" customHeight="1">
      <c r="B513" s="9" t="s">
        <v>4052</v>
      </c>
      <c r="C513" s="63"/>
      <c r="E513" s="138">
        <v>1</v>
      </c>
    </row>
    <row r="514" spans="2:5" ht="12" customHeight="1">
      <c r="B514" s="9" t="s">
        <v>4053</v>
      </c>
      <c r="C514" s="63"/>
      <c r="E514" s="138">
        <v>3</v>
      </c>
    </row>
    <row r="515" spans="2:5" ht="12" customHeight="1">
      <c r="B515" s="9" t="s">
        <v>4054</v>
      </c>
      <c r="C515" s="63"/>
      <c r="E515" s="138">
        <v>2</v>
      </c>
    </row>
    <row r="516" spans="2:5" ht="12" customHeight="1">
      <c r="B516" s="9" t="s">
        <v>4055</v>
      </c>
      <c r="C516" s="63"/>
      <c r="E516" s="138">
        <v>3</v>
      </c>
    </row>
    <row r="517" spans="2:5" ht="12" customHeight="1">
      <c r="B517" s="9" t="s">
        <v>4056</v>
      </c>
      <c r="C517" s="63"/>
      <c r="E517" s="138">
        <v>5</v>
      </c>
    </row>
    <row r="518" spans="2:5" ht="12" customHeight="1">
      <c r="B518" s="9" t="s">
        <v>4057</v>
      </c>
      <c r="C518" s="63"/>
      <c r="E518" s="138">
        <v>1</v>
      </c>
    </row>
    <row r="519" spans="2:5" ht="12" customHeight="1">
      <c r="B519" s="9" t="s">
        <v>4058</v>
      </c>
      <c r="C519" s="63"/>
      <c r="E519" s="138">
        <v>1</v>
      </c>
    </row>
    <row r="520" spans="2:5" ht="12" customHeight="1">
      <c r="B520" s="9" t="s">
        <v>4059</v>
      </c>
      <c r="C520" s="63"/>
      <c r="E520" s="138">
        <v>3</v>
      </c>
    </row>
    <row r="521" spans="2:5" ht="12" customHeight="1">
      <c r="B521" s="9" t="s">
        <v>4060</v>
      </c>
      <c r="C521" s="63"/>
      <c r="E521" s="138">
        <v>3</v>
      </c>
    </row>
    <row r="522" spans="2:5" ht="12" customHeight="1">
      <c r="B522" s="9" t="s">
        <v>4061</v>
      </c>
      <c r="C522" s="63"/>
      <c r="E522" s="138">
        <v>2</v>
      </c>
    </row>
    <row r="523" spans="2:5" ht="12" customHeight="1">
      <c r="B523" s="9" t="s">
        <v>4062</v>
      </c>
      <c r="C523" s="63"/>
      <c r="E523" s="138">
        <v>1</v>
      </c>
    </row>
    <row r="524" spans="2:5" ht="12" customHeight="1">
      <c r="B524" s="9" t="s">
        <v>4063</v>
      </c>
      <c r="C524" s="63"/>
      <c r="E524" s="138">
        <v>2</v>
      </c>
    </row>
    <row r="525" spans="2:5" ht="12" customHeight="1">
      <c r="B525" s="9" t="s">
        <v>4064</v>
      </c>
      <c r="C525" s="63"/>
      <c r="E525" s="138">
        <v>1</v>
      </c>
    </row>
    <row r="526" spans="2:5" ht="12" customHeight="1">
      <c r="B526" s="9" t="s">
        <v>4065</v>
      </c>
      <c r="C526" s="63"/>
      <c r="E526" s="138">
        <v>2</v>
      </c>
    </row>
    <row r="527" spans="2:5" ht="12" customHeight="1">
      <c r="B527" s="9" t="s">
        <v>4066</v>
      </c>
      <c r="C527" s="63"/>
      <c r="E527" s="138">
        <v>1</v>
      </c>
    </row>
    <row r="528" spans="2:5" ht="12" customHeight="1">
      <c r="B528" s="9" t="s">
        <v>4067</v>
      </c>
      <c r="C528" s="63"/>
      <c r="E528" s="138">
        <v>1</v>
      </c>
    </row>
    <row r="529" spans="2:5" ht="12" customHeight="1">
      <c r="B529" s="9" t="s">
        <v>4068</v>
      </c>
      <c r="C529" s="63"/>
      <c r="E529" s="138">
        <v>1</v>
      </c>
    </row>
    <row r="530" spans="2:5" ht="12" customHeight="1">
      <c r="B530" s="9" t="s">
        <v>4069</v>
      </c>
      <c r="C530" s="63"/>
      <c r="E530" s="138">
        <v>1</v>
      </c>
    </row>
    <row r="531" spans="2:5" ht="12" customHeight="1">
      <c r="B531" s="9" t="s">
        <v>4070</v>
      </c>
      <c r="C531" s="63"/>
      <c r="E531" s="138">
        <v>3</v>
      </c>
    </row>
    <row r="532" spans="2:5" ht="12" customHeight="1">
      <c r="B532" s="9" t="s">
        <v>4071</v>
      </c>
      <c r="C532" s="63"/>
      <c r="E532" s="138">
        <v>1</v>
      </c>
    </row>
    <row r="533" spans="2:5" ht="12" customHeight="1">
      <c r="B533" s="9" t="s">
        <v>4072</v>
      </c>
      <c r="C533" s="63"/>
      <c r="E533" s="138">
        <v>1</v>
      </c>
    </row>
    <row r="534" spans="2:5" ht="12" customHeight="1">
      <c r="B534" s="9" t="s">
        <v>4073</v>
      </c>
      <c r="C534" s="63"/>
      <c r="E534" s="138">
        <v>3</v>
      </c>
    </row>
    <row r="535" spans="2:5" ht="12" customHeight="1">
      <c r="B535" s="9" t="s">
        <v>4074</v>
      </c>
      <c r="C535" s="63"/>
      <c r="E535" s="138">
        <v>3</v>
      </c>
    </row>
    <row r="536" spans="2:5" ht="12" customHeight="1">
      <c r="B536" s="9" t="s">
        <v>4075</v>
      </c>
      <c r="C536" s="63"/>
      <c r="E536" s="138">
        <v>1</v>
      </c>
    </row>
    <row r="537" spans="2:5" ht="12" customHeight="1">
      <c r="B537" s="9" t="s">
        <v>4076</v>
      </c>
      <c r="C537" s="63"/>
      <c r="E537" s="138">
        <v>3</v>
      </c>
    </row>
    <row r="538" spans="2:5" ht="12" customHeight="1">
      <c r="B538" s="9" t="s">
        <v>4077</v>
      </c>
      <c r="C538" s="63"/>
      <c r="E538" s="138">
        <v>3</v>
      </c>
    </row>
    <row r="539" spans="2:5" ht="12" customHeight="1">
      <c r="B539" s="9" t="s">
        <v>4078</v>
      </c>
      <c r="C539" s="63"/>
      <c r="E539" s="138">
        <v>2</v>
      </c>
    </row>
    <row r="540" spans="2:5" ht="12" customHeight="1">
      <c r="B540" s="9" t="s">
        <v>4079</v>
      </c>
      <c r="C540" s="63"/>
      <c r="E540" s="138">
        <v>2</v>
      </c>
    </row>
    <row r="541" spans="2:5" ht="12" customHeight="1">
      <c r="B541" s="9" t="s">
        <v>4080</v>
      </c>
      <c r="C541" s="63"/>
      <c r="E541" s="138">
        <v>3</v>
      </c>
    </row>
    <row r="542" spans="2:5" ht="12" customHeight="1">
      <c r="B542" s="9" t="s">
        <v>4081</v>
      </c>
      <c r="C542" s="63"/>
      <c r="E542" s="138">
        <v>3</v>
      </c>
    </row>
    <row r="543" spans="2:5" ht="12" customHeight="1">
      <c r="B543" s="9" t="s">
        <v>4082</v>
      </c>
      <c r="C543" s="63"/>
      <c r="E543" s="138">
        <v>3</v>
      </c>
    </row>
    <row r="544" spans="2:5" ht="12" customHeight="1">
      <c r="B544" s="9" t="s">
        <v>4083</v>
      </c>
      <c r="C544" s="63"/>
      <c r="E544" s="138">
        <v>1</v>
      </c>
    </row>
    <row r="545" spans="2:5" ht="12" customHeight="1">
      <c r="B545" s="9" t="s">
        <v>4084</v>
      </c>
      <c r="C545" s="63"/>
      <c r="E545" s="138">
        <v>3</v>
      </c>
    </row>
    <row r="546" spans="2:5" ht="12" customHeight="1">
      <c r="B546" s="9" t="s">
        <v>4085</v>
      </c>
      <c r="C546" s="63"/>
      <c r="E546" s="138">
        <v>1</v>
      </c>
    </row>
    <row r="547" spans="2:5" ht="12" customHeight="1">
      <c r="B547" s="9" t="s">
        <v>4086</v>
      </c>
      <c r="C547" s="63"/>
      <c r="E547" s="138">
        <v>1</v>
      </c>
    </row>
    <row r="548" spans="2:5" ht="12" customHeight="1">
      <c r="B548" s="9" t="s">
        <v>4087</v>
      </c>
      <c r="C548" s="63"/>
      <c r="E548" s="138">
        <v>1</v>
      </c>
    </row>
    <row r="549" spans="2:5" ht="12" customHeight="1">
      <c r="B549" s="9" t="s">
        <v>4088</v>
      </c>
      <c r="C549" s="63"/>
      <c r="E549" s="138">
        <v>3</v>
      </c>
    </row>
    <row r="550" spans="2:5" ht="12" customHeight="1">
      <c r="B550" s="9" t="s">
        <v>4089</v>
      </c>
      <c r="C550" s="63"/>
      <c r="E550" s="138">
        <v>1</v>
      </c>
    </row>
    <row r="551" spans="2:5" ht="12" customHeight="1">
      <c r="B551" s="9" t="s">
        <v>4090</v>
      </c>
      <c r="C551" s="63"/>
      <c r="E551" s="138">
        <v>3</v>
      </c>
    </row>
    <row r="552" spans="2:5" ht="12" customHeight="1">
      <c r="B552" s="9" t="s">
        <v>4091</v>
      </c>
      <c r="C552" s="63"/>
      <c r="E552" s="138">
        <v>28</v>
      </c>
    </row>
    <row r="553" spans="2:5" ht="12" customHeight="1">
      <c r="B553" s="9" t="s">
        <v>2071</v>
      </c>
      <c r="C553" s="63"/>
      <c r="E553" s="138">
        <v>3</v>
      </c>
    </row>
    <row r="554" spans="2:5" ht="12" customHeight="1">
      <c r="B554" s="9" t="s">
        <v>160</v>
      </c>
      <c r="C554" s="63"/>
      <c r="E554" s="138">
        <v>1</v>
      </c>
    </row>
    <row r="555" spans="2:5" ht="12" customHeight="1">
      <c r="B555" s="9" t="s">
        <v>4092</v>
      </c>
      <c r="C555" s="63"/>
      <c r="E555" s="138">
        <v>1</v>
      </c>
    </row>
    <row r="556" spans="2:5" ht="12" customHeight="1">
      <c r="B556" s="9" t="s">
        <v>2071</v>
      </c>
      <c r="C556" s="63"/>
      <c r="E556" s="138">
        <v>1</v>
      </c>
    </row>
    <row r="557" spans="2:5" ht="12" customHeight="1">
      <c r="B557" s="9" t="s">
        <v>4093</v>
      </c>
      <c r="C557" s="63"/>
      <c r="E557" s="138">
        <v>1</v>
      </c>
    </row>
    <row r="558" spans="2:5" ht="12" customHeight="1">
      <c r="B558" s="9" t="s">
        <v>4094</v>
      </c>
      <c r="C558" s="63"/>
      <c r="E558" s="138">
        <v>1</v>
      </c>
    </row>
    <row r="559" spans="2:5" ht="12" customHeight="1">
      <c r="B559" s="9" t="s">
        <v>160</v>
      </c>
      <c r="C559" s="63"/>
      <c r="E559" s="138">
        <v>1</v>
      </c>
    </row>
    <row r="560" spans="2:5" ht="12" customHeight="1">
      <c r="B560" s="9" t="s">
        <v>4095</v>
      </c>
      <c r="C560" s="63"/>
      <c r="E560" s="138">
        <v>1</v>
      </c>
    </row>
    <row r="561" spans="2:5" ht="12" customHeight="1">
      <c r="B561" s="9" t="s">
        <v>2071</v>
      </c>
      <c r="C561" s="63"/>
      <c r="E561" s="138">
        <v>1</v>
      </c>
    </row>
    <row r="562" spans="2:5" ht="12" customHeight="1">
      <c r="B562" s="9" t="s">
        <v>4096</v>
      </c>
      <c r="C562" s="63"/>
      <c r="E562" s="138">
        <v>3</v>
      </c>
    </row>
    <row r="563" spans="2:5" ht="12" customHeight="1">
      <c r="B563" s="9" t="s">
        <v>4097</v>
      </c>
      <c r="C563" s="63"/>
      <c r="E563" s="138">
        <v>3</v>
      </c>
    </row>
    <row r="564" spans="2:5" ht="12" customHeight="1">
      <c r="B564" s="9" t="s">
        <v>4098</v>
      </c>
      <c r="C564" s="63"/>
      <c r="E564" s="138">
        <v>1</v>
      </c>
    </row>
    <row r="565" spans="2:5" ht="12" customHeight="1">
      <c r="B565" s="9" t="s">
        <v>4099</v>
      </c>
      <c r="C565" s="63"/>
      <c r="E565" s="138">
        <v>1</v>
      </c>
    </row>
    <row r="566" spans="2:5" ht="12" customHeight="1">
      <c r="B566" s="9" t="s">
        <v>4100</v>
      </c>
      <c r="C566" s="63"/>
      <c r="E566" s="138">
        <v>2</v>
      </c>
    </row>
    <row r="567" spans="2:5" ht="12" customHeight="1">
      <c r="B567" s="9" t="s">
        <v>4101</v>
      </c>
      <c r="C567" s="63"/>
      <c r="E567" s="138">
        <v>1</v>
      </c>
    </row>
    <row r="568" spans="2:5" ht="12" customHeight="1">
      <c r="B568" s="9" t="s">
        <v>4102</v>
      </c>
      <c r="C568" s="63"/>
      <c r="E568" s="138">
        <v>2</v>
      </c>
    </row>
    <row r="569" spans="2:5" ht="12" customHeight="1">
      <c r="B569" s="9" t="s">
        <v>4103</v>
      </c>
      <c r="C569" s="63"/>
      <c r="E569" s="138">
        <v>3</v>
      </c>
    </row>
    <row r="570" spans="2:5" ht="12" customHeight="1">
      <c r="B570" s="9" t="s">
        <v>4104</v>
      </c>
      <c r="C570" s="63"/>
      <c r="E570" s="138">
        <v>3</v>
      </c>
    </row>
    <row r="571" spans="2:5" ht="12" customHeight="1">
      <c r="B571" s="9" t="s">
        <v>4105</v>
      </c>
      <c r="C571" s="63"/>
      <c r="E571" s="138">
        <v>1</v>
      </c>
    </row>
    <row r="572" spans="2:5" ht="12" customHeight="1">
      <c r="B572" s="9" t="s">
        <v>4106</v>
      </c>
      <c r="C572" s="63"/>
      <c r="E572" s="138">
        <v>3</v>
      </c>
    </row>
    <row r="573" spans="2:5" ht="12" customHeight="1">
      <c r="B573" s="9" t="s">
        <v>4107</v>
      </c>
      <c r="C573" s="63"/>
      <c r="E573" s="138">
        <v>1</v>
      </c>
    </row>
    <row r="574" spans="2:5" ht="12" customHeight="1">
      <c r="B574" s="9" t="s">
        <v>4108</v>
      </c>
      <c r="C574" s="63"/>
      <c r="E574" s="138">
        <v>2</v>
      </c>
    </row>
    <row r="575" spans="2:5" ht="12" customHeight="1">
      <c r="B575" s="9" t="s">
        <v>4109</v>
      </c>
      <c r="C575" s="63"/>
      <c r="E575" s="138">
        <v>1</v>
      </c>
    </row>
    <row r="576" spans="2:5" ht="12" customHeight="1">
      <c r="B576" s="9" t="s">
        <v>4110</v>
      </c>
      <c r="C576" s="63"/>
      <c r="E576" s="138">
        <v>3</v>
      </c>
    </row>
    <row r="577" spans="2:5" ht="12" customHeight="1">
      <c r="B577" s="9" t="s">
        <v>4111</v>
      </c>
      <c r="C577" s="63"/>
      <c r="E577" s="138">
        <v>3</v>
      </c>
    </row>
    <row r="578" spans="2:5" ht="12" customHeight="1">
      <c r="B578" s="9" t="s">
        <v>4112</v>
      </c>
      <c r="C578" s="63"/>
      <c r="E578" s="138">
        <v>1</v>
      </c>
    </row>
    <row r="579" spans="2:5" ht="12" customHeight="1">
      <c r="B579" s="9" t="s">
        <v>160</v>
      </c>
      <c r="C579" s="63"/>
      <c r="E579" s="138">
        <v>1</v>
      </c>
    </row>
    <row r="580" spans="2:5" ht="12" customHeight="1">
      <c r="B580" s="9" t="s">
        <v>160</v>
      </c>
      <c r="C580" s="63"/>
      <c r="E580" s="138">
        <v>1</v>
      </c>
    </row>
    <row r="581" spans="2:5" ht="12" customHeight="1">
      <c r="B581" s="9" t="s">
        <v>4113</v>
      </c>
      <c r="C581" s="63"/>
      <c r="E581" s="138">
        <v>3</v>
      </c>
    </row>
    <row r="582" spans="2:5" ht="12" customHeight="1">
      <c r="B582" s="9" t="s">
        <v>2071</v>
      </c>
      <c r="C582" s="63"/>
      <c r="E582" s="138">
        <v>2</v>
      </c>
    </row>
    <row r="583" spans="2:5" ht="12" customHeight="1">
      <c r="B583" s="9" t="s">
        <v>2071</v>
      </c>
      <c r="C583" s="63"/>
      <c r="E583" s="138">
        <v>5</v>
      </c>
    </row>
    <row r="584" spans="2:5" ht="12" customHeight="1">
      <c r="B584" s="9" t="s">
        <v>4114</v>
      </c>
      <c r="C584" s="63"/>
      <c r="E584" s="138">
        <v>2</v>
      </c>
    </row>
    <row r="585" spans="2:5" ht="12" customHeight="1">
      <c r="B585" s="9" t="s">
        <v>4115</v>
      </c>
      <c r="C585" s="63"/>
      <c r="E585" s="138">
        <v>1</v>
      </c>
    </row>
    <row r="586" spans="2:5" ht="12" customHeight="1">
      <c r="B586" s="9" t="s">
        <v>2071</v>
      </c>
      <c r="C586" s="63"/>
      <c r="E586" s="138">
        <v>1</v>
      </c>
    </row>
    <row r="587" spans="2:5" ht="12" customHeight="1">
      <c r="B587" s="9" t="s">
        <v>4116</v>
      </c>
      <c r="C587" s="63"/>
      <c r="E587" s="138">
        <v>1</v>
      </c>
    </row>
    <row r="588" spans="2:5" ht="12" customHeight="1">
      <c r="B588" s="9" t="s">
        <v>4117</v>
      </c>
      <c r="C588" s="63"/>
      <c r="E588" s="138">
        <v>3</v>
      </c>
    </row>
    <row r="589" spans="2:5" ht="12" customHeight="1">
      <c r="B589" s="9" t="s">
        <v>4118</v>
      </c>
      <c r="C589" s="63"/>
      <c r="E589" s="138">
        <v>3</v>
      </c>
    </row>
    <row r="590" spans="2:5" ht="12" customHeight="1">
      <c r="B590" s="9" t="s">
        <v>4119</v>
      </c>
      <c r="C590" s="63"/>
      <c r="E590" s="138">
        <v>1</v>
      </c>
    </row>
    <row r="591" spans="2:5" ht="12" customHeight="1">
      <c r="B591" s="9" t="s">
        <v>4120</v>
      </c>
      <c r="C591" s="63"/>
      <c r="E591" s="138">
        <v>3</v>
      </c>
    </row>
    <row r="592" spans="2:5" ht="12" customHeight="1">
      <c r="B592" s="9" t="s">
        <v>2071</v>
      </c>
      <c r="C592" s="63"/>
      <c r="E592" s="138">
        <v>2</v>
      </c>
    </row>
    <row r="593" spans="1:8" ht="12" customHeight="1">
      <c r="B593" s="9" t="s">
        <v>2071</v>
      </c>
      <c r="C593" s="63"/>
      <c r="E593" s="138">
        <v>1</v>
      </c>
    </row>
    <row r="594" spans="1:8" ht="12" customHeight="1">
      <c r="B594" s="9" t="s">
        <v>4121</v>
      </c>
      <c r="C594" s="63"/>
      <c r="E594" s="138">
        <v>1</v>
      </c>
    </row>
    <row r="595" spans="1:8" ht="12" customHeight="1">
      <c r="B595" s="9" t="s">
        <v>4122</v>
      </c>
      <c r="C595" s="63"/>
      <c r="E595" s="138">
        <v>25</v>
      </c>
    </row>
    <row r="596" spans="1:8" ht="12" customHeight="1">
      <c r="B596" s="9" t="s">
        <v>2071</v>
      </c>
      <c r="C596" s="63"/>
      <c r="E596" s="138">
        <v>2</v>
      </c>
    </row>
    <row r="597" spans="1:8" ht="12" customHeight="1">
      <c r="B597" s="9" t="s">
        <v>4123</v>
      </c>
      <c r="C597" s="63"/>
      <c r="E597" s="138">
        <v>3</v>
      </c>
    </row>
    <row r="598" spans="1:8" ht="12" customHeight="1">
      <c r="B598" s="9" t="s">
        <v>4124</v>
      </c>
      <c r="C598" s="63"/>
      <c r="E598" s="138">
        <v>2</v>
      </c>
    </row>
    <row r="599" spans="1:8" ht="12" customHeight="1">
      <c r="B599" s="9" t="s">
        <v>4125</v>
      </c>
      <c r="C599" s="63"/>
      <c r="E599" s="138">
        <v>1</v>
      </c>
    </row>
    <row r="600" spans="1:8" ht="12" customHeight="1">
      <c r="B600" s="9" t="s">
        <v>160</v>
      </c>
      <c r="C600" s="63"/>
      <c r="E600" s="138">
        <v>3</v>
      </c>
    </row>
    <row r="601" spans="1:8" ht="12" customHeight="1">
      <c r="B601" s="9" t="s">
        <v>4126</v>
      </c>
      <c r="C601" s="63"/>
      <c r="E601" s="138">
        <v>1</v>
      </c>
    </row>
    <row r="602" spans="1:8" ht="12" customHeight="1">
      <c r="A602" s="61"/>
      <c r="B602" s="21"/>
      <c r="C602" s="61"/>
      <c r="D602" s="61"/>
    </row>
    <row r="603" spans="1:8" ht="12" customHeight="1">
      <c r="A603" s="185"/>
      <c r="B603" s="185"/>
      <c r="C603" s="185"/>
      <c r="D603" s="185"/>
    </row>
    <row r="604" spans="1:8" ht="12" customHeight="1">
      <c r="A604" s="18" t="s">
        <v>21</v>
      </c>
      <c r="B604" s="61" t="s">
        <v>4127</v>
      </c>
      <c r="C604" s="18">
        <v>18</v>
      </c>
      <c r="D604" s="9"/>
      <c r="E604" s="18">
        <v>276</v>
      </c>
      <c r="F604">
        <f>+E604</f>
        <v>276</v>
      </c>
      <c r="H604" t="s">
        <v>4128</v>
      </c>
    </row>
    <row r="605" spans="1:8" ht="12" customHeight="1">
      <c r="B605" s="202" t="s">
        <v>4129</v>
      </c>
      <c r="E605" s="203">
        <v>7.5</v>
      </c>
    </row>
    <row r="606" spans="1:8" ht="12" customHeight="1">
      <c r="B606" s="86" t="s">
        <v>4130</v>
      </c>
      <c r="E606" s="203">
        <v>6.3222882830053431</v>
      </c>
    </row>
    <row r="607" spans="1:8" ht="12" customHeight="1">
      <c r="B607" s="9" t="s">
        <v>2071</v>
      </c>
      <c r="E607" s="203">
        <v>7.5</v>
      </c>
    </row>
    <row r="608" spans="1:8" ht="12" customHeight="1">
      <c r="B608" s="9" t="s">
        <v>2071</v>
      </c>
      <c r="E608" s="203">
        <v>7.5</v>
      </c>
    </row>
    <row r="609" spans="2:5" ht="12" customHeight="1">
      <c r="B609" s="9" t="s">
        <v>2071</v>
      </c>
      <c r="E609" s="203">
        <v>7.5</v>
      </c>
    </row>
    <row r="610" spans="2:5" ht="12" customHeight="1">
      <c r="B610" s="9" t="s">
        <v>2071</v>
      </c>
      <c r="E610" s="203">
        <v>7.5</v>
      </c>
    </row>
    <row r="611" spans="2:5" ht="12" customHeight="1">
      <c r="B611" s="86" t="s">
        <v>4131</v>
      </c>
      <c r="E611" s="203">
        <v>7.5</v>
      </c>
    </row>
    <row r="612" spans="2:5" ht="12" customHeight="1">
      <c r="B612" s="86" t="s">
        <v>4132</v>
      </c>
      <c r="E612" s="203">
        <v>7.5</v>
      </c>
    </row>
    <row r="613" spans="2:5" ht="12" customHeight="1">
      <c r="B613" s="86" t="s">
        <v>4133</v>
      </c>
      <c r="E613" s="203">
        <v>7.5</v>
      </c>
    </row>
    <row r="614" spans="2:5" ht="12" customHeight="1">
      <c r="B614" s="9" t="s">
        <v>2071</v>
      </c>
      <c r="E614" s="203">
        <v>7.5</v>
      </c>
    </row>
    <row r="615" spans="2:5" ht="12" customHeight="1">
      <c r="B615" s="9" t="s">
        <v>2071</v>
      </c>
      <c r="E615" s="203">
        <v>7.5</v>
      </c>
    </row>
    <row r="616" spans="2:5" ht="12" customHeight="1">
      <c r="B616" s="9" t="s">
        <v>2071</v>
      </c>
      <c r="E616" s="203">
        <v>7.5</v>
      </c>
    </row>
    <row r="617" spans="2:5" ht="12" customHeight="1">
      <c r="B617" s="9" t="s">
        <v>2071</v>
      </c>
      <c r="E617" s="203">
        <v>7.5</v>
      </c>
    </row>
    <row r="618" spans="2:5" ht="12" customHeight="1">
      <c r="B618" s="9" t="s">
        <v>2071</v>
      </c>
      <c r="E618" s="203">
        <v>7.5</v>
      </c>
    </row>
    <row r="619" spans="2:5" ht="12" customHeight="1">
      <c r="B619" s="9" t="s">
        <v>2071</v>
      </c>
      <c r="E619" s="203">
        <v>7.5</v>
      </c>
    </row>
    <row r="620" spans="2:5" ht="12" customHeight="1">
      <c r="B620" s="86" t="s">
        <v>4134</v>
      </c>
      <c r="E620" s="203">
        <v>7.5</v>
      </c>
    </row>
    <row r="621" spans="2:5" ht="12" customHeight="1">
      <c r="B621" s="9" t="s">
        <v>2071</v>
      </c>
      <c r="E621" s="203">
        <v>7.5</v>
      </c>
    </row>
    <row r="622" spans="2:5" ht="12" customHeight="1">
      <c r="B622" s="9" t="s">
        <v>2071</v>
      </c>
      <c r="E622" s="203">
        <v>7.5</v>
      </c>
    </row>
    <row r="623" spans="2:5" ht="12" customHeight="1">
      <c r="B623" s="9" t="s">
        <v>2071</v>
      </c>
      <c r="E623" s="203">
        <v>7.5</v>
      </c>
    </row>
    <row r="624" spans="2:5" ht="12" customHeight="1">
      <c r="B624" s="86" t="s">
        <v>4135</v>
      </c>
      <c r="E624" s="203">
        <v>7.5</v>
      </c>
    </row>
    <row r="625" spans="2:8" ht="12" customHeight="1">
      <c r="B625" s="86" t="s">
        <v>4136</v>
      </c>
      <c r="E625" s="203">
        <v>7.5</v>
      </c>
    </row>
    <row r="626" spans="2:8" ht="12" customHeight="1">
      <c r="B626" s="9" t="s">
        <v>2071</v>
      </c>
      <c r="E626" s="203">
        <v>7.5</v>
      </c>
    </row>
    <row r="627" spans="2:8" ht="12" customHeight="1">
      <c r="B627" s="14"/>
      <c r="E627" s="14"/>
    </row>
    <row r="628" spans="2:8" ht="12" customHeight="1">
      <c r="B628" s="15" t="s">
        <v>19</v>
      </c>
      <c r="E628" s="14"/>
      <c r="F628" s="183">
        <f>SUM(F4:F626)</f>
        <v>128906.838</v>
      </c>
    </row>
    <row r="629" spans="2:8" ht="12" customHeight="1">
      <c r="B629" s="14"/>
      <c r="F629" s="25"/>
      <c r="H629" s="9"/>
    </row>
    <row r="630" spans="2:8" ht="12" customHeight="1">
      <c r="B630" s="14"/>
    </row>
  </sheetData>
  <hyperlinks>
    <hyperlink ref="B227" r:id="rId1" display="https://zoek.officielebekendmakingen.nl/zoeken/resultaat/?zkt=Eenvoudig&amp;pst=&amp;vrt=stcrt+1996+102&amp;zkd=InDeGeheleText&amp;dpr=AfgelopenDag&amp;spd=20120709&amp;epd=20120710&amp;sdt=DatumBrief&amp;ap=&amp;pnr=30&amp;rpp=10&amp;_page=29&amp;sorttype=1&amp;sortorder=4"/>
    <hyperlink ref="B310" r:id="rId2" location="Opschrift" display="http://wetten.overheid.nl/BWBR0008904/geldigheidsdatum_15-03-2011 - Opschrift"/>
    <hyperlink ref="B297" r:id="rId3" display="http://wetten.overheid.nl/BWBR0007919/geldigheidsdatum_10-07-2012"/>
    <hyperlink ref="B4" r:id="rId4" display="http://wetten.overheid.nl/BWBR0007919/geldigheidsdatum_10-07-2012"/>
    <hyperlink ref="B304" r:id="rId5" display="http://wetten.overheid.nl/BWBR0009194/geldigheidsdatum_01-07-2012"/>
    <hyperlink ref="B295" r:id="rId6" display="https://zoek.officielebekendmakingen.nl/zoeken/resultaat/?zkt=Eenvoudig&amp;pst=&amp;vrt=stcrt+1996+102&amp;zkd=InDeGeheleText&amp;dpr=AfgelopenDag&amp;spd=20120709&amp;epd=20120710&amp;sdt=DatumBrief&amp;ap=&amp;pnr=10&amp;rpp=10&amp;_page=30&amp;sorttype=1&amp;sortorder=4"/>
    <hyperlink ref="B293" r:id="rId7" display="https://zoek.officielebekendmakingen.nl/zoeken/resultaat/?zkt=Eenvoudig&amp;pst=&amp;vrt=stcrt+1996+102&amp;zkd=InDeGeheleText&amp;dpr=AfgelopenDag&amp;spd=20120709&amp;epd=20120710&amp;sdt=DatumBrief&amp;ap=&amp;pnr=10&amp;rpp=10&amp;_page=30&amp;sorttype=1&amp;sortorder=4"/>
    <hyperlink ref="B271" r:id="rId8" display="https://zoek.officielebekendmakingen.nl/zoeken/resultaat/?zkt=Eenvoudig&amp;pst=&amp;vrt=stcrt+1996+102&amp;zkd=InDeGeheleText&amp;dpr=AfgelopenDag&amp;spd=20120709&amp;epd=20120710&amp;sdt=DatumBrief&amp;ap=&amp;pnr=10&amp;rpp=10&amp;_page=30&amp;sorttype=1&amp;sortorder=4"/>
    <hyperlink ref="B214" r:id="rId9" display="http://ikregeer.nl/documenten/stcrt-1998-163-p10-SC15298"/>
    <hyperlink ref="B185" r:id="rId10" display="http://wetten.overheid.nl/BWBR0010404/geldigheidsdatum_wijkt_af_van_zoekvraag/geldigheidsdatum_01-05-2003"/>
    <hyperlink ref="B31" r:id="rId11" display="http://wetten.overheid.nl/BWBR0024884/geldigheidsdatum_10-07-201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0ADD24D0707847B4F86B2F83D581BE" ma:contentTypeVersion="0" ma:contentTypeDescription="Een nieuw document maken." ma:contentTypeScope="" ma:versionID="2902ceed3b5a5c53d71a65b91c40131f">
  <xsd:schema xmlns:xsd="http://www.w3.org/2001/XMLSchema" xmlns:xs="http://www.w3.org/2001/XMLSchema" xmlns:p="http://schemas.microsoft.com/office/2006/metadata/properties" targetNamespace="http://schemas.microsoft.com/office/2006/metadata/properties" ma:root="true" ma:fieldsID="1978a156f712f99d6452530788f7ffe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D1ED85-BA1A-4DB9-98C5-423F34C57097}">
  <ds:schemaRefs>
    <ds:schemaRef ds:uri="http://schemas.microsoft.com/sharepoint/v3/contenttype/forms"/>
  </ds:schemaRefs>
</ds:datastoreItem>
</file>

<file path=customXml/itemProps2.xml><?xml version="1.0" encoding="utf-8"?>
<ds:datastoreItem xmlns:ds="http://schemas.openxmlformats.org/officeDocument/2006/customXml" ds:itemID="{8D0B8F02-DD75-49B5-8CF4-3CA5710D82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629C719-9643-496D-BD13-09BE94E19D1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Toelichting</vt:lpstr>
      <vt:lpstr>Art 11</vt:lpstr>
      <vt:lpstr>Art 12</vt:lpstr>
      <vt:lpstr>Art 13</vt:lpstr>
      <vt:lpstr>Art 14</vt:lpstr>
      <vt:lpstr>Art 16</vt:lpstr>
      <vt:lpstr>Art 17</vt:lpstr>
      <vt:lpstr>Art 18</vt:lpstr>
    </vt:vector>
  </TitlesOfParts>
  <Company>Ministerie van EZ</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Altena, P. MSc (Pytrik)</dc:creator>
  <cp:lastModifiedBy>ADEMOVIC</cp:lastModifiedBy>
  <dcterms:created xsi:type="dcterms:W3CDTF">2015-05-12T08:04:20Z</dcterms:created>
  <dcterms:modified xsi:type="dcterms:W3CDTF">2015-05-18T14:10:26Z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0x010100280ADD24D0707847B4F86B2F83D581BE</vt:lpwstr>
  </property>
</Properties>
</file>