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rtableApps\gerador-ptu-a560\"/>
    </mc:Choice>
  </mc:AlternateContent>
  <xr:revisionPtr revIDLastSave="0" documentId="13_ncr:1_{42FC8910-A249-47BC-A8EA-18CD79965883}" xr6:coauthVersionLast="47" xr6:coauthVersionMax="47" xr10:uidLastSave="{00000000-0000-0000-0000-000000000000}"/>
  <bookViews>
    <workbookView xWindow="-120" yWindow="-120" windowWidth="29040" windowHeight="15720" xr2:uid="{29227ACE-4400-4395-BFB1-8E3FA436ACBA}"/>
  </bookViews>
  <sheets>
    <sheet name="Registros" sheetId="1" r:id="rId1"/>
    <sheet name="Unimeds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AH2" i="1" s="1"/>
  <c r="C3" i="1"/>
  <c r="AH3" i="1" s="1"/>
  <c r="C4" i="1"/>
  <c r="AH4" i="1" s="1"/>
  <c r="C5" i="1"/>
  <c r="AH5" i="1" s="1"/>
  <c r="AQ3" i="1"/>
  <c r="AL3" i="1"/>
  <c r="D2" i="1"/>
  <c r="AQ2" i="1" s="1"/>
  <c r="D3" i="1"/>
  <c r="AT3" i="1" s="1"/>
  <c r="D4" i="1"/>
  <c r="AQ4" i="1" s="1"/>
  <c r="D5" i="1"/>
  <c r="AT5" i="1" s="1"/>
  <c r="M2" i="1"/>
  <c r="M3" i="1"/>
  <c r="M4" i="1"/>
  <c r="M5" i="1"/>
  <c r="J5" i="1"/>
  <c r="K5" i="1" s="1"/>
  <c r="F5" i="1"/>
  <c r="A5" i="1"/>
  <c r="J4" i="1"/>
  <c r="K4" i="1" s="1"/>
  <c r="F4" i="1"/>
  <c r="G4" i="1" s="1"/>
  <c r="A4" i="1"/>
  <c r="J3" i="1"/>
  <c r="K3" i="1" s="1"/>
  <c r="F3" i="1"/>
  <c r="G3" i="1" s="1"/>
  <c r="I3" i="1" s="1"/>
  <c r="A3" i="1"/>
  <c r="J2" i="1"/>
  <c r="K2" i="1" s="1"/>
  <c r="F2" i="1"/>
  <c r="G2" i="1" s="1"/>
  <c r="I2" i="1" s="1"/>
  <c r="A2" i="1"/>
  <c r="AM4" i="1" l="1"/>
  <c r="AR4" i="1"/>
  <c r="AM3" i="1"/>
  <c r="AR3" i="1"/>
  <c r="AN4" i="1"/>
  <c r="AS4" i="1"/>
  <c r="AL2" i="1"/>
  <c r="AL5" i="1"/>
  <c r="AM2" i="1"/>
  <c r="AN3" i="1"/>
  <c r="AO4" i="1"/>
  <c r="AQ5" i="1"/>
  <c r="AR2" i="1"/>
  <c r="AS3" i="1"/>
  <c r="AT4" i="1"/>
  <c r="AL4" i="1"/>
  <c r="AM5" i="1"/>
  <c r="AN2" i="1"/>
  <c r="AO3" i="1"/>
  <c r="AR5" i="1"/>
  <c r="AS2" i="1"/>
  <c r="AN5" i="1"/>
  <c r="AO2" i="1"/>
  <c r="AS5" i="1"/>
  <c r="AT2" i="1"/>
  <c r="AO5" i="1"/>
  <c r="Z5" i="1"/>
  <c r="Z4" i="1"/>
  <c r="AA5" i="1"/>
  <c r="Z3" i="1"/>
  <c r="AA4" i="1"/>
  <c r="AB5" i="1"/>
  <c r="Z2" i="1"/>
  <c r="AA3" i="1"/>
  <c r="AB4" i="1"/>
  <c r="AC5" i="1"/>
  <c r="AA2" i="1"/>
  <c r="AB3" i="1"/>
  <c r="AC4" i="1"/>
  <c r="AE5" i="1"/>
  <c r="AB2" i="1"/>
  <c r="AC3" i="1"/>
  <c r="AE4" i="1"/>
  <c r="AF5" i="1"/>
  <c r="AC2" i="1"/>
  <c r="AE3" i="1"/>
  <c r="AF4" i="1"/>
  <c r="AG5" i="1"/>
  <c r="AE2" i="1"/>
  <c r="AF3" i="1"/>
  <c r="AG4" i="1"/>
  <c r="AF2" i="1"/>
  <c r="AG3" i="1"/>
  <c r="AG2" i="1"/>
  <c r="G5" i="1"/>
  <c r="I5" i="1" s="1"/>
  <c r="I4" i="1"/>
</calcChain>
</file>

<file path=xl/sharedStrings.xml><?xml version="1.0" encoding="utf-8"?>
<sst xmlns="http://schemas.openxmlformats.org/spreadsheetml/2006/main" count="2773" uniqueCount="2062">
  <si>
    <t>nrVerTra_PTU</t>
  </si>
  <si>
    <t>nm_Uni_Destino</t>
  </si>
  <si>
    <t>cd_Uni_Destino</t>
  </si>
  <si>
    <t>cd_Uni_Origem</t>
  </si>
  <si>
    <t>tp_Finalizacao</t>
  </si>
  <si>
    <t>tp_arquivoNDC</t>
  </si>
  <si>
    <t>tp_arq_parcial</t>
  </si>
  <si>
    <t>nr_Doc_Cob</t>
  </si>
  <si>
    <t>nr_Nota_Debito</t>
  </si>
  <si>
    <t>dt_Emissao_NDC</t>
  </si>
  <si>
    <t>dt_Ven_NDC</t>
  </si>
  <si>
    <t>vl_NDC</t>
  </si>
  <si>
    <t>linha_1</t>
  </si>
  <si>
    <t>linha_2</t>
  </si>
  <si>
    <t>linha_3</t>
  </si>
  <si>
    <t>linha_4</t>
  </si>
  <si>
    <t>boleto_nr_Banco</t>
  </si>
  <si>
    <t>boleto_agencia_Cd_Cedente</t>
  </si>
  <si>
    <t>boleto_nosso_Numero</t>
  </si>
  <si>
    <t>boleto_local_pgto</t>
  </si>
  <si>
    <t>boleto_obs_local_pagto</t>
  </si>
  <si>
    <t>boleto_instrucao_1</t>
  </si>
  <si>
    <t>boleto_instrucao_2</t>
  </si>
  <si>
    <t>boleto_linha_digitavel</t>
  </si>
  <si>
    <t>boleto_cd_barras</t>
  </si>
  <si>
    <t>credora_nm_credora</t>
  </si>
  <si>
    <t>credora_tp_logradouro</t>
  </si>
  <si>
    <t>credora_ds_lograd</t>
  </si>
  <si>
    <t>credora_nr_lograd</t>
  </si>
  <si>
    <t>credora_compl_lograd</t>
  </si>
  <si>
    <t>credora_ds_bairro</t>
  </si>
  <si>
    <t>credora_cd_munic</t>
  </si>
  <si>
    <t>credora_nr_cep</t>
  </si>
  <si>
    <t>credora_cpf_cnpj</t>
  </si>
  <si>
    <t>credora_tp_fone</t>
  </si>
  <si>
    <t>credora_nr_ddd</t>
  </si>
  <si>
    <t>credora_nr_fone</t>
  </si>
  <si>
    <t>devedora_nm_devedora</t>
  </si>
  <si>
    <t>devedora_tp_logradouro</t>
  </si>
  <si>
    <t>devedora_ds_lograd</t>
  </si>
  <si>
    <t>devedora_nr_lograd</t>
  </si>
  <si>
    <t>devedora_compl_lograd</t>
  </si>
  <si>
    <t>devedora_ds_bairro</t>
  </si>
  <si>
    <t>devedora_cd_munic</t>
  </si>
  <si>
    <t>devedora_nr_cep</t>
  </si>
  <si>
    <t>devedora_cpf_cnpj</t>
  </si>
  <si>
    <t>devedora_tp_fone</t>
  </si>
  <si>
    <t>devedora_nr_ddd</t>
  </si>
  <si>
    <t>devedora_nr_fone</t>
  </si>
  <si>
    <t>Integral</t>
  </si>
  <si>
    <t>Unimed Nacional</t>
  </si>
  <si>
    <t>Parcial 1</t>
  </si>
  <si>
    <t>Unimed Goiânia</t>
  </si>
  <si>
    <t>Complementar</t>
  </si>
  <si>
    <t>Parcial 2</t>
  </si>
  <si>
    <t>Unimed Patos de Minas</t>
  </si>
  <si>
    <t>Unimed Campo Grande</t>
  </si>
  <si>
    <t>RS</t>
  </si>
  <si>
    <t>PR</t>
  </si>
  <si>
    <t>CÓDIGO</t>
  </si>
  <si>
    <t>NOME</t>
  </si>
  <si>
    <t>CNPJ</t>
  </si>
  <si>
    <t>ENDEREÇO</t>
  </si>
  <si>
    <t>LOGRADOURO</t>
  </si>
  <si>
    <t>TIPO LOGRADOURO</t>
  </si>
  <si>
    <t>NÚMERO</t>
  </si>
  <si>
    <t>BAIRRO</t>
  </si>
  <si>
    <t>CÓDIGO MUNICÍPIO</t>
  </si>
  <si>
    <t>CIDADE</t>
  </si>
  <si>
    <t>CEP</t>
  </si>
  <si>
    <t>ESTADO</t>
  </si>
  <si>
    <t>TIPO TELEFONE</t>
  </si>
  <si>
    <t>DDD</t>
  </si>
  <si>
    <t>TELEFONE</t>
  </si>
  <si>
    <t>58229691000180</t>
  </si>
  <si>
    <t>AVENIDA ANA COSTA, 211</t>
  </si>
  <si>
    <t>ANA COSTA</t>
  </si>
  <si>
    <t>ENCRUZILHADA</t>
  </si>
  <si>
    <t>SANTOS</t>
  </si>
  <si>
    <t>SP</t>
  </si>
  <si>
    <t>46124624000111</t>
  </si>
  <si>
    <t>AVENIDA BARÃO DE ITAPURA, 1123</t>
  </si>
  <si>
    <t>BARÃO DE ITAPURA</t>
  </si>
  <si>
    <t>BOTAFOGO</t>
  </si>
  <si>
    <t>CAMPINAS</t>
  </si>
  <si>
    <t>44803922000102</t>
  </si>
  <si>
    <t>RUA DO ROSÁRIO, 1870 - DEPTO. ADMINISTRATIVO</t>
  </si>
  <si>
    <t>DO ROSÁRIO</t>
  </si>
  <si>
    <t>CENTRO</t>
  </si>
  <si>
    <t>PIRACICABA</t>
  </si>
  <si>
    <t>60214517000105</t>
  </si>
  <si>
    <t>AVENIDA CASSIANO RICARDO, 401 - 4º ANDAR</t>
  </si>
  <si>
    <t>CASSIANO RICARDO</t>
  </si>
  <si>
    <t>JARDIM AQUARIUS</t>
  </si>
  <si>
    <t>SÃO JOSÉ DOS CAMPOS</t>
  </si>
  <si>
    <t>75222224000147</t>
  </si>
  <si>
    <t>AVENIDA AYRTON SENNA DA SILVA, 1065</t>
  </si>
  <si>
    <t>AYRTON SENNA DA SILVA</t>
  </si>
  <si>
    <t>PARQUE GUANABARA BOULEVARD</t>
  </si>
  <si>
    <t>LONDRINA</t>
  </si>
  <si>
    <t>16513178000176</t>
  </si>
  <si>
    <t>RUA DOS INCONFIDENTES, 44</t>
  </si>
  <si>
    <t>DOS INCONFIDENTES</t>
  </si>
  <si>
    <t>FUNCIONÁRIOS</t>
  </si>
  <si>
    <t>BELO HORIZONTE</t>
  </si>
  <si>
    <t>MG</t>
  </si>
  <si>
    <t>45232246000127</t>
  </si>
  <si>
    <t>RUA LAFAIETE, 789</t>
  </si>
  <si>
    <t>LAFAIETE</t>
  </si>
  <si>
    <t>RIBEIRÃO PRETO</t>
  </si>
  <si>
    <t>45309606000141</t>
  </si>
  <si>
    <t>RUA GENERAL CARNEIRO, 1595</t>
  </si>
  <si>
    <t>GENERAL CARNEIRO</t>
  </si>
  <si>
    <t>FRANCA</t>
  </si>
  <si>
    <t>45198009000197</t>
  </si>
  <si>
    <t>RUA PROF. VIRGÍLIO ANTUNES DE OLIVEIRA, 51</t>
  </si>
  <si>
    <t>PROF. VIRGÍLIO ANTUNES DE OLIVEIRA</t>
  </si>
  <si>
    <t>CRUZEIRO</t>
  </si>
  <si>
    <t>44183390000158</t>
  </si>
  <si>
    <t>RUA GENERAL GLICÉRIO, 619</t>
  </si>
  <si>
    <t>GENERAL GLICÉRIO</t>
  </si>
  <si>
    <t>SANTO ANDRÉ</t>
  </si>
  <si>
    <t>09015191</t>
  </si>
  <si>
    <t>44663631000166</t>
  </si>
  <si>
    <t>AVENIDA TRÊS, 654</t>
  </si>
  <si>
    <t>TRÊS</t>
  </si>
  <si>
    <t>RIO CLARO</t>
  </si>
  <si>
    <t>45272366000158</t>
  </si>
  <si>
    <t>RUA CARLOS GOMES, 1943</t>
  </si>
  <si>
    <t>CARLOS GOMES</t>
  </si>
  <si>
    <t>ARARAQUARA</t>
  </si>
  <si>
    <t>17790718000121</t>
  </si>
  <si>
    <t>AVENIDA JOÃO PINHEIRO, 639</t>
  </si>
  <si>
    <t>JOÃO PINHEIRO</t>
  </si>
  <si>
    <t>UBERLÂNDIA</t>
  </si>
  <si>
    <t>45359213000142</t>
  </si>
  <si>
    <t>RUA VICENTE PELICANO, 945</t>
  </si>
  <si>
    <t>VICENTE PELICANO</t>
  </si>
  <si>
    <t>JARDIM DONA FRANCISCA</t>
  </si>
  <si>
    <t>SÃO CARLOS</t>
  </si>
  <si>
    <t>45118429000116</t>
  </si>
  <si>
    <t>RUA RIO PRETO, 450</t>
  </si>
  <si>
    <t>RIO PRETO</t>
  </si>
  <si>
    <t>JARDIM BRASIL</t>
  </si>
  <si>
    <t>CATANDUVA</t>
  </si>
  <si>
    <t>28630531000187</t>
  </si>
  <si>
    <t>RUA DR. BORMAN, 51 - 11º ANDAR</t>
  </si>
  <si>
    <t>DR. BORMAN</t>
  </si>
  <si>
    <t>NITERÓI</t>
  </si>
  <si>
    <t>RJ</t>
  </si>
  <si>
    <t>45399961000159</t>
  </si>
  <si>
    <t>RUA ANTÔNIA DIAS PETRI, 135</t>
  </si>
  <si>
    <t>ANTÔNIA DIAS PETRI</t>
  </si>
  <si>
    <t>PARQUE SANTA ISABEL</t>
  </si>
  <si>
    <t>SOROCABA</t>
  </si>
  <si>
    <t>16921561000163</t>
  </si>
  <si>
    <t>RUA JANUÁRIA, 593</t>
  </si>
  <si>
    <t>JANUÁRIA</t>
  </si>
  <si>
    <t>MONTES CLAROS</t>
  </si>
  <si>
    <t>45207131000182</t>
  </si>
  <si>
    <t>AVENIDA JUSCELINO KUBTSCHECK DE OLIVEIRA, 831</t>
  </si>
  <si>
    <t>JUSCELINO KUBTSCHECK DE OLIVEIRA</t>
  </si>
  <si>
    <t>CAMPO DO GALVÃO</t>
  </si>
  <si>
    <t>GUARATINGUETÁ</t>
  </si>
  <si>
    <t>17774738000109</t>
  </si>
  <si>
    <t>RUA ALAOR PRATA, 294</t>
  </si>
  <si>
    <t>ALAOR PRATA</t>
  </si>
  <si>
    <t>UBERABA</t>
  </si>
  <si>
    <t>44456036000150</t>
  </si>
  <si>
    <t>RUA GUSTAVO MACIEL, 11-30</t>
  </si>
  <si>
    <t>GUSTAVO MACIEL</t>
  </si>
  <si>
    <t>BAURU</t>
  </si>
  <si>
    <t>28714533000154</t>
  </si>
  <si>
    <t>RUA RUA HUMBERTO GEMTIL BARONI, 180</t>
  </si>
  <si>
    <t>RUA HUMBERTO GEMTIL BARONI</t>
  </si>
  <si>
    <t>NOVA IGUAÇU</t>
  </si>
  <si>
    <t>45425899000122</t>
  </si>
  <si>
    <t>RUA MAJOR LEONIDAS CARDOSO, 43</t>
  </si>
  <si>
    <t>MAJOR LEONIDAS CARDOSO</t>
  </si>
  <si>
    <t>BOTUCATU</t>
  </si>
  <si>
    <t>77858611000108</t>
  </si>
  <si>
    <t>RUA DOM JAIME CÂMARA, 94</t>
  </si>
  <si>
    <t>DOM JAIME CÂMARA</t>
  </si>
  <si>
    <t>FLORIANÓPOLIS</t>
  </si>
  <si>
    <t>SC</t>
  </si>
  <si>
    <t>82624776000147</t>
  </si>
  <si>
    <t>RUA DAS MISSÕES, 455</t>
  </si>
  <si>
    <t>DAS MISSÕES</t>
  </si>
  <si>
    <t>PONTA AGUDA</t>
  </si>
  <si>
    <t>BLUMENAU</t>
  </si>
  <si>
    <t>82602327000106</t>
  </si>
  <si>
    <t>RUA ORESTES GUIMARÃES, 905</t>
  </si>
  <si>
    <t>ORESTES GUIMARÃES</t>
  </si>
  <si>
    <t>JOINVILLE</t>
  </si>
  <si>
    <t>0477800</t>
  </si>
  <si>
    <t>87638334000173</t>
  </si>
  <si>
    <t>AVENIDA SETE DE SETEMBRO, 2001</t>
  </si>
  <si>
    <t>SETE DE SETEMBRO</t>
  </si>
  <si>
    <t>FÁTIMA</t>
  </si>
  <si>
    <t>ERECHIM</t>
  </si>
  <si>
    <t>87300448000109</t>
  </si>
  <si>
    <t>AVENIDA PIRAÍ, 155</t>
  </si>
  <si>
    <t>PIRAÍ</t>
  </si>
  <si>
    <t>SÃO CRISTÓVÃO</t>
  </si>
  <si>
    <t>LAJEADO</t>
  </si>
  <si>
    <t>45100138000109</t>
  </si>
  <si>
    <t>AVENIDA BADY BASSITT, 3877</t>
  </si>
  <si>
    <t>BADY BASSITT</t>
  </si>
  <si>
    <t>SÃO JOSÉ DO RIO PRETO</t>
  </si>
  <si>
    <t>87647756000105</t>
  </si>
  <si>
    <t>RUA SIQUEIRA COUTO, 93 - 5º ANDAR</t>
  </si>
  <si>
    <t>SIQUEIRA COUTO</t>
  </si>
  <si>
    <t>IJUÍ</t>
  </si>
  <si>
    <t>75055772000120</t>
  </si>
  <si>
    <t>AVENIDA AFONSO PENNA, 297</t>
  </si>
  <si>
    <t>AFONSO PENNA</t>
  </si>
  <si>
    <t>TARUMÃ</t>
  </si>
  <si>
    <t>CURITIBA</t>
  </si>
  <si>
    <t>08680639000177</t>
  </si>
  <si>
    <t>AVENIDA MARECHAL DEODORO DA FONSECA, 420</t>
  </si>
  <si>
    <t>MARECHAL DEODORO DA FONSECA</t>
  </si>
  <si>
    <t>TORRE</t>
  </si>
  <si>
    <t>JOÃO PESSOA</t>
  </si>
  <si>
    <t>PB</t>
  </si>
  <si>
    <t>11214624000128</t>
  </si>
  <si>
    <t>AVENIDA LINS PETIT, 140</t>
  </si>
  <si>
    <t>LINS PETIT</t>
  </si>
  <si>
    <t>ILHA DO LEITE</t>
  </si>
  <si>
    <t>RECIFE</t>
  </si>
  <si>
    <t>PE</t>
  </si>
  <si>
    <t>08707473000135</t>
  </si>
  <si>
    <t>RUA CLAYTON ISMAEL, 40</t>
  </si>
  <si>
    <t>CLAYTON ISMAEL</t>
  </si>
  <si>
    <t>LAURITZEN</t>
  </si>
  <si>
    <t>CAMPINA GRANDE</t>
  </si>
  <si>
    <t>87701249000102</t>
  </si>
  <si>
    <t>AVENIDA GETÚLIO VARGAS, 1079</t>
  </si>
  <si>
    <t>GETÚLIO VARGAS</t>
  </si>
  <si>
    <t>SANTO ÂNGELO</t>
  </si>
  <si>
    <t>42163881000101</t>
  </si>
  <si>
    <t>AVENIDA AYRTON SENNA, 2.500</t>
  </si>
  <si>
    <t>AYRTON SENNA</t>
  </si>
  <si>
    <t>BARRA DA TIJUCA</t>
  </si>
  <si>
    <t>RIO DE JANEIRO</t>
  </si>
  <si>
    <t>28806545000109</t>
  </si>
  <si>
    <t>RUA DOM PEDRO I, 465</t>
  </si>
  <si>
    <t>DOM PEDRO I</t>
  </si>
  <si>
    <t>PETRÓPOLIS</t>
  </si>
  <si>
    <t>45171402000197</t>
  </si>
  <si>
    <t>RUA CORONEL AUGUSTO MONTEIRO, 595</t>
  </si>
  <si>
    <t>CORONEL AUGUSTO MONTEIRO</t>
  </si>
  <si>
    <t>TAUBATÉ</t>
  </si>
  <si>
    <t>87827689000100</t>
  </si>
  <si>
    <t>RUA MOREIRA CÉSAR, 2400</t>
  </si>
  <si>
    <t>MOREIRA CÉSAR</t>
  </si>
  <si>
    <t>PIO X</t>
  </si>
  <si>
    <t>CAXIAS DO SUL</t>
  </si>
  <si>
    <t>87607149000111</t>
  </si>
  <si>
    <t>RUA LAVA PÉS, 1898</t>
  </si>
  <si>
    <t>LAVA PÉS</t>
  </si>
  <si>
    <t>PASSO FUNDO</t>
  </si>
  <si>
    <t>87689527000153</t>
  </si>
  <si>
    <t>RUA DOUTOR FRANCISCO TIMM, 673</t>
  </si>
  <si>
    <t>DOUTOR FRANCISCO TIMM</t>
  </si>
  <si>
    <t>SANTA ROSA</t>
  </si>
  <si>
    <t>44863959000126</t>
  </si>
  <si>
    <t>AVENIDA CORONEL JOSÉ SOARES MARCONDES, 3355</t>
  </si>
  <si>
    <t>CORONEL JOSÉ SOARES MARCONDES</t>
  </si>
  <si>
    <t>JARDIM BONGIOVANI</t>
  </si>
  <si>
    <t>PRESIDENTE PRUDENTE</t>
  </si>
  <si>
    <t>87497368000195</t>
  </si>
  <si>
    <t>RUA PROF. BRAGA, 141</t>
  </si>
  <si>
    <t>PROF. BRAGA</t>
  </si>
  <si>
    <t>SANTA MARIA</t>
  </si>
  <si>
    <t>87306361000149</t>
  </si>
  <si>
    <t>RUA OSVALDO ARANHA, 1315</t>
  </si>
  <si>
    <t>OSVALDO ARANHA</t>
  </si>
  <si>
    <t>MONTENEGRO</t>
  </si>
  <si>
    <t>87096616000196</t>
  </si>
  <si>
    <t>AVENIDA VENÂNCIO AIRES, 1040</t>
  </si>
  <si>
    <t>VENÂNCIO AIRES</t>
  </si>
  <si>
    <t>CIDADE BAIXA</t>
  </si>
  <si>
    <t>PORTO ALEGRE</t>
  </si>
  <si>
    <t>17689407000170</t>
  </si>
  <si>
    <t>RUA ESPIRITO SANTO, 1115 - 8º ANDAR / SALAS 1 E 2</t>
  </si>
  <si>
    <t>ESPIRITO SANTO</t>
  </si>
  <si>
    <t>JUIZ DE FORA</t>
  </si>
  <si>
    <t>17845504000105</t>
  </si>
  <si>
    <t>RUA THOMAZ SILVA, 150</t>
  </si>
  <si>
    <t>THOMAZ SILVA</t>
  </si>
  <si>
    <t>JARDIM PETROPOLIS</t>
  </si>
  <si>
    <t>VARGINHA</t>
  </si>
  <si>
    <t>03315918000118</t>
  </si>
  <si>
    <t>RUA GOIÁS, 695</t>
  </si>
  <si>
    <t>GOIÁS</t>
  </si>
  <si>
    <t>JARDIM DOS ESTADOS</t>
  </si>
  <si>
    <t>CAMPO GRANDE</t>
  </si>
  <si>
    <t>MS</t>
  </si>
  <si>
    <t>08005151510</t>
  </si>
  <si>
    <t>29290152000158</t>
  </si>
  <si>
    <t>RUA JUIZ ANTONIO CIANNI, 55</t>
  </si>
  <si>
    <t>JUIZ ANTONIO CIANNI</t>
  </si>
  <si>
    <t>BARRA MANSA</t>
  </si>
  <si>
    <t>87535555000116</t>
  </si>
  <si>
    <t>RUA SALDANHA MARINHO, 562</t>
  </si>
  <si>
    <t>SALDANHA MARINHO</t>
  </si>
  <si>
    <t>CACHOEIRA DO SUL</t>
  </si>
  <si>
    <t>29135795000127</t>
  </si>
  <si>
    <t>RUA PRUDENTE DE MORAIS, 60</t>
  </si>
  <si>
    <t>PRUDENTE DE MORAIS</t>
  </si>
  <si>
    <t>VILA NOVA</t>
  </si>
  <si>
    <t>NOVA FRIBURGO</t>
  </si>
  <si>
    <t>88258884000120</t>
  </si>
  <si>
    <t>RUA TUPI, 962</t>
  </si>
  <si>
    <t>TUPI</t>
  </si>
  <si>
    <t>RIO BRANCO</t>
  </si>
  <si>
    <t>NOVO HAMBURGO</t>
  </si>
  <si>
    <t>03533726000188</t>
  </si>
  <si>
    <t>RUA BARÃO DE MELGAÇO, 2713</t>
  </si>
  <si>
    <t>BARÃO DE MELGAÇO</t>
  </si>
  <si>
    <t>CENTRO SUL</t>
  </si>
  <si>
    <t>CUIABÁ</t>
  </si>
  <si>
    <t>MT</t>
  </si>
  <si>
    <t>47565155000139</t>
  </si>
  <si>
    <t>RUA ALCIDES RAMOS NOGUEIRA, 650 - SHOPPING PATIO PINDA</t>
  </si>
  <si>
    <t>ALCIDES RAMOS NOGUEIRA</t>
  </si>
  <si>
    <t>MOMBAÇA</t>
  </si>
  <si>
    <t>PINDAMONHANGABA</t>
  </si>
  <si>
    <t>48628366000136</t>
  </si>
  <si>
    <t>AVENIDA BRASIL, 555</t>
  </si>
  <si>
    <t>BRASIL</t>
  </si>
  <si>
    <t>VILA MEDON</t>
  </si>
  <si>
    <t>AMERICANA</t>
  </si>
  <si>
    <t>89379960000118</t>
  </si>
  <si>
    <t>RUA JOSÉ MONTAURY, 305</t>
  </si>
  <si>
    <t>JOSÉ MONTAURY</t>
  </si>
  <si>
    <t>GUAÍBA</t>
  </si>
  <si>
    <t>89100135000132</t>
  </si>
  <si>
    <t>AVENIDA GENERAL CAMARA, 589</t>
  </si>
  <si>
    <t>GENERAL CAMARA</t>
  </si>
  <si>
    <t>CRUZ ALTA</t>
  </si>
  <si>
    <t>08380701000105</t>
  </si>
  <si>
    <t>RUA MIPIBU, 511</t>
  </si>
  <si>
    <t>MIPIBU</t>
  </si>
  <si>
    <t>NATAL</t>
  </si>
  <si>
    <t>RN</t>
  </si>
  <si>
    <t>05868278000107</t>
  </si>
  <si>
    <t>AVENIDA SANTOS DUMONT, 949</t>
  </si>
  <si>
    <t>SANTOS DUMONT</t>
  </si>
  <si>
    <t>ALDEOTA</t>
  </si>
  <si>
    <t>FORTALEZA</t>
  </si>
  <si>
    <t>CE</t>
  </si>
  <si>
    <t>02476067000122</t>
  </si>
  <si>
    <t>PRAÇA GILSON ALVES DE SOUZA, 650 - T7 C/ T1</t>
  </si>
  <si>
    <t>GILSON ALVES DE SOUZA</t>
  </si>
  <si>
    <t>SETOR BUENO</t>
  </si>
  <si>
    <t>GOIÂNIA</t>
  </si>
  <si>
    <t>GO</t>
  </si>
  <si>
    <t>12442737000143</t>
  </si>
  <si>
    <t>AVENIDA FERNANDES LIMA, 3113</t>
  </si>
  <si>
    <t>FERNANDES LIMA</t>
  </si>
  <si>
    <t>FAROL</t>
  </si>
  <si>
    <t>MACEIÓ</t>
  </si>
  <si>
    <t>AL</t>
  </si>
  <si>
    <t>00510909000190</t>
  </si>
  <si>
    <t>BLOCO SGAS QUADRA 914, 64/65 - CONJUNTO H, LOTE 64/65 "A"</t>
  </si>
  <si>
    <t>SGAS QUADRA 914, 64/65 - CONJUNTO H</t>
  </si>
  <si>
    <t>ASA SUL</t>
  </si>
  <si>
    <t>BRASÍLIA</t>
  </si>
  <si>
    <t>DF</t>
  </si>
  <si>
    <t>02812468000378</t>
  </si>
  <si>
    <t>RUA PAMPLONA, 1625</t>
  </si>
  <si>
    <t>PAMPLONA</t>
  </si>
  <si>
    <t>JARDIM PAULISTA</t>
  </si>
  <si>
    <t>SÃO PAULO</t>
  </si>
  <si>
    <t>01405002</t>
  </si>
  <si>
    <t>89640452000141</t>
  </si>
  <si>
    <t>AVENIDA SETE DE SETEMBRO, 679</t>
  </si>
  <si>
    <t>BAGÉ</t>
  </si>
  <si>
    <t>77781706000162</t>
  </si>
  <si>
    <t>RUA SANTOS DUMONT, 1036</t>
  </si>
  <si>
    <t>PONTA GROSSA</t>
  </si>
  <si>
    <t>19775840000154</t>
  </si>
  <si>
    <t>AVENIDA PRESIDENTE GETÚLIO VARGAS, 378</t>
  </si>
  <si>
    <t>PRESIDENTE GETÚLIO VARGAS</t>
  </si>
  <si>
    <t>51093193000103</t>
  </si>
  <si>
    <t>RUA RIO DE JANEIRO, 357</t>
  </si>
  <si>
    <t>VILA MENDONÇA</t>
  </si>
  <si>
    <t>ARAÇATUBA</t>
  </si>
  <si>
    <t>50368034000101</t>
  </si>
  <si>
    <t>RUA SANTA CATARINA, 1981</t>
  </si>
  <si>
    <t>SANTA CATARINA</t>
  </si>
  <si>
    <t>ALTO</t>
  </si>
  <si>
    <t>AVARÉ</t>
  </si>
  <si>
    <t>89870547000151</t>
  </si>
  <si>
    <t>RUA ALMIRANTE BARROSO, 2309</t>
  </si>
  <si>
    <t>ALMIRANTE BARROSO</t>
  </si>
  <si>
    <t>PELOTAS</t>
  </si>
  <si>
    <t>03980208000102</t>
  </si>
  <si>
    <t>AVENIDA ANTÔNIO TRAJANO, 1110</t>
  </si>
  <si>
    <t>ANTÔNIO TRAJANO</t>
  </si>
  <si>
    <t>TRÊS LAGOAS</t>
  </si>
  <si>
    <t>78044815000160</t>
  </si>
  <si>
    <t>RUA CAPITÃO ROCHA, 1273</t>
  </si>
  <si>
    <t>CAPITÃO ROCHA</t>
  </si>
  <si>
    <t>GUARAPUAVA</t>
  </si>
  <si>
    <t>30417661000188</t>
  </si>
  <si>
    <t>RUA DEZ DE MAIO, 254</t>
  </si>
  <si>
    <t>DEZ DE MAIO</t>
  </si>
  <si>
    <t>ITAPERUNA</t>
  </si>
  <si>
    <t>15395999000192</t>
  </si>
  <si>
    <t>RUA HAYEL BON FAKER, 3223</t>
  </si>
  <si>
    <t>HAYEL BON FAKER</t>
  </si>
  <si>
    <t>JARDIM CARAMURU</t>
  </si>
  <si>
    <t>DOURADOS</t>
  </si>
  <si>
    <t>04612990000170</t>
  </si>
  <si>
    <t>AVENIDA CONSTANTINO NERY, 1678 - ******</t>
  </si>
  <si>
    <t>CONSTANTINO NERY</t>
  </si>
  <si>
    <t>SÃO GERALDO</t>
  </si>
  <si>
    <t>MANAUS</t>
  </si>
  <si>
    <t>AM</t>
  </si>
  <si>
    <t>27578434000120</t>
  </si>
  <si>
    <t>AVENIDA CEZAR HILAL, 700 - 3º ANDAR</t>
  </si>
  <si>
    <t>CEZAR HILAL</t>
  </si>
  <si>
    <t>BENTO FERREIRA</t>
  </si>
  <si>
    <t>VITÓRIA</t>
  </si>
  <si>
    <t>ES</t>
  </si>
  <si>
    <t>75003525000180</t>
  </si>
  <si>
    <t>RUA JOÃO EUGÊNIO, 677</t>
  </si>
  <si>
    <t>JOÃO EUGÊNIO</t>
  </si>
  <si>
    <t>CENTRO HISTÓRICO</t>
  </si>
  <si>
    <t>PARANAGUÁ</t>
  </si>
  <si>
    <t>16991945000152</t>
  </si>
  <si>
    <t>RUA RUBENS SIQUEIRA MAIA, 2030</t>
  </si>
  <si>
    <t>RUBENS SIQUEIRA MAIA</t>
  </si>
  <si>
    <t>CORONEL FABRICIANO</t>
  </si>
  <si>
    <t>45467404000128</t>
  </si>
  <si>
    <t>RUA TAMEKICHI TAKANO, 11</t>
  </si>
  <si>
    <t>TAMEKICHI TAKANO</t>
  </si>
  <si>
    <t>REGISTRO</t>
  </si>
  <si>
    <t>21839519000138</t>
  </si>
  <si>
    <t>RUA BIAS FORTES, 216</t>
  </si>
  <si>
    <t>BIAS FORTES</t>
  </si>
  <si>
    <t>CONSELHEIRO LAFAIETE</t>
  </si>
  <si>
    <t>0313020</t>
  </si>
  <si>
    <t>08315806000180</t>
  </si>
  <si>
    <t>RUA PEDRO FIRMINO, 295</t>
  </si>
  <si>
    <t>PEDRO FIRMINO</t>
  </si>
  <si>
    <t>PATOS</t>
  </si>
  <si>
    <t>13130299000140</t>
  </si>
  <si>
    <t>RUA AIMORÉS, 27</t>
  </si>
  <si>
    <t>AIMORÉS</t>
  </si>
  <si>
    <t>RIO VERMELHO</t>
  </si>
  <si>
    <t>SALVADOR</t>
  </si>
  <si>
    <t>BA</t>
  </si>
  <si>
    <t>04201372000137</t>
  </si>
  <si>
    <t>TRAVESSA CURUZU, 2212</t>
  </si>
  <si>
    <t>CURUZU</t>
  </si>
  <si>
    <t>MARCO</t>
  </si>
  <si>
    <t>BELÉM</t>
  </si>
  <si>
    <t>PA</t>
  </si>
  <si>
    <t>08566440000112</t>
  </si>
  <si>
    <t xml:space="preserve">AVENIDA RIO BRANCO, 984 - 1º ANDAR - SALA 19   </t>
  </si>
  <si>
    <t>MOSSORÓ</t>
  </si>
  <si>
    <t>48717516000188</t>
  </si>
  <si>
    <t>PRAÇA ROSENDO PEREIRA LEITE, 74</t>
  </si>
  <si>
    <t>ROSENDO PEREIRA LEITE</t>
  </si>
  <si>
    <t>JARDIM MARGARIDA</t>
  </si>
  <si>
    <t>LORENA</t>
  </si>
  <si>
    <t>48721401000167</t>
  </si>
  <si>
    <t>RUA CORONEL JOÃO DIAS GUIMARÃES, 435</t>
  </si>
  <si>
    <t>CORONEL JOÃO DIAS GUIMARÃES</t>
  </si>
  <si>
    <t>CAÇAPAVA</t>
  </si>
  <si>
    <t>49210966000142</t>
  </si>
  <si>
    <t>AVENIDA MOGI MIRIM, 2679</t>
  </si>
  <si>
    <t>MOGI MIRIM</t>
  </si>
  <si>
    <t>JARDIM GUAÇU-MIRIM I</t>
  </si>
  <si>
    <t>MOGI GUAÇU</t>
  </si>
  <si>
    <t>50480953000172</t>
  </si>
  <si>
    <t>RUA SANTA TEREZINHA, 5</t>
  </si>
  <si>
    <t>SANTA TEREZINHA</t>
  </si>
  <si>
    <t>LIMEIRA</t>
  </si>
  <si>
    <t>51427540000197</t>
  </si>
  <si>
    <t>RUA JOAQUIM DE AZEVEDO, 628</t>
  </si>
  <si>
    <t>JOAQUIM DE AZEVEDO</t>
  </si>
  <si>
    <t>VILA MORAES</t>
  </si>
  <si>
    <t>OURINHOS</t>
  </si>
  <si>
    <t>07142821000101</t>
  </si>
  <si>
    <t>AVENIDA GETÚLIO VARGAS, 1847</t>
  </si>
  <si>
    <t>MONTE CASTELO</t>
  </si>
  <si>
    <t>SÃO LUÍS</t>
  </si>
  <si>
    <t>MA</t>
  </si>
  <si>
    <t>76767219000182</t>
  </si>
  <si>
    <t>AVENIDA BENTO MUNHOZ DA ROCHA NETTO, 750</t>
  </si>
  <si>
    <t>BENTO MUNHOZ DA ROCHA NETTO</t>
  </si>
  <si>
    <t>ZONA 07</t>
  </si>
  <si>
    <t>MARINGÁ</t>
  </si>
  <si>
    <t>07057185000110</t>
  </si>
  <si>
    <t>RUA CEARÁ, 701</t>
  </si>
  <si>
    <t>CEARÁ</t>
  </si>
  <si>
    <t>IMPERATRIZ</t>
  </si>
  <si>
    <t>08006422209</t>
  </si>
  <si>
    <t>07241136000132</t>
  </si>
  <si>
    <t>RUA SÃO JOÃO, 1262</t>
  </si>
  <si>
    <t>SÃO JOÃO</t>
  </si>
  <si>
    <t>TERESINA</t>
  </si>
  <si>
    <t>PI</t>
  </si>
  <si>
    <t>88732318000108</t>
  </si>
  <si>
    <t>RUA XV DE NOVEMBRO, 556 - CX.POSTAL 232</t>
  </si>
  <si>
    <t>XV DE NOVEMBRO</t>
  </si>
  <si>
    <t>VACARIA</t>
  </si>
  <si>
    <t>13245683000199</t>
  </si>
  <si>
    <t>AVENIDA FIRMINO ALVES, 118</t>
  </si>
  <si>
    <t>FIRMINO ALVES</t>
  </si>
  <si>
    <t>ITABUNA</t>
  </si>
  <si>
    <t>78420783000150</t>
  </si>
  <si>
    <t>AVENIDA BRASILIA, 2291</t>
  </si>
  <si>
    <t>BRASILIA</t>
  </si>
  <si>
    <t>MEDIANEIRA</t>
  </si>
  <si>
    <t>13342878000157</t>
  </si>
  <si>
    <t>RUA GEORGINA ERISMAN, 87</t>
  </si>
  <si>
    <t>GEORGINA ERISMAN</t>
  </si>
  <si>
    <t>FEIRA DE SANTANA</t>
  </si>
  <si>
    <t>53807475000150</t>
  </si>
  <si>
    <t>RUA RIO DE JANEIRO, 3260</t>
  </si>
  <si>
    <t>PATRIMONIO VELHO</t>
  </si>
  <si>
    <t>VOTUPORANGA</t>
  </si>
  <si>
    <t>53535654000186</t>
  </si>
  <si>
    <t>AVENIDA AFONSO CÁFARO, 2611</t>
  </si>
  <si>
    <t>AFONSO CÁFARO</t>
  </si>
  <si>
    <t>CORINTO</t>
  </si>
  <si>
    <t>FERNANDÓPOLIS</t>
  </si>
  <si>
    <t>05657234000120</t>
  </si>
  <si>
    <t>AVENIDA CARLOS GOMES, 1259</t>
  </si>
  <si>
    <t>PORTO VELHO</t>
  </si>
  <si>
    <t>RO</t>
  </si>
  <si>
    <t>07583396000196</t>
  </si>
  <si>
    <t>RUA SANTA CLARA, 78</t>
  </si>
  <si>
    <t>SANTA CLARA</t>
  </si>
  <si>
    <t>JUAZEIRO DO NORTE</t>
  </si>
  <si>
    <t>13360276000122</t>
  </si>
  <si>
    <t>RUA SOCORRO, 100</t>
  </si>
  <si>
    <t>SOCORRO</t>
  </si>
  <si>
    <t>SÃO JOSÉ</t>
  </si>
  <si>
    <t>ARACAJU</t>
  </si>
  <si>
    <t>SE</t>
  </si>
  <si>
    <t>52657079000121</t>
  </si>
  <si>
    <t>RUA DR. MANOEL FURTADO, 300</t>
  </si>
  <si>
    <t>DR. MANOEL FURTADO</t>
  </si>
  <si>
    <t>BATATAIS</t>
  </si>
  <si>
    <t>53678264000165</t>
  </si>
  <si>
    <t>RUA CORONEL ERNESTO DE OLIVEIRA, 735</t>
  </si>
  <si>
    <t>CORONEL ERNESTO DE OLIVEIRA</t>
  </si>
  <si>
    <t>SÃO JOÃO DA BOA VISTA</t>
  </si>
  <si>
    <t>07649106000160</t>
  </si>
  <si>
    <t>AVENIDA DOM JOSÉ TUPINAMBÁ DA FROTA, 1951</t>
  </si>
  <si>
    <t>DOM JOSÉ TUPINAMBÁ DA FROTA</t>
  </si>
  <si>
    <t>SOBRAL</t>
  </si>
  <si>
    <t>13246905000198</t>
  </si>
  <si>
    <t>AVENIDA RIO BRANCO, 809</t>
  </si>
  <si>
    <t>JEQUIÉ</t>
  </si>
  <si>
    <t>01193663000132</t>
  </si>
  <si>
    <t>RUA DR. PEDRO LUDOVICO, 180</t>
  </si>
  <si>
    <t>DR. PEDRO LUDOVICO</t>
  </si>
  <si>
    <t>CATALÃO</t>
  </si>
  <si>
    <t>54991211000162</t>
  </si>
  <si>
    <t>AVENIDA WALTER ANTONIO FONTANA, 1997</t>
  </si>
  <si>
    <t>WALTER ANTONIO FONTANA</t>
  </si>
  <si>
    <t>VILA CLAUDIA</t>
  </si>
  <si>
    <t>ASSIS</t>
  </si>
  <si>
    <t>78931391000155</t>
  </si>
  <si>
    <t>RUA SANTOS DUMONT, 2705 - CX. POSTAL 337</t>
  </si>
  <si>
    <t>TOLEDO</t>
  </si>
  <si>
    <t>78953023000108</t>
  </si>
  <si>
    <t>RUA DOS EXPEDICIONÁRIOS, 337</t>
  </si>
  <si>
    <t>DOS EXPEDICIONÁRIOS</t>
  </si>
  <si>
    <t>JACAREZINHO</t>
  </si>
  <si>
    <t>01244987000152</t>
  </si>
  <si>
    <t>RUA SETE DE SETEMBRO, 1259</t>
  </si>
  <si>
    <t>AQUIDAUANA</t>
  </si>
  <si>
    <t>10225225000108</t>
  </si>
  <si>
    <t>RUA SAMUEL TRAJANO DE SOUZA, 429</t>
  </si>
  <si>
    <t>SAMUEL TRAJANO DE SOUZA</t>
  </si>
  <si>
    <t>JARDIM MARCO ZERO</t>
  </si>
  <si>
    <t>MACAPÁ</t>
  </si>
  <si>
    <t>AP</t>
  </si>
  <si>
    <t>54012406000113</t>
  </si>
  <si>
    <t>PRAÇA MARTINICO PRADO, 71</t>
  </si>
  <si>
    <t>MARTINICO PRADO</t>
  </si>
  <si>
    <t>ARARAS</t>
  </si>
  <si>
    <t>20909271000171</t>
  </si>
  <si>
    <t>AVENIDA CORONEL TEODOLINO PEREIRA ARAÚJO, 801</t>
  </si>
  <si>
    <t>CORONEL TEODOLINO PEREIRA ARAÚJO</t>
  </si>
  <si>
    <t>ARAGUARI</t>
  </si>
  <si>
    <t>10693000000178</t>
  </si>
  <si>
    <t>RUA PROF. MARIA JOSÉ VARELA, 41</t>
  </si>
  <si>
    <t>PROF. MARIA JOSÉ VARELA</t>
  </si>
  <si>
    <t>JK</t>
  </si>
  <si>
    <t>CURRAIS NOVOS</t>
  </si>
  <si>
    <t>27626696000112</t>
  </si>
  <si>
    <t>AVENIDA JÚLIA KUBITSCHEK, 35 - LOJAS 01/02</t>
  </si>
  <si>
    <t>JÚLIA KUBITSCHEK</t>
  </si>
  <si>
    <t>CABO FRIO</t>
  </si>
  <si>
    <t>28974020000182</t>
  </si>
  <si>
    <t>RUA GETÚLIO VARGAS, 473</t>
  </si>
  <si>
    <t>SANTO ANTÔNIO DE PÁDUA</t>
  </si>
  <si>
    <t>56727134000163</t>
  </si>
  <si>
    <t>AVENIDA DONA MANOELA LACERDA DE VERGUEIRO, 25</t>
  </si>
  <si>
    <t>DONA MANOELA LACERDA DE VERGUEIRO</t>
  </si>
  <si>
    <t>ANHANGABAÚ</t>
  </si>
  <si>
    <t>JUNDIAÍ</t>
  </si>
  <si>
    <t>56762172000157</t>
  </si>
  <si>
    <t>RUA PIRATININS, 110</t>
  </si>
  <si>
    <t>PIRATININS</t>
  </si>
  <si>
    <t>TUPÃ</t>
  </si>
  <si>
    <t>57214900000159</t>
  </si>
  <si>
    <t>AVENIDA DEZ, 685</t>
  </si>
  <si>
    <t>DEZ</t>
  </si>
  <si>
    <t>ORLÂNDIA</t>
  </si>
  <si>
    <t>11685526000179</t>
  </si>
  <si>
    <t>RUA DR. JOÃO PESSOA, 630</t>
  </si>
  <si>
    <t>DR. JOÃO PESSOA</t>
  </si>
  <si>
    <t>IGUATU</t>
  </si>
  <si>
    <t>57149775000140</t>
  </si>
  <si>
    <t>RUA VIRGILIO DE REZENDE, 810</t>
  </si>
  <si>
    <t>VIRGILIO DE REZENDE</t>
  </si>
  <si>
    <t>ITAPETININGA</t>
  </si>
  <si>
    <t>16404675000136</t>
  </si>
  <si>
    <t>PRAÇA NOVA DO CONGRESSO, 210 - 1º ANDAR</t>
  </si>
  <si>
    <t>NOVA DO CONGRESSO</t>
  </si>
  <si>
    <t>SENHOR DO BONFIM</t>
  </si>
  <si>
    <t>21047469000156</t>
  </si>
  <si>
    <t>AVENIDA NOSSA SENHORA DO CARMO, 332 - 3º ANDAR - LOJA 06</t>
  </si>
  <si>
    <t>NOSSA SENHORA DO CARMO</t>
  </si>
  <si>
    <t>BETIM</t>
  </si>
  <si>
    <t>14112023000100</t>
  </si>
  <si>
    <t>RUA SOL POENTE, 2190</t>
  </si>
  <si>
    <t>SOL POENTE</t>
  </si>
  <si>
    <t>CIDADE NOVA</t>
  </si>
  <si>
    <t>MARABÁ</t>
  </si>
  <si>
    <t>10169852000160</t>
  </si>
  <si>
    <t>RUA PROF. AGNELO BITENCOURT, 192</t>
  </si>
  <si>
    <t>PROF. AGNELO BITENCOURT</t>
  </si>
  <si>
    <t>BOA VISTA</t>
  </si>
  <si>
    <t>RR</t>
  </si>
  <si>
    <t>23802218000165</t>
  </si>
  <si>
    <t>AVENIDA CESÁRIO ALVIM, 382</t>
  </si>
  <si>
    <t>CESÁRIO ALVIM</t>
  </si>
  <si>
    <t>ITAJUBÁ</t>
  </si>
  <si>
    <t>80525652000189</t>
  </si>
  <si>
    <t>RUA IPIRANGA, 962 - CENTRO</t>
  </si>
  <si>
    <t>IPIRANGA</t>
  </si>
  <si>
    <t>PALOTINA</t>
  </si>
  <si>
    <t>24676884000167</t>
  </si>
  <si>
    <t>RUA BARÃO DO RIO BRANCO, 933</t>
  </si>
  <si>
    <t>BARÃO DO RIO BRANCO</t>
  </si>
  <si>
    <t>RONDONÓPOLIS</t>
  </si>
  <si>
    <t>58837188000107</t>
  </si>
  <si>
    <t>RODOVIA JOSE NELSON SCHINCARIOL, 2500</t>
  </si>
  <si>
    <t>JOSE NELSON SCHINCARIOL</t>
  </si>
  <si>
    <t>CANJICA</t>
  </si>
  <si>
    <t>ITU</t>
  </si>
  <si>
    <t>92128610000193</t>
  </si>
  <si>
    <t>RUA JÚLIO DE CASTILHOS, 135</t>
  </si>
  <si>
    <t>JÚLIO DE CASTILHOS</t>
  </si>
  <si>
    <t>NOVA PRATA</t>
  </si>
  <si>
    <t>92316124000107</t>
  </si>
  <si>
    <t>AVENIDA VINTE QUATRO DE MAIO, 1016</t>
  </si>
  <si>
    <t>VINTE QUATRO DE MAIO</t>
  </si>
  <si>
    <t>DIVISA</t>
  </si>
  <si>
    <t>SANT'ANA DO LIVRAMENTO</t>
  </si>
  <si>
    <t>25250820000162</t>
  </si>
  <si>
    <t>RUA ITAPECERICA, 427</t>
  </si>
  <si>
    <t>ITAPECERICA</t>
  </si>
  <si>
    <t>DIVINÓPOLIS</t>
  </si>
  <si>
    <t>24014235000109</t>
  </si>
  <si>
    <t>RUA CORONEL RANDOLFO SIMÕES, 281</t>
  </si>
  <si>
    <t>CORONEL RANDOLFO SIMÕES</t>
  </si>
  <si>
    <t>SETE LAGOAS</t>
  </si>
  <si>
    <t>21490586000190</t>
  </si>
  <si>
    <t>AVENIDA MARECHAL CASTELO BRANCO, 75</t>
  </si>
  <si>
    <t>MARECHAL CASTELO BRANCO</t>
  </si>
  <si>
    <t>CEL EVARISTO AZEVEDO JUNQUEIRA</t>
  </si>
  <si>
    <t>POUSO ALEGRE</t>
  </si>
  <si>
    <t>80297161000128</t>
  </si>
  <si>
    <t>RUA PARAÍBA, 321</t>
  </si>
  <si>
    <t>PARAÍBA</t>
  </si>
  <si>
    <t>CORNÉLIO PROCÓPIO</t>
  </si>
  <si>
    <t>80653975000158</t>
  </si>
  <si>
    <t>RUA BARÃO DO TRIUNFO, 821</t>
  </si>
  <si>
    <t>BARÃO DO TRIUNFO</t>
  </si>
  <si>
    <t>SÃO MIGUEL DO OESTE</t>
  </si>
  <si>
    <t>81076069000109</t>
  </si>
  <si>
    <t>AVENIDA RIO GRANDE DO NORTE, 1428</t>
  </si>
  <si>
    <t>RIO GRANDE DO NORTE</t>
  </si>
  <si>
    <t>PARANAVAÍ</t>
  </si>
  <si>
    <t>81064511000179</t>
  </si>
  <si>
    <t>RUA RUA RENE CAMARGO DE AZAMBUJA, 555 - CX. POSTAL 890</t>
  </si>
  <si>
    <t>RUA RENE CAMARGO DE AZAMBUJA</t>
  </si>
  <si>
    <t>APUCARANA</t>
  </si>
  <si>
    <t>25329079000120</t>
  </si>
  <si>
    <t>RUA HERMÍLIO ALVES, 210</t>
  </si>
  <si>
    <t>HERMÍLIO ALVES</t>
  </si>
  <si>
    <t>SÃO JOÃO DEL REI</t>
  </si>
  <si>
    <t>59499251000105</t>
  </si>
  <si>
    <t>PRAÇA DR. CEZÁRIO MOTTA, 484 - CX. POSTAL 25</t>
  </si>
  <si>
    <t>DR. CEZÁRIO MOTTA</t>
  </si>
  <si>
    <t>CAPIVARI</t>
  </si>
  <si>
    <t>23511850000150</t>
  </si>
  <si>
    <t>AVENIDA GOVERNADOR CHAGAS RODRIGUES, 620</t>
  </si>
  <si>
    <t>GOVERNADOR CHAGAS RODRIGUES</t>
  </si>
  <si>
    <t>PARNAÍBA</t>
  </si>
  <si>
    <t>22720791000167</t>
  </si>
  <si>
    <t>PRAÇA BARÃO DE SARAMENHA, 1</t>
  </si>
  <si>
    <t>BARÃO DE SARAMENHA</t>
  </si>
  <si>
    <t>VILA DOS ENGENHEIROS</t>
  </si>
  <si>
    <t>OURO PRETO</t>
  </si>
  <si>
    <t>25471574000179</t>
  </si>
  <si>
    <t>AVENIDA ANTONIO JUNQUEIRA DE SOUZA, 476</t>
  </si>
  <si>
    <t>ANTONIO JUNQUEIRA DE SOUZA</t>
  </si>
  <si>
    <t>SÃO LOURENÇO</t>
  </si>
  <si>
    <t>25686544000180</t>
  </si>
  <si>
    <t>RUA NOSSA SENHORA DA SAUDE, 118</t>
  </si>
  <si>
    <t>NOSSA SENHORA DA SAUDE</t>
  </si>
  <si>
    <t>UBÁ</t>
  </si>
  <si>
    <t>81170003000175</t>
  </si>
  <si>
    <t>RUA BARÃO DO CERRO AZUL, 594 - CX. POSTAL 4.540</t>
  </si>
  <si>
    <t>BARÃO DO CERRO AZUL</t>
  </si>
  <si>
    <t>CIRO NARDI</t>
  </si>
  <si>
    <t>CASCAVEL</t>
  </si>
  <si>
    <t>25810946000144</t>
  </si>
  <si>
    <t>RUA JÚLIO AUGUSTO DE ARAÚJO, 224</t>
  </si>
  <si>
    <t>JÚLIO AUGUSTO DE ARAÚJO</t>
  </si>
  <si>
    <t>BOA MORTE</t>
  </si>
  <si>
    <t>BARBACENA</t>
  </si>
  <si>
    <t>24155335000147</t>
  </si>
  <si>
    <t>RUA GERMANO MAGALHÃES BASTOS, 114</t>
  </si>
  <si>
    <t>GERMANO MAGALHÃES BASTOS</t>
  </si>
  <si>
    <t>ARCOVERDE</t>
  </si>
  <si>
    <t>16415598000110</t>
  </si>
  <si>
    <t>AVENIDA OTÁVIO SANTOS, 147</t>
  </si>
  <si>
    <t>OTÁVIO SANTOS</t>
  </si>
  <si>
    <t>RECREIO</t>
  </si>
  <si>
    <t>VITÓRIA DA CONQUISTA</t>
  </si>
  <si>
    <t>25910449000118</t>
  </si>
  <si>
    <t>AVENIDA JOÃO MOREIRA SALES, 130</t>
  </si>
  <si>
    <t>JOÃO MOREIRA SALES</t>
  </si>
  <si>
    <t>VILA PADRE ALAOR</t>
  </si>
  <si>
    <t>ARAXÁ</t>
  </si>
  <si>
    <t>60633369000163</t>
  </si>
  <si>
    <t>RUA ABÍLIO ALVES MARQUES, 134</t>
  </si>
  <si>
    <t>ABÍLIO ALVES MARQUES</t>
  </si>
  <si>
    <t>BEBEDOURO</t>
  </si>
  <si>
    <t>25971433000115</t>
  </si>
  <si>
    <t>AVENIDA JUSCELINO KUBITSCHEK, 1095</t>
  </si>
  <si>
    <t>JUSCELINO KUBITSCHEK</t>
  </si>
  <si>
    <t>MURIAÉ</t>
  </si>
  <si>
    <t>81697419000146</t>
  </si>
  <si>
    <t>RUA MARECHAL DEODORO DA FONSECA, 481</t>
  </si>
  <si>
    <t>FOZ DO IGUAÇU</t>
  </si>
  <si>
    <t>81710543000102</t>
  </si>
  <si>
    <t>AVENIDA JÚLIO ASSIS CAVALHEIRO, 1171</t>
  </si>
  <si>
    <t>JÚLIO ASSIS CAVALHEIRO</t>
  </si>
  <si>
    <t>FRANCISCO BELTRÃO</t>
  </si>
  <si>
    <t>23823271000142</t>
  </si>
  <si>
    <t>AVENIDA JOAO COTTA SOBRINHO, 627</t>
  </si>
  <si>
    <t>JOAO COTTA SOBRINHO</t>
  </si>
  <si>
    <t>INDUSTRIAL</t>
  </si>
  <si>
    <t>PIRAPORA</t>
  </si>
  <si>
    <t>26189530000113</t>
  </si>
  <si>
    <t>RUA JOAQUIM FELICIO, 116</t>
  </si>
  <si>
    <t>JOAQUIM FELICIO</t>
  </si>
  <si>
    <t>CURVELO</t>
  </si>
  <si>
    <t>26291484000169</t>
  </si>
  <si>
    <t>RUA CORONEL ANTÔNIO COSTA, 306</t>
  </si>
  <si>
    <t>CORONEL ANTÔNIO COSTA</t>
  </si>
  <si>
    <t>GUAXUPÉ</t>
  </si>
  <si>
    <t>26368613000170</t>
  </si>
  <si>
    <t>PRAÇA CALÓGERAS, 30 E 35</t>
  </si>
  <si>
    <t>CALÓGERAS</t>
  </si>
  <si>
    <t>DÁRIO GROSSI</t>
  </si>
  <si>
    <t>CARATINGA</t>
  </si>
  <si>
    <t>24449225000198</t>
  </si>
  <si>
    <t>AVENIDA ADJAR DA SILVA CASÉ, 800 - 3º ANDAR</t>
  </si>
  <si>
    <t>ADJAR DA SILVA CASÉ</t>
  </si>
  <si>
    <t>INDIANÓPOLIS</t>
  </si>
  <si>
    <t>CARUARU</t>
  </si>
  <si>
    <t>33546979000157</t>
  </si>
  <si>
    <t>RUA JOÃO MANOEL DE SOUZA, 889 - CAIXA POSTAL Nº 1006</t>
  </si>
  <si>
    <t>JOÃO MANOEL DE SOUZA</t>
  </si>
  <si>
    <t>ITUMBIARA</t>
  </si>
  <si>
    <t>32440968000125</t>
  </si>
  <si>
    <t>AVENIDA FRANCISCO LACERDA DE AGUIAR, 46</t>
  </si>
  <si>
    <t>FRANCISCO LACERDA DE AGUIAR</t>
  </si>
  <si>
    <t>GILBERTO MACHADO</t>
  </si>
  <si>
    <t>CACHOEIRO DE ITAPEMIRIM</t>
  </si>
  <si>
    <t>38499547000156</t>
  </si>
  <si>
    <t>AVENIDA BRASIL, 966</t>
  </si>
  <si>
    <t>PATOS DE MINAS</t>
  </si>
  <si>
    <t>26629238000174</t>
  </si>
  <si>
    <t>AVENIDA FAYAD HANNA, QUADRA B - LOTES 1, 2 E 3</t>
  </si>
  <si>
    <t>FAYAD HANNA, QUADRA B - LOTES 1</t>
  </si>
  <si>
    <t>S/N</t>
  </si>
  <si>
    <t>CIDADE JARDIM</t>
  </si>
  <si>
    <t>ANÁPOLIS</t>
  </si>
  <si>
    <t>35917970000130</t>
  </si>
  <si>
    <t>RODOVIA DOS METALÚRGICOS, 2500</t>
  </si>
  <si>
    <t>DOS METALÚRGICOS</t>
  </si>
  <si>
    <t>JARDIM BELVEDERE</t>
  </si>
  <si>
    <t>VOLTA REDONDA</t>
  </si>
  <si>
    <t>35830868000101</t>
  </si>
  <si>
    <t>RUA EUZÉBIO DE QUEIROZ, 454</t>
  </si>
  <si>
    <t>EUZÉBIO DE QUEIROZ</t>
  </si>
  <si>
    <t>MACAÉ</t>
  </si>
  <si>
    <t>81710865000143</t>
  </si>
  <si>
    <t>RUA JUSSARA, 3691</t>
  </si>
  <si>
    <t>JUSSARA</t>
  </si>
  <si>
    <t>UMUARAMA</t>
  </si>
  <si>
    <t>81733115000197</t>
  </si>
  <si>
    <t>AVENIDA MATO GROSSO, 1335</t>
  </si>
  <si>
    <t>MATO GROSSO</t>
  </si>
  <si>
    <t>ZONA 01</t>
  </si>
  <si>
    <t>CIANORTE</t>
  </si>
  <si>
    <t>81715716000177</t>
  </si>
  <si>
    <t>AVENIDA JOSÉ CUSTÓDIO DE OLIVEIRA, 1385</t>
  </si>
  <si>
    <t>JOSÉ CUSTÓDIO DE OLIVEIRA</t>
  </si>
  <si>
    <t>CAMPO MOURÃO</t>
  </si>
  <si>
    <t>34063123000193</t>
  </si>
  <si>
    <t>RUA PROFESSORA GUIOMAR PORTO, 315</t>
  </si>
  <si>
    <t>PROFESSORA GUIOMAR PORTO</t>
  </si>
  <si>
    <t>BARREIRAS</t>
  </si>
  <si>
    <t>24294787000100</t>
  </si>
  <si>
    <t>RUA MANOEL GADELHA FILHO, 37</t>
  </si>
  <si>
    <t>MANOEL GADELHA FILHO</t>
  </si>
  <si>
    <t>SOUSA</t>
  </si>
  <si>
    <t>35988963000120</t>
  </si>
  <si>
    <t>AVENIDA AUGUSTO CALMON, 2050</t>
  </si>
  <si>
    <t>AUGUSTO CALMON</t>
  </si>
  <si>
    <t>COLINA</t>
  </si>
  <si>
    <t>LINHARES</t>
  </si>
  <si>
    <t>80871551000160</t>
  </si>
  <si>
    <t>RUA TAMOIO, 253</t>
  </si>
  <si>
    <t>TAMOIO</t>
  </si>
  <si>
    <t>PATO BRANCO</t>
  </si>
  <si>
    <t>64325228000134</t>
  </si>
  <si>
    <t>RUA ANTÔNIO TEODORO, 56</t>
  </si>
  <si>
    <t>ANTÔNIO TEODORO</t>
  </si>
  <si>
    <t>MONTE CARMELO</t>
  </si>
  <si>
    <t>64327059000171</t>
  </si>
  <si>
    <t>AVENIDA MELO VIANA, 78</t>
  </si>
  <si>
    <t>MELO VIANA</t>
  </si>
  <si>
    <t>GRANJARIA</t>
  </si>
  <si>
    <t>CATAGUASES</t>
  </si>
  <si>
    <t>64388812000139</t>
  </si>
  <si>
    <t>RUA BARÃO DA BOA ESPERANÇA, 256</t>
  </si>
  <si>
    <t>BARÃO DA BOA ESPERANÇA</t>
  </si>
  <si>
    <t>SANTA TERESA</t>
  </si>
  <si>
    <t>TRÊS PONTAS</t>
  </si>
  <si>
    <t>65422339000121</t>
  </si>
  <si>
    <t>AVENIDA SAUDADE, 369</t>
  </si>
  <si>
    <t>SAUDADE</t>
  </si>
  <si>
    <t>AMPARO</t>
  </si>
  <si>
    <t>65276354000109</t>
  </si>
  <si>
    <t>RUA DR. SIZENANDO DE BARROS, 62 - 2º ANDAR</t>
  </si>
  <si>
    <t>DR. SIZENANDO DE BARROS</t>
  </si>
  <si>
    <t>ITABIRA</t>
  </si>
  <si>
    <t>34352120000170</t>
  </si>
  <si>
    <t>RUA RUI BARBOSA, 250 - 1º ANDAR</t>
  </si>
  <si>
    <t>RUI BARBOSA</t>
  </si>
  <si>
    <t>GUANAMBI</t>
  </si>
  <si>
    <t>35643691000126</t>
  </si>
  <si>
    <t>RUA FRANCISCO DANTAS, 1090</t>
  </si>
  <si>
    <t>FRANCISCO DANTAS</t>
  </si>
  <si>
    <t>PAU DOS FERROS</t>
  </si>
  <si>
    <t>10219897000100</t>
  </si>
  <si>
    <t>TRAVESSA DOM AMANDO, 911 - ENTRE A MARECHAL RONDON E MENDONCA FURTADO</t>
  </si>
  <si>
    <t>DOM AMANDO</t>
  </si>
  <si>
    <t>SANTARÉM</t>
  </si>
  <si>
    <t>08005916241</t>
  </si>
  <si>
    <t>65732836000126</t>
  </si>
  <si>
    <t>RUA SAUDADES, 32/76</t>
  </si>
  <si>
    <t>SAUDADES</t>
  </si>
  <si>
    <t>BIRIGUI</t>
  </si>
  <si>
    <t>82996703000186</t>
  </si>
  <si>
    <t>AVENIDA ESTEVÃO EMÍLIO DE SOUZA, 201</t>
  </si>
  <si>
    <t>ESTEVÃO EMÍLIO DE SOUZA</t>
  </si>
  <si>
    <t>CRICIÚMA</t>
  </si>
  <si>
    <t>35642768000143</t>
  </si>
  <si>
    <t>RUA MIGUEL TERTULIANO DA SILVA, 579</t>
  </si>
  <si>
    <t>MIGUEL TERTULIANO DA SILVA</t>
  </si>
  <si>
    <t>ZÉLIA BARBOSA</t>
  </si>
  <si>
    <t>ARAPIRACA</t>
  </si>
  <si>
    <t>66191263000133</t>
  </si>
  <si>
    <t>RUA FLORIANÓPOLIS, 27</t>
  </si>
  <si>
    <t>CARNEIRINHOS</t>
  </si>
  <si>
    <t>JOÃO MONLEVADE</t>
  </si>
  <si>
    <t>66872888000160</t>
  </si>
  <si>
    <t>RUA BOROROS, 225</t>
  </si>
  <si>
    <t>BOROROS</t>
  </si>
  <si>
    <t>SENADOR SALGADO FILHO</t>
  </si>
  <si>
    <t>MARÍLIA</t>
  </si>
  <si>
    <t>66343559000122</t>
  </si>
  <si>
    <t>RUA ALEXANDRE MATTAR, 137</t>
  </si>
  <si>
    <t>ALEXANDRE MATTAR</t>
  </si>
  <si>
    <t>SÃO DIOGO</t>
  </si>
  <si>
    <t>TEÓFILO OTONI</t>
  </si>
  <si>
    <t>66343534000129</t>
  </si>
  <si>
    <t>RUA GOMES BARBOSA, 70 - LOJA 2</t>
  </si>
  <si>
    <t>GOMES BARBOSA</t>
  </si>
  <si>
    <t>VIÇOSA</t>
  </si>
  <si>
    <t>66405119000152</t>
  </si>
  <si>
    <t>RUA COMENDADOR ANTÔNIO ALVES, 186</t>
  </si>
  <si>
    <t>COMENDADOR ANTÔNIO ALVES</t>
  </si>
  <si>
    <t>PEDRO LEOPOLDO</t>
  </si>
  <si>
    <t>40294225000112</t>
  </si>
  <si>
    <t>RUA TENENTE-CORONEL CARDOSO, 621</t>
  </si>
  <si>
    <t>TENENTE-CORONEL CARDOSO</t>
  </si>
  <si>
    <t>CAMPOS DOS GOYTACAZES</t>
  </si>
  <si>
    <t>40757874000102</t>
  </si>
  <si>
    <t>RUA OTÁVIO LAMARTINE, 891</t>
  </si>
  <si>
    <t>OTÁVIO LAMARTINE</t>
  </si>
  <si>
    <t>CAICÓ</t>
  </si>
  <si>
    <t>85177194000158</t>
  </si>
  <si>
    <t>AVENIDA DOM PEDRO II, 373</t>
  </si>
  <si>
    <t>DOM PEDRO II</t>
  </si>
  <si>
    <t>SÃO BENTO DO SUL</t>
  </si>
  <si>
    <t>41687179000184</t>
  </si>
  <si>
    <t>AVENIDA DOM JOSÉ ANDRÉ COIMBRA, 1426</t>
  </si>
  <si>
    <t>DOM JOSÉ ANDRÉ COIMBRA</t>
  </si>
  <si>
    <t>PATROCÍNIO</t>
  </si>
  <si>
    <t>63202063000140</t>
  </si>
  <si>
    <t>AVENIDA SOARES LOPES, 1196</t>
  </si>
  <si>
    <t>SOARES LOPES</t>
  </si>
  <si>
    <t>ILHÉUS</t>
  </si>
  <si>
    <t>40853020000120</t>
  </si>
  <si>
    <t>RUA DO COLISEU, 123</t>
  </si>
  <si>
    <t>DO COLISEU</t>
  </si>
  <si>
    <t>PETROLINA</t>
  </si>
  <si>
    <t>41314220000177</t>
  </si>
  <si>
    <t>RUA CORONEL ANTÔNIO JOAQUIM, 1311</t>
  </si>
  <si>
    <t>CORONEL ANTÔNIO JOAQUIM</t>
  </si>
  <si>
    <t>LIMOEIRO DO NORTE</t>
  </si>
  <si>
    <t>41316696000147</t>
  </si>
  <si>
    <t>RUA CORONEL ZEZÉ, 1221</t>
  </si>
  <si>
    <t>CORONEL ZEZÉ</t>
  </si>
  <si>
    <t>CRATEÚS</t>
  </si>
  <si>
    <t>41314246000115</t>
  </si>
  <si>
    <t>TRAVESSA JOÃO ADOLFO, 940</t>
  </si>
  <si>
    <t>JOÃO ADOLFO</t>
  </si>
  <si>
    <t>ARACATI</t>
  </si>
  <si>
    <t>41317124000182</t>
  </si>
  <si>
    <t>RUA DA CRUZ, 281</t>
  </si>
  <si>
    <t>DA CRUZ</t>
  </si>
  <si>
    <t>QUIXERAMOBIM</t>
  </si>
  <si>
    <t>40869042000188</t>
  </si>
  <si>
    <t>RUA FELÍCIO BARROS DE MEDEIROS, 3990</t>
  </si>
  <si>
    <t>FELÍCIO BARROS DE MEDEIROS</t>
  </si>
  <si>
    <t>PIEDADE</t>
  </si>
  <si>
    <t>JABOATÃO DOS GUARARAPES</t>
  </si>
  <si>
    <t>41781949000153</t>
  </si>
  <si>
    <t>AVENIDA GENTIL MESSIAS KITATE, 217 - CX. POSTAL 909</t>
  </si>
  <si>
    <t>GENTIL MESSIAS KITATE</t>
  </si>
  <si>
    <t>VILA CRUZ</t>
  </si>
  <si>
    <t>POÇOS DE CALDAS</t>
  </si>
  <si>
    <t>37270626000128</t>
  </si>
  <si>
    <t>AVENIDA 04, 633 - QUADRA 05 - LOTE 04</t>
  </si>
  <si>
    <t>CERES</t>
  </si>
  <si>
    <t>67577171000159</t>
  </si>
  <si>
    <t>RUA FLORINDO CESTARI, 1262</t>
  </si>
  <si>
    <t>FLORINDO CESTARI</t>
  </si>
  <si>
    <t>MONTE ALTO</t>
  </si>
  <si>
    <t>85246916000189</t>
  </si>
  <si>
    <t>RUA FREI GABRIEL, 115 - FUNDOS DA CATEDRAL</t>
  </si>
  <si>
    <t>FREI GABRIEL</t>
  </si>
  <si>
    <t>LAGES</t>
  </si>
  <si>
    <t>85241339000132</t>
  </si>
  <si>
    <t>AVENIDA MARCOLINO MARTINS CABRAL, 2300</t>
  </si>
  <si>
    <t>MARCOLINO MARTINS CABRAL</t>
  </si>
  <si>
    <t>AEROPORTO</t>
  </si>
  <si>
    <t>TUBARÃO</t>
  </si>
  <si>
    <t>08006450221</t>
  </si>
  <si>
    <t>37313475000148</t>
  </si>
  <si>
    <t>RUA ACSU SO 40, RUA NS A, CONJ.02, LT 08,SN, 08 -  1º ANDAR</t>
  </si>
  <si>
    <t>ACSU SO 40, RUA NS A, CONJ.02, LT 08,SN</t>
  </si>
  <si>
    <t>PLANO DIRETOR SU</t>
  </si>
  <si>
    <t>PALMAS</t>
  </si>
  <si>
    <t>TO</t>
  </si>
  <si>
    <t>41871989000196</t>
  </si>
  <si>
    <t>AVENIDA DEZESSETE, 1196</t>
  </si>
  <si>
    <t>DEZESSETE</t>
  </si>
  <si>
    <t>ITUIUTABA</t>
  </si>
  <si>
    <t>42043067000153</t>
  </si>
  <si>
    <t>AVENIDA PRESIDENTE GETÚLIO VARGAS, 1245</t>
  </si>
  <si>
    <t>TEIXEIRA DE FREITAS</t>
  </si>
  <si>
    <t>41972928000115</t>
  </si>
  <si>
    <t>AVENIDA BRIGADEIRO EDUARDO GOMES, 51-B</t>
  </si>
  <si>
    <t>BRIGADEIRO EDUARDO GOMES</t>
  </si>
  <si>
    <t>ITABERABA</t>
  </si>
  <si>
    <t>41905498000119</t>
  </si>
  <si>
    <t>RUA JOSINO VALADARES, 33</t>
  </si>
  <si>
    <t>JOSINO VALADARES</t>
  </si>
  <si>
    <t>PARACATU</t>
  </si>
  <si>
    <t>85283299000191</t>
  </si>
  <si>
    <t>RUA PORTO ALEGRE, 132 - D</t>
  </si>
  <si>
    <t>CHAPECÓ</t>
  </si>
  <si>
    <t>37275625000176</t>
  </si>
  <si>
    <t>RUA COSTA GOMES, 208</t>
  </si>
  <si>
    <t>COSTA GOMES</t>
  </si>
  <si>
    <t>RIO VERDE</t>
  </si>
  <si>
    <t>36862415000111</t>
  </si>
  <si>
    <t>PRAÇA RAIMUNDO DE ARAÚJO MELO, S/N</t>
  </si>
  <si>
    <t>RAIMUNDO DE ARAÚJO MELO</t>
  </si>
  <si>
    <t>LUZIÂNIA</t>
  </si>
  <si>
    <t>41972589000177</t>
  </si>
  <si>
    <t>RUA VEREADOR ALBERTINO LIRA, 06</t>
  </si>
  <si>
    <t>VEREADOR ALBERTINO LIRA</t>
  </si>
  <si>
    <t>QUITANDINHA</t>
  </si>
  <si>
    <t>SANTO ANTÔNIO DE JESUS</t>
  </si>
  <si>
    <t>36540979000138</t>
  </si>
  <si>
    <t>RUA MOISES ABRAÃO, 133</t>
  </si>
  <si>
    <t>MOISES ABRAÃO</t>
  </si>
  <si>
    <t>ITAGUAÍ</t>
  </si>
  <si>
    <t>68204486000113</t>
  </si>
  <si>
    <t>RUA EUCLIDES DA CUNHA, 501</t>
  </si>
  <si>
    <t>EUCLIDES DA CUNHA</t>
  </si>
  <si>
    <t>DRACENA</t>
  </si>
  <si>
    <t>67417519000140</t>
  </si>
  <si>
    <t>RUA MANOEL AMÂNCIO, 65</t>
  </si>
  <si>
    <t>MANOEL AMÂNCIO</t>
  </si>
  <si>
    <t>LENÇÓIS PAULISTA</t>
  </si>
  <si>
    <t>42855999000109</t>
  </si>
  <si>
    <t>AVENIDA DR. MOACIR REZENDE, 358 - CX. POSTAL 1.041</t>
  </si>
  <si>
    <t>DR. MOACIR REZENDE</t>
  </si>
  <si>
    <t>TRÊS CORAÇÕES</t>
  </si>
  <si>
    <t>37436920000167</t>
  </si>
  <si>
    <t>RUA XAVANTE, 459</t>
  </si>
  <si>
    <t>XAVANTE</t>
  </si>
  <si>
    <t>SETOR SUL II</t>
  </si>
  <si>
    <t>BARRA DO GARÇAS</t>
  </si>
  <si>
    <t>42892281000184</t>
  </si>
  <si>
    <t>RUA DOM PEDRO II, 435</t>
  </si>
  <si>
    <t>GOVERNADOR VALADARES</t>
  </si>
  <si>
    <t>42889436000123</t>
  </si>
  <si>
    <t>RUA DR. TEIXEIRA SOARES, 151</t>
  </si>
  <si>
    <t>DR. TEIXEIRA SOARES</t>
  </si>
  <si>
    <t>FORMIGA</t>
  </si>
  <si>
    <t>42940528000190</t>
  </si>
  <si>
    <t>AVENIDA PRESIDENTE VARGAS, 2725</t>
  </si>
  <si>
    <t>PRESIDENTE VARGAS</t>
  </si>
  <si>
    <t>SENADOR VALADARES</t>
  </si>
  <si>
    <t>PARÁ DE MINAS</t>
  </si>
  <si>
    <t>42939207000176</t>
  </si>
  <si>
    <t>RUA JOÃO PINHEIRO, 342</t>
  </si>
  <si>
    <t>CAMPO BELO</t>
  </si>
  <si>
    <t>42946061000196</t>
  </si>
  <si>
    <t>RUA PRESIDENTE ARTUR BERNARDES, 189</t>
  </si>
  <si>
    <t>PRESIDENTE ARTUR BERNARDES</t>
  </si>
  <si>
    <t>ALFENAS</t>
  </si>
  <si>
    <t>42936518000181</t>
  </si>
  <si>
    <t>RUA RIBEIRO JUNQUEIRA, 175</t>
  </si>
  <si>
    <t>RIBEIRO JUNQUEIRA</t>
  </si>
  <si>
    <t>LEOPOLDINA</t>
  </si>
  <si>
    <t>85377174000120</t>
  </si>
  <si>
    <t>AVENIDA CORONEL MARCOS KONDER, 1233</t>
  </si>
  <si>
    <t>CORONEL MARCOS KONDER</t>
  </si>
  <si>
    <t>ITAJAÍ</t>
  </si>
  <si>
    <t>42047191000197</t>
  </si>
  <si>
    <t>RUA BARÃO DE JEQUIRIÇA, 336</t>
  </si>
  <si>
    <t>BARÃO DE JEQUIRIÇA</t>
  </si>
  <si>
    <t>VALENÇA</t>
  </si>
  <si>
    <t>69087922000184</t>
  </si>
  <si>
    <t>RUA CEL. FLAUZINO BARBOSA SANDOVAL, 1480</t>
  </si>
  <si>
    <t>CEL. FLAUZINO BARBOSA SANDOVAL</t>
  </si>
  <si>
    <t>CIDADE UNIVERSITÁRIA</t>
  </si>
  <si>
    <t>ITUVERAVA</t>
  </si>
  <si>
    <t>40999724000105</t>
  </si>
  <si>
    <t>PRAÇA DA CONCEIÇÃO, 113</t>
  </si>
  <si>
    <t>DA CONCEIÇÃO</t>
  </si>
  <si>
    <t>MACAU</t>
  </si>
  <si>
    <t>41511429000120</t>
  </si>
  <si>
    <t>AVENIDA EURIPEDES DE AGUIAR, 943</t>
  </si>
  <si>
    <t>EURIPEDES DE AGUIAR</t>
  </si>
  <si>
    <t>FLORIANO</t>
  </si>
  <si>
    <t>68709211000131</t>
  </si>
  <si>
    <t>RUA NICOLAU TARANTO, 239</t>
  </si>
  <si>
    <t>NICOLAU TARANTO</t>
  </si>
  <si>
    <t>COMERCIAL</t>
  </si>
  <si>
    <t>RESENDE</t>
  </si>
  <si>
    <t>39210844000100</t>
  </si>
  <si>
    <t>RUA MOREIRA DOS SANTOS, 768 - 1º ANDAR</t>
  </si>
  <si>
    <t>MOREIRA DOS SANTOS</t>
  </si>
  <si>
    <t>BARRA DO PIRAÍ</t>
  </si>
  <si>
    <t>66453168000160</t>
  </si>
  <si>
    <t>AVENIDA DOUTOR DELFIM MOREIRA, 1400</t>
  </si>
  <si>
    <t>DOUTOR DELFIM MOREIRA</t>
  </si>
  <si>
    <t>SÃO SEBASTIÃO DO PARAÍSO</t>
  </si>
  <si>
    <t>96182068000108</t>
  </si>
  <si>
    <t>RUA ALEXANDRE CARLOS DE MELO, 118 - ANEXO II</t>
  </si>
  <si>
    <t>ALEXANDRE CARLOS DE MELO</t>
  </si>
  <si>
    <t>JARDIM AEROPORTO</t>
  </si>
  <si>
    <t>SÃO JOSÉ DO RIO PARDO</t>
  </si>
  <si>
    <t>37632882000118</t>
  </si>
  <si>
    <t>RUA JACINTO DA SILVA ROCHA VIDAL, 18-A</t>
  </si>
  <si>
    <t>JACINTO DA SILVA ROCHA VIDAL</t>
  </si>
  <si>
    <t>URUAÇU</t>
  </si>
  <si>
    <t>66477217000103</t>
  </si>
  <si>
    <t>RUA DESEMBARGADOR ALBERTO LUZ, 211</t>
  </si>
  <si>
    <t>DESEMBARGADOR ALBERTO LUZ</t>
  </si>
  <si>
    <t>LAVRAS</t>
  </si>
  <si>
    <t>37652765000116</t>
  </si>
  <si>
    <t>RUA JOAQUIM NABUCO, 901 - SALAS 4/5</t>
  </si>
  <si>
    <t>JOAQUIM NABUCO</t>
  </si>
  <si>
    <t>JATAÍ</t>
  </si>
  <si>
    <t>39384664000137</t>
  </si>
  <si>
    <t>AVENIDA GETULIO VARGAS, 196 - 1º E 2º ANDAR</t>
  </si>
  <si>
    <t>GETULIO VARGAS</t>
  </si>
  <si>
    <t>COLATINA</t>
  </si>
  <si>
    <t>41191677000131</t>
  </si>
  <si>
    <t>AVENIDA VIEIRA DE BRITO, 80 - A</t>
  </si>
  <si>
    <t>VIEIRA DE BRITO</t>
  </si>
  <si>
    <t>PALMEIRA DOS ÍNDIOS</t>
  </si>
  <si>
    <t>71064539000152</t>
  </si>
  <si>
    <t>AVENIDA DR. BRENO SOARES MAIA, 264</t>
  </si>
  <si>
    <t>DR. BRENO SOARES MAIA</t>
  </si>
  <si>
    <t>PASSOS</t>
  </si>
  <si>
    <t>71063853000110</t>
  </si>
  <si>
    <t>RUA ANTÔNIO DE MATOS, 146 - ED. PORTINARI</t>
  </si>
  <si>
    <t>ANTÔNIO DE MATOS</t>
  </si>
  <si>
    <t>ITAÚNA</t>
  </si>
  <si>
    <t>71086698000158</t>
  </si>
  <si>
    <t>RUA ADÃO ARAÚJO, 181 - PORTO NOVO</t>
  </si>
  <si>
    <t>ADÃO ARAÚJO</t>
  </si>
  <si>
    <t>ALÉM PARAÍBA</t>
  </si>
  <si>
    <t>72173180000114</t>
  </si>
  <si>
    <t>RUA SANTANA, 2772 - CASA</t>
  </si>
  <si>
    <t>SANTANA</t>
  </si>
  <si>
    <t>URUGUAIANA</t>
  </si>
  <si>
    <t>72234164000194</t>
  </si>
  <si>
    <t>RUA FLORES DA CUNHA, 530</t>
  </si>
  <si>
    <t>FLORES DA CUNHA</t>
  </si>
  <si>
    <t>SANTA HELENA</t>
  </si>
  <si>
    <t>IBIRUBÁ</t>
  </si>
  <si>
    <t>71796544000150</t>
  </si>
  <si>
    <t>AVENIDA FRANCISCO JALLES, 3707</t>
  </si>
  <si>
    <t>FRANCISCO JALLES</t>
  </si>
  <si>
    <t>PERIMETRO URBANO</t>
  </si>
  <si>
    <t>JALES</t>
  </si>
  <si>
    <t>71695746000105</t>
  </si>
  <si>
    <t>RUA RUA FLORIANO PEIXOTO, 1040 - BLOCO D</t>
  </si>
  <si>
    <t>RUA FLORIANO PEIXOTO</t>
  </si>
  <si>
    <t>LINS</t>
  </si>
  <si>
    <t>37876414000199</t>
  </si>
  <si>
    <t>AVENIDA GOIÁS, 586</t>
  </si>
  <si>
    <t>IPORÁ</t>
  </si>
  <si>
    <t>25064148000110</t>
  </si>
  <si>
    <t>AVENIDA TOCANTINS, 1232</t>
  </si>
  <si>
    <t>TOCANTINS</t>
  </si>
  <si>
    <t>ARAGUAÍNA</t>
  </si>
  <si>
    <t>69612158000119</t>
  </si>
  <si>
    <t>PRAÇA FÉLIX PACHECO, 676 - EM FRENTE AO BANCO DO BRASIL</t>
  </si>
  <si>
    <t>FÉLIX PACHECO</t>
  </si>
  <si>
    <t>PICOS</t>
  </si>
  <si>
    <t>84313741000112</t>
  </si>
  <si>
    <t>RUA JOSÉ DE MELO, 418</t>
  </si>
  <si>
    <t>JOSÉ DE MELO</t>
  </si>
  <si>
    <t>BOSQUE</t>
  </si>
  <si>
    <t>AC</t>
  </si>
  <si>
    <t>71925531000133</t>
  </si>
  <si>
    <t>RUA 18, 275 - ESQUINA AVENIDA 27</t>
  </si>
  <si>
    <t>BARRETOS</t>
  </si>
  <si>
    <t>71925515000140</t>
  </si>
  <si>
    <t>RUA TADEU RANGEL PESTANA, 364</t>
  </si>
  <si>
    <t>TADEU RANGEL PESTANA</t>
  </si>
  <si>
    <t>VILA ALBERNÉSSIA</t>
  </si>
  <si>
    <t>CAMPOS DO JORDÃO</t>
  </si>
  <si>
    <t>72518079000158</t>
  </si>
  <si>
    <t>AVENIDA BRIGADEIRO LIMA E SILVA, 1189</t>
  </si>
  <si>
    <t>BRIGADEIRO LIMA E SILVA</t>
  </si>
  <si>
    <t>JARDIM VINTE E CINCO DE AGOSTO</t>
  </si>
  <si>
    <t>DUQUE DE CAXIAS</t>
  </si>
  <si>
    <t>72500697000170</t>
  </si>
  <si>
    <t>RUA OSVALDO CRUZ, 191 - PAVIMENTO 01</t>
  </si>
  <si>
    <t>OSVALDO CRUZ</t>
  </si>
  <si>
    <t>TRÊS DE MAIO</t>
  </si>
  <si>
    <t>70523899000102</t>
  </si>
  <si>
    <t>RUA GERMANO GREVE, 734</t>
  </si>
  <si>
    <t>GERMANO GREVE</t>
  </si>
  <si>
    <t>MIRASSOL D'OESTE</t>
  </si>
  <si>
    <t>72783970000111</t>
  </si>
  <si>
    <t>AVENIDA AVENIDA CARLOS BERCHIERI, 791 - ADMINISTRATIVO</t>
  </si>
  <si>
    <t>AVENIDA CARLOS BERCHIERI</t>
  </si>
  <si>
    <t>NOVA JABOTICABAL</t>
  </si>
  <si>
    <t>JABOTICABAL</t>
  </si>
  <si>
    <t>73424889000108</t>
  </si>
  <si>
    <t>RUA DOM PEDRO II, 1716</t>
  </si>
  <si>
    <t>CAPELINHA</t>
  </si>
  <si>
    <t>ITAQUI</t>
  </si>
  <si>
    <t>71186886000158</t>
  </si>
  <si>
    <t>RUA CAPITÃO BRAZ, 68</t>
  </si>
  <si>
    <t>CAPITÃO BRAZ</t>
  </si>
  <si>
    <t>SÃO JOÃO NEPOMUCENO</t>
  </si>
  <si>
    <t>37898335000189</t>
  </si>
  <si>
    <t>AVENIDA ANTÔNIO CARLOS PANIAGO QD 07 LT 03, S/Nº - 1º ANDAR</t>
  </si>
  <si>
    <t>ANTÔNIO CARLOS PANIAGO QD 07 LT 03</t>
  </si>
  <si>
    <t>1º ANDAR</t>
  </si>
  <si>
    <t>MUNDINHO</t>
  </si>
  <si>
    <t>MINEIROS</t>
  </si>
  <si>
    <t>39447149000159</t>
  </si>
  <si>
    <t>RUA ALEXANDRE FLEMING, 211</t>
  </si>
  <si>
    <t>ALEXANDRE FLEMING</t>
  </si>
  <si>
    <t>VALE DO PARAÍSO</t>
  </si>
  <si>
    <t>TERESÓPOLIS</t>
  </si>
  <si>
    <t>73936395000102</t>
  </si>
  <si>
    <t>RUA FEDERAÇÃO, 2799</t>
  </si>
  <si>
    <t>FEDERAÇÃO</t>
  </si>
  <si>
    <t>TAQUARA</t>
  </si>
  <si>
    <t>73831158000187</t>
  </si>
  <si>
    <t>RUA QUATORZE, QUADRA 32 - LOTE 17  Nº 8</t>
  </si>
  <si>
    <t>QUATORZE</t>
  </si>
  <si>
    <t>PORANGATU</t>
  </si>
  <si>
    <t>73967085000155</t>
  </si>
  <si>
    <t>RUA DAS ALPINIAS, 679</t>
  </si>
  <si>
    <t>DAS ALPINIAS</t>
  </si>
  <si>
    <t>JARDIM MARINGA I</t>
  </si>
  <si>
    <t>SINOP</t>
  </si>
  <si>
    <t>74244062000185</t>
  </si>
  <si>
    <t>AVENIDA ARTHUR DA COSTA FILHO, 319</t>
  </si>
  <si>
    <t>ARTHUR DA COSTA FILHO</t>
  </si>
  <si>
    <t>VILA MAIA</t>
  </si>
  <si>
    <t>GUARUJÁ</t>
  </si>
  <si>
    <t>02018620000183</t>
  </si>
  <si>
    <t>RUA CUIABÁ, 1083</t>
  </si>
  <si>
    <t>CORUMBÁ</t>
  </si>
  <si>
    <t>71499792000139</t>
  </si>
  <si>
    <t>RUA MAESTRO FILOMENO DOS SANTOS, 109</t>
  </si>
  <si>
    <t>MAESTRO FILOMENO DOS SANTOS</t>
  </si>
  <si>
    <t>MANHUAÇU</t>
  </si>
  <si>
    <t>74521188000150</t>
  </si>
  <si>
    <t>RUA CAPITÃO JOSÉ VICENTE DE MORAES, 97</t>
  </si>
  <si>
    <t>CAPITÃO JOSÉ VICENTE DE MORAES</t>
  </si>
  <si>
    <t>ESPLANADA MENDES MORAES</t>
  </si>
  <si>
    <t>SÃO ROQUE</t>
  </si>
  <si>
    <t>74466137000172</t>
  </si>
  <si>
    <t>RUA AV PAULO FACCINI, 900 - FUNDOS TAPAJOS</t>
  </si>
  <si>
    <t>AV PAULO FACCINI</t>
  </si>
  <si>
    <t>MACEDO</t>
  </si>
  <si>
    <t>GUARULHOS</t>
  </si>
  <si>
    <t>07111000</t>
  </si>
  <si>
    <t>70002308000151</t>
  </si>
  <si>
    <t>RUA DR. CARLOS MARTINS, 35</t>
  </si>
  <si>
    <t>DR. CARLOS MARTINS</t>
  </si>
  <si>
    <t>PENEDO</t>
  </si>
  <si>
    <t>97388490000187</t>
  </si>
  <si>
    <t>RUA PADRE JOÃO GUALBERTO DE MAGALHÃES, 765</t>
  </si>
  <si>
    <t>PADRE JOÃO GUALBERTO DE MAGALHÃES</t>
  </si>
  <si>
    <t>VIVENDAS COSTA AZUL</t>
  </si>
  <si>
    <t>EUNÁPOLIS</t>
  </si>
  <si>
    <t>00006037000127</t>
  </si>
  <si>
    <t>RUA CORONEL AURELIANO DE CAMARGO, 645</t>
  </si>
  <si>
    <t>CORONEL AURELIANO DE CAMARGO</t>
  </si>
  <si>
    <t>TATUÍ</t>
  </si>
  <si>
    <t>00012698000165</t>
  </si>
  <si>
    <t>RUA LUIS OSÓRIO, 763</t>
  </si>
  <si>
    <t>LUIS OSÓRIO</t>
  </si>
  <si>
    <t>PENÁPOLIS</t>
  </si>
  <si>
    <t>86483542000188</t>
  </si>
  <si>
    <t>PRAÇA CORONEL MAXIMIANO, 33</t>
  </si>
  <si>
    <t>CORONEL MAXIMIANO</t>
  </si>
  <si>
    <t>CARANGOLA</t>
  </si>
  <si>
    <t>00111826000128</t>
  </si>
  <si>
    <t>RUA MAJOR FÉLIX MOREIRA, 39</t>
  </si>
  <si>
    <t>MAJOR FÉLIX MOREIRA</t>
  </si>
  <si>
    <t>ARARUAMA</t>
  </si>
  <si>
    <t>00103956000119</t>
  </si>
  <si>
    <t>RUA AQUIDABAN, 692</t>
  </si>
  <si>
    <t>AQUIDABAN</t>
  </si>
  <si>
    <t>RIO GRANDE</t>
  </si>
  <si>
    <t>86584901000193</t>
  </si>
  <si>
    <t>RUA  ANTÔNIO ALKIMIM DA COSTA, 230</t>
  </si>
  <si>
    <t>ANTÔNIO ALKIMIM DA COSTA</t>
  </si>
  <si>
    <t>MACHADO</t>
  </si>
  <si>
    <t>70122262000104</t>
  </si>
  <si>
    <t>RUA NAPOLEÃO LAUREANO, 59</t>
  </si>
  <si>
    <t>NAPOLEÃO LAUREANO</t>
  </si>
  <si>
    <t>GUARABIRA</t>
  </si>
  <si>
    <t>00365720000150</t>
  </si>
  <si>
    <t>AVENIDA RICARTI TEIXEIRA, 260</t>
  </si>
  <si>
    <t>RICARTI TEIXEIRA</t>
  </si>
  <si>
    <t>VILA SOUZA</t>
  </si>
  <si>
    <t>ANDRADAS</t>
  </si>
  <si>
    <t>00368318000120</t>
  </si>
  <si>
    <t>AVENIDA NILO PEÇANHA, 428</t>
  </si>
  <si>
    <t>NILO PEÇANHA</t>
  </si>
  <si>
    <t>00342481000113</t>
  </si>
  <si>
    <t>RUA ANTÔNIO COELHO DE GODOY, 154</t>
  </si>
  <si>
    <t>ANTÔNIO COELHO DE GODOY</t>
  </si>
  <si>
    <t>SETOR OESTE</t>
  </si>
  <si>
    <t>CALDAS NOVAS</t>
  </si>
  <si>
    <t>00358011000148</t>
  </si>
  <si>
    <t>RUA FYORI TERCY, 290</t>
  </si>
  <si>
    <t>FYORI TERCY</t>
  </si>
  <si>
    <t>DE CARLI</t>
  </si>
  <si>
    <t>ARACRUZ</t>
  </si>
  <si>
    <t>00248627000166</t>
  </si>
  <si>
    <t>RUA RAIMUNDO TEÓFILO DE CASTRO, 232</t>
  </si>
  <si>
    <t>RAIMUNDO TEÓFILO DE CASTRO</t>
  </si>
  <si>
    <t>ITAPIPOCA</t>
  </si>
  <si>
    <t>00381694000154</t>
  </si>
  <si>
    <t>RUA PREFEITO EUGÊNIO SCHNEIDER, 123</t>
  </si>
  <si>
    <t>PREFEITO EUGÊNIO SCHNEIDER</t>
  </si>
  <si>
    <t>EUGÊNIO SCHNEIDER</t>
  </si>
  <si>
    <t>RIO DO SUL</t>
  </si>
  <si>
    <t>00451680000160</t>
  </si>
  <si>
    <t>00395866000149</t>
  </si>
  <si>
    <t>RUA JOÃO PAULO FRAGOSO, 20-B - CAIXA POSTAL 98</t>
  </si>
  <si>
    <t>JOÃO PAULO FRAGOSO</t>
  </si>
  <si>
    <t>CONCEIÇÃO DO COITÉ</t>
  </si>
  <si>
    <t>00532888000103</t>
  </si>
  <si>
    <t>AVENIDA PATRIA, 1795</t>
  </si>
  <si>
    <t>PATRIA</t>
  </si>
  <si>
    <t>SOMMER</t>
  </si>
  <si>
    <t>CARAZINHO</t>
  </si>
  <si>
    <t>00697509000135</t>
  </si>
  <si>
    <t>AVENIDA TRANSCONTINENTAL, 1019</t>
  </si>
  <si>
    <t>TRANSCONTINENTAL</t>
  </si>
  <si>
    <t>JI-PARANÁ</t>
  </si>
  <si>
    <t>00730439000170</t>
  </si>
  <si>
    <t>RUA ITUIUTABA, 555 - CX. POSTAL 121</t>
  </si>
  <si>
    <t>ITURAMA</t>
  </si>
  <si>
    <t>00816565000141</t>
  </si>
  <si>
    <t>AVENIDA PREFEITO MOACIR CAVALCANTE, 245</t>
  </si>
  <si>
    <t>PREFEITO MOACIR CAVALCANTE</t>
  </si>
  <si>
    <t>SÃO MIGUEL DOS CAMPOS</t>
  </si>
  <si>
    <t>00456807000133</t>
  </si>
  <si>
    <t>PRAÇA ISMAEL GOUVEIA, 203 - 1º ANDAR  SALA 4</t>
  </si>
  <si>
    <t>ISMAEL GOUVEIA</t>
  </si>
  <si>
    <t>PALMARES</t>
  </si>
  <si>
    <t>00300550000126</t>
  </si>
  <si>
    <t>AVENIDA RUI BARBOSA, 488 - SALA 106 - 1 ANDAR - GALERIA RUI BARBOSA</t>
  </si>
  <si>
    <t>HELIOPOLIS</t>
  </si>
  <si>
    <t>GARANHUNS</t>
  </si>
  <si>
    <t>00756138000115</t>
  </si>
  <si>
    <t>RUA JUVENAL DE CARVALHO, 142</t>
  </si>
  <si>
    <t>JUVENAL DE CARVALHO</t>
  </si>
  <si>
    <t>REDENÇÃO</t>
  </si>
  <si>
    <t>00763923000103</t>
  </si>
  <si>
    <t>RUA DOMINGOS LACERDA, 1057</t>
  </si>
  <si>
    <t>DOMINGOS LACERDA</t>
  </si>
  <si>
    <t>COROMANDEL</t>
  </si>
  <si>
    <t>00747041000146</t>
  </si>
  <si>
    <t>RUA TREZE DE MAIO, 13</t>
  </si>
  <si>
    <t>TREZE DE MAIO</t>
  </si>
  <si>
    <t>GUANABARA</t>
  </si>
  <si>
    <t>IPAMERI</t>
  </si>
  <si>
    <t>00946953000147</t>
  </si>
  <si>
    <t>RUA DR. BERNARDO BELLO, 63</t>
  </si>
  <si>
    <t>DR. BERNARDO BELLO</t>
  </si>
  <si>
    <t>TRÊS RIOS</t>
  </si>
  <si>
    <t>01135217000171</t>
  </si>
  <si>
    <t>PRAÇA RUI BARBOSA, 143</t>
  </si>
  <si>
    <t>ALAGOINHAS</t>
  </si>
  <si>
    <t>01085378000106</t>
  </si>
  <si>
    <t>AVENIDA ANDRE FALCÃO, 537</t>
  </si>
  <si>
    <t>ANDRE FALCÃO</t>
  </si>
  <si>
    <t>PAULO AFONSO</t>
  </si>
  <si>
    <t>01012474000116</t>
  </si>
  <si>
    <t>AVENIDA DOM BOSCO, 447</t>
  </si>
  <si>
    <t>DOM BOSCO</t>
  </si>
  <si>
    <t>PALMEIRAS</t>
  </si>
  <si>
    <t>PONTE NOVA</t>
  </si>
  <si>
    <t>01476079000194</t>
  </si>
  <si>
    <t>AVENIDA BRASIL, 317 - CENTRO</t>
  </si>
  <si>
    <t>GOIANÉSIA</t>
  </si>
  <si>
    <t>01476619000130</t>
  </si>
  <si>
    <t>AVENIDA ALAGOAS, 2125 - ESQUINA COM RUA 6</t>
  </si>
  <si>
    <t>ALAGOAS</t>
  </si>
  <si>
    <t>LOTEAMENTO DOM PEDRO I</t>
  </si>
  <si>
    <t>GURUPI</t>
  </si>
  <si>
    <t>01143922000110</t>
  </si>
  <si>
    <t>RUA RUA CORONEL JOSE DULCE 458 CENTRO CACERES, 458</t>
  </si>
  <si>
    <t>RUA CORONEL JOSE DULCE 458 CENTRO CACERES</t>
  </si>
  <si>
    <t>CÁCERES</t>
  </si>
  <si>
    <t>00989693000197</t>
  </si>
  <si>
    <t>RUA GASPAR MARTINS, 417</t>
  </si>
  <si>
    <t>GASPAR MARTINS</t>
  </si>
  <si>
    <t>ALEGRETE</t>
  </si>
  <si>
    <t>01148132000128</t>
  </si>
  <si>
    <t>AVENIDA JAMARI, 2371</t>
  </si>
  <si>
    <t>JAMARI</t>
  </si>
  <si>
    <t>SETOR 01</t>
  </si>
  <si>
    <t>ARIQUEMES</t>
  </si>
  <si>
    <t>00771069000119</t>
  </si>
  <si>
    <t>RUA SETE DE SETEMBRO, 268 - CX. POSTAL 11</t>
  </si>
  <si>
    <t>SALGUEIRO</t>
  </si>
  <si>
    <t>01150489000140</t>
  </si>
  <si>
    <t>RUA EDMUNDO PENA, 260</t>
  </si>
  <si>
    <t>EDMUNDO PENA</t>
  </si>
  <si>
    <t>SANTA BÁRBARA</t>
  </si>
  <si>
    <t>01371135000126</t>
  </si>
  <si>
    <t>RUA RONCADOR, 327</t>
  </si>
  <si>
    <t>RONCADOR</t>
  </si>
  <si>
    <t>UNAÍ</t>
  </si>
  <si>
    <t>66916305000156</t>
  </si>
  <si>
    <t>AVENIDA CORONEL ACÁCIO PIEDADE, 771</t>
  </si>
  <si>
    <t>CORONEL ACÁCIO PIEDADE</t>
  </si>
  <si>
    <t>ITAPEVA</t>
  </si>
  <si>
    <t>00494870000164</t>
  </si>
  <si>
    <t>RUA DOMINGOS ROBERT, 941</t>
  </si>
  <si>
    <t>DOMINGOS ROBERT</t>
  </si>
  <si>
    <t>IBITINGA</t>
  </si>
  <si>
    <t>01029782000154</t>
  </si>
  <si>
    <t>RUA SANTA CLARA, 503 - SALA 2</t>
  </si>
  <si>
    <t>BRAGANÇA PAULISTA</t>
  </si>
  <si>
    <t>00840048000108</t>
  </si>
  <si>
    <t>RUA JOAQUIM PROCÓPIO DE ARAÚJO, 3178</t>
  </si>
  <si>
    <t>JOAQUIM PROCÓPIO DE ARAÚJO</t>
  </si>
  <si>
    <t>PIRASSUNUNGA</t>
  </si>
  <si>
    <t>00262338000111</t>
  </si>
  <si>
    <t>AVENIDA RIO BRANCO, 258</t>
  </si>
  <si>
    <t>ADAMANTINA</t>
  </si>
  <si>
    <t>00552181000169</t>
  </si>
  <si>
    <t>AVENIDA JOÃO BATISTA LIMA FIGUEIREDO, 1818</t>
  </si>
  <si>
    <t>JOÃO BATISTA LIMA FIGUEIREDO</t>
  </si>
  <si>
    <t>VILA SANTA CECÍLIA</t>
  </si>
  <si>
    <t>MOCOCA</t>
  </si>
  <si>
    <t>01554266000149</t>
  </si>
  <si>
    <t>RUA GUILHERME WEGNER, 935</t>
  </si>
  <si>
    <t>GUILHERME WEGNER</t>
  </si>
  <si>
    <t>SÃO LUIZ</t>
  </si>
  <si>
    <t>BRUSQUE</t>
  </si>
  <si>
    <t>01569902000106</t>
  </si>
  <si>
    <t>AVENIDA SANTA CATARINA, 303</t>
  </si>
  <si>
    <t>CAÇADOR</t>
  </si>
  <si>
    <t>43202472000130</t>
  </si>
  <si>
    <t>AVENIDA ANGELICA, 2565 - 15º ANDAR</t>
  </si>
  <si>
    <t>ANGELICA</t>
  </si>
  <si>
    <t>CONSOLAÇÃO</t>
  </si>
  <si>
    <t>01227200</t>
  </si>
  <si>
    <t>01511657000186</t>
  </si>
  <si>
    <t>AVENIDA ENGENHEIRO MESQUITA, 244</t>
  </si>
  <si>
    <t>ENGENHEIRO MESQUITA</t>
  </si>
  <si>
    <t>ARARANGUÁ</t>
  </si>
  <si>
    <t>01356020000162</t>
  </si>
  <si>
    <t>AVENIDA XV DE NOVEMBRO, 125</t>
  </si>
  <si>
    <t>JOAÇABA</t>
  </si>
  <si>
    <t>08006450335</t>
  </si>
  <si>
    <t>01659087000176</t>
  </si>
  <si>
    <t>AVENIDA CAPITAO CASTRO, 4376</t>
  </si>
  <si>
    <t>CAPITAO CASTRO</t>
  </si>
  <si>
    <t>VILHENA</t>
  </si>
  <si>
    <t>02192677000102</t>
  </si>
  <si>
    <t>AVENIDA COUTO DE MAGALHÃES, 385</t>
  </si>
  <si>
    <t>COUTO DE MAGALHÃES</t>
  </si>
  <si>
    <t>MORRINHOS</t>
  </si>
  <si>
    <t>01545849000103</t>
  </si>
  <si>
    <t>RUA FIORAVANTE SICCHIERI, 757</t>
  </si>
  <si>
    <t>FIORAVANTE SICCHIERI</t>
  </si>
  <si>
    <t>SERTÃOZINHO</t>
  </si>
  <si>
    <t>02248344000140</t>
  </si>
  <si>
    <t>RUA SENADOR GOMES DA SILVA, 410</t>
  </si>
  <si>
    <t>SENADOR GOMES DA SILVA</t>
  </si>
  <si>
    <t>FRUTAL</t>
  </si>
  <si>
    <t>02322043000119</t>
  </si>
  <si>
    <t>RUA ÁLVARO FLORET, 565</t>
  </si>
  <si>
    <t>ÁLVARO FLORET</t>
  </si>
  <si>
    <t>VILA HILST</t>
  </si>
  <si>
    <t>JAÚ</t>
  </si>
  <si>
    <t>02418258000138</t>
  </si>
  <si>
    <t>RUA DR. JOSÉ WATANABE, 55 - EDIFÍCIO UNIMED</t>
  </si>
  <si>
    <t>DR. JOSÉ WATANABE</t>
  </si>
  <si>
    <t>PARQUE DAS PALMEIRAS</t>
  </si>
  <si>
    <t>ANGRA DOS REIS</t>
  </si>
  <si>
    <t>02686190000178</t>
  </si>
  <si>
    <t>RUA SINHAZINHA WANDERLEY, 982</t>
  </si>
  <si>
    <t>SINHAZINHA WANDERLEY</t>
  </si>
  <si>
    <t>NOVO HORIZONTE</t>
  </si>
  <si>
    <t>AÇU</t>
  </si>
  <si>
    <t>02687852000124</t>
  </si>
  <si>
    <t>RUA CUIABÁ, 896</t>
  </si>
  <si>
    <t>JARDIM SANTO ANTÔNIO</t>
  </si>
  <si>
    <t>ANDRADINA</t>
  </si>
  <si>
    <t>SANTA EFIGÊNIA</t>
  </si>
  <si>
    <t>02511261000100</t>
  </si>
  <si>
    <t>RUA BARÃO DE MELGAÇO, 2754 - ED. WORK TOWER  6º ANDAR  SALA 607</t>
  </si>
  <si>
    <t>03016397000106</t>
  </si>
  <si>
    <t>RUA AIMORÉS, 27 - PARQUE LUCAIA</t>
  </si>
  <si>
    <t>02846189000163</t>
  </si>
  <si>
    <t>AVENIDA LINS PETIT, 100 - SALA 1501 - EMPRESARIAL PEDRO STAMFORD</t>
  </si>
  <si>
    <t>PAISSANDU</t>
  </si>
  <si>
    <t>04877277000158</t>
  </si>
  <si>
    <t>AVENIDA PAULISTA, 807 - CJTOS. 301/302</t>
  </si>
  <si>
    <t>PAULISTA</t>
  </si>
  <si>
    <t>CERQUEIRA CÉSAR</t>
  </si>
  <si>
    <t>01311100</t>
  </si>
  <si>
    <t>04955618000166</t>
  </si>
  <si>
    <t>RUA SHC/SUL, 515 - BLOCO A  LOJA 5</t>
  </si>
  <si>
    <t>SHC/SUL</t>
  </si>
  <si>
    <t>02597394000132</t>
  </si>
  <si>
    <t>RUA JOSÉ CORSINO, 486W</t>
  </si>
  <si>
    <t>JOSÉ CORSINO</t>
  </si>
  <si>
    <t>TANGARÁ DA SERRA</t>
  </si>
  <si>
    <t>02816850000198</t>
  </si>
  <si>
    <t>RUA HERCULANO LOBO, 255 - SALA 01</t>
  </si>
  <si>
    <t>HERCULANO LOBO</t>
  </si>
  <si>
    <t>FORMOSA</t>
  </si>
  <si>
    <t>02314168000105</t>
  </si>
  <si>
    <t>RUA SABINO ASSIS, 125</t>
  </si>
  <si>
    <t>SABINO ASSIS</t>
  </si>
  <si>
    <t>CAJAZEIRAS</t>
  </si>
  <si>
    <t>03073819000177</t>
  </si>
  <si>
    <t>TRAVESSA VITOR CAMPOS, 2 - SALA B</t>
  </si>
  <si>
    <t>VITOR CAMPOS</t>
  </si>
  <si>
    <t>ITAITUBA</t>
  </si>
  <si>
    <t>06091170000105</t>
  </si>
  <si>
    <t>RUA CAMPOS SALLES, 1013</t>
  </si>
  <si>
    <t>CAMPOS SALLES</t>
  </si>
  <si>
    <t>ITATIBA</t>
  </si>
  <si>
    <t>06979450000154</t>
  </si>
  <si>
    <t>AVENIDA DEZ, 10</t>
  </si>
  <si>
    <t>MAIOBÃO</t>
  </si>
  <si>
    <t>PAÇO DO LUMIAR</t>
  </si>
  <si>
    <t>04336294000188</t>
  </si>
  <si>
    <t>RUA 12 DE SETEMBRO, 760</t>
  </si>
  <si>
    <t>DE SETEMBRO</t>
  </si>
  <si>
    <t>CANOINHAS</t>
  </si>
  <si>
    <t>08006480400</t>
  </si>
  <si>
    <t>03393125000117</t>
  </si>
  <si>
    <t>RUA RUA BARÃO DO RIO BRANCO, 68 - SALA TÉRREA</t>
  </si>
  <si>
    <t>RUA BARÃO DO RIO BRANCO</t>
  </si>
  <si>
    <t>XANXERÊ</t>
  </si>
  <si>
    <t>03990015000132</t>
  </si>
  <si>
    <t>RUA FREI ROGÉRIO, 414</t>
  </si>
  <si>
    <t>FREI ROGÉRIO</t>
  </si>
  <si>
    <t>PORTO UNIÃO</t>
  </si>
  <si>
    <t>03928732000134</t>
  </si>
  <si>
    <t>RUA VENERIANO DOS PASSOS, 200</t>
  </si>
  <si>
    <t>VENERIANO DOS PASSOS</t>
  </si>
  <si>
    <t>VIDEIRA</t>
  </si>
  <si>
    <t>03931130000136</t>
  </si>
  <si>
    <t>RUA ATALÍPIO MAGARINOS, 525</t>
  </si>
  <si>
    <t>ATALÍPIO MAGARINOS</t>
  </si>
  <si>
    <t>CONCÓRDIA</t>
  </si>
  <si>
    <t>04107346000144</t>
  </si>
  <si>
    <t>RUA ARCHIAS GANZ, 303</t>
  </si>
  <si>
    <t>ARCHIAS GANZ</t>
  </si>
  <si>
    <t>CURITIBANOS</t>
  </si>
  <si>
    <t>03855214000138</t>
  </si>
  <si>
    <t>AVENIDA MARECHAL DEODORO DA FONSECA, 1412 - SALA 01</t>
  </si>
  <si>
    <t>JARAGUÁ DO SUL</t>
  </si>
  <si>
    <t>03950528000110</t>
  </si>
  <si>
    <t>AVENIDA CEL. SEVERIANO MAIA, 590</t>
  </si>
  <si>
    <t>CEL. SEVERIANO MAIA</t>
  </si>
  <si>
    <t>VILA BUENOS AIRES</t>
  </si>
  <si>
    <t>MAFRA</t>
  </si>
  <si>
    <t>03438613000101</t>
  </si>
  <si>
    <t>RUA RONDÔNIA, 210</t>
  </si>
  <si>
    <t>RONDÔNIA</t>
  </si>
  <si>
    <t>JARDIM BRASÍLIA</t>
  </si>
  <si>
    <t>PITANGUEIRAS</t>
  </si>
  <si>
    <t>03029587000150</t>
  </si>
  <si>
    <t>RUA MARECHAL DEODORO, 1157</t>
  </si>
  <si>
    <t>MARECHAL DEODORO</t>
  </si>
  <si>
    <t>SANTA RITA DO PASSA QUATRO</t>
  </si>
  <si>
    <t>03230123000107</t>
  </si>
  <si>
    <t>AVENIDA AMBRÓSIO FUMAGALLI, 1338</t>
  </si>
  <si>
    <t>AMBRÓSIO FUMAGALLI</t>
  </si>
  <si>
    <t>PARQUE EGISTO RAGAZZO</t>
  </si>
  <si>
    <t>01529390000154</t>
  </si>
  <si>
    <t>RUA MAJOR ESUSTAQUIO, 76 - 6º ANDAR - SALA 615</t>
  </si>
  <si>
    <t>MAJOR ESUSTAQUIO</t>
  </si>
  <si>
    <t>01559455000104</t>
  </si>
  <si>
    <t>RUA ANTÔNIO MOISÉS SAAD, 1155</t>
  </si>
  <si>
    <t>ANTÔNIO MOISÉS SAAD</t>
  </si>
  <si>
    <t>PARQUE INDUSTRIAL LAGOINHA</t>
  </si>
  <si>
    <t>01608379000180</t>
  </si>
  <si>
    <t>RUA RIO BRANCO, 65 - QUADRA 27</t>
  </si>
  <si>
    <t>01559456000159</t>
  </si>
  <si>
    <t>RUA RAHME TRAD BECHARA HAGE, 2061 - SALA 52</t>
  </si>
  <si>
    <t>RAHME TRAD BECHARA HAGE</t>
  </si>
  <si>
    <t>HIGIENÓPOLIS</t>
  </si>
  <si>
    <t>01647867000104</t>
  </si>
  <si>
    <t>RUA JOSÉ ALVES DE PAULA, 25 - RESIDENCIAL BELO HORIZONTE</t>
  </si>
  <si>
    <t>JOSÉ ALVES DE PAULA</t>
  </si>
  <si>
    <t>01723629000122</t>
  </si>
  <si>
    <t>01722338000110</t>
  </si>
  <si>
    <t>RUA OSCAR VIDAL, 307 - 11º ANDAR \| SALAS 1101 E 1102</t>
  </si>
  <si>
    <t>OSCAR VIDAL</t>
  </si>
  <si>
    <t>01773319000112</t>
  </si>
  <si>
    <t>RUA VISCONDE DE PINDAMONHANGABA, 100</t>
  </si>
  <si>
    <t>VISCONDE DE PINDAMONHANGABA</t>
  </si>
  <si>
    <t>JARDIM BOA VISTA</t>
  </si>
  <si>
    <t>01868921000133</t>
  </si>
  <si>
    <t>RUA DOS INCONFIDENTES, 44 - TORRE II - 9º ANDAR</t>
  </si>
  <si>
    <t>02812468000106</t>
  </si>
  <si>
    <t>RUA FREI CANECA, 1355</t>
  </si>
  <si>
    <t>FREI CANECA</t>
  </si>
  <si>
    <t>BELA VISTA</t>
  </si>
  <si>
    <t>01307003</t>
  </si>
  <si>
    <t>00190758000130</t>
  </si>
  <si>
    <t>AVENIDA RIO BRANCO, 847 - CENTRO EXECUTIVO WILMAR HENRIQUE BECKER  1º ANDAR</t>
  </si>
  <si>
    <t>31698184000139</t>
  </si>
  <si>
    <t>RUA 8-A, 111 - QUADRA 13-A LOTE 9/18 ANDAR 3</t>
  </si>
  <si>
    <t>8A</t>
  </si>
  <si>
    <t>SETOR AEROPORTO</t>
  </si>
  <si>
    <t>33014397000120</t>
  </si>
  <si>
    <t>RUA SANTA TEREZINHA, 340</t>
  </si>
  <si>
    <t>FARROUPILHA</t>
  </si>
  <si>
    <t>02989928000176</t>
  </si>
  <si>
    <t>AVENIDA MARCIONILO FRANCISCO DA SILVA, 198 - APTº 402</t>
  </si>
  <si>
    <t>MARCIONILO FRANCISCO DA SILVA</t>
  </si>
  <si>
    <t>MAURÍCIO DE NASSAU</t>
  </si>
  <si>
    <t>20703627000116</t>
  </si>
  <si>
    <t>AVENIDA AVENIDA T9, 276 - Q G19, L 21</t>
  </si>
  <si>
    <t>AVENIDA T9, 276 - Q G19</t>
  </si>
  <si>
    <t>SETOR MARISTA</t>
  </si>
  <si>
    <t>43643139000166</t>
  </si>
  <si>
    <t>RUA JOSÉ GETÚLIO, 78/90</t>
  </si>
  <si>
    <t>JOSÉ GETÚLIO</t>
  </si>
  <si>
    <t>ACLIMAÇÃO</t>
  </si>
  <si>
    <t>01509000</t>
  </si>
  <si>
    <t>87158507000156</t>
  </si>
  <si>
    <t>31432792000105</t>
  </si>
  <si>
    <t>AVENIDA RIO BRANCO, 81 - 8º ANDAR</t>
  </si>
  <si>
    <t>19891852000144</t>
  </si>
  <si>
    <t>AVENIDA FRANCISCO SALES, 1483</t>
  </si>
  <si>
    <t>FRANCISCO SALES</t>
  </si>
  <si>
    <t>09237009000195</t>
  </si>
  <si>
    <t>AVENIDA CARNEIRO DA CUNHA, 55</t>
  </si>
  <si>
    <t>CARNEIRO DA CUNHA</t>
  </si>
  <si>
    <t>78339439000130</t>
  </si>
  <si>
    <t>RUA ANTÔNIO CAMILO, 283</t>
  </si>
  <si>
    <t>ANTÔNIO CAMILO</t>
  </si>
  <si>
    <t>76590884000143</t>
  </si>
  <si>
    <t>RUA OTTO BOEHM, 478</t>
  </si>
  <si>
    <t>OTTO BOEHM</t>
  </si>
  <si>
    <t>AMÉRICA</t>
  </si>
  <si>
    <t>08006450550</t>
  </si>
  <si>
    <t>13800834000123</t>
  </si>
  <si>
    <t>RUA SENADOR THEOTÔNIO VILELA, 190 - ED. EMPRESARIAL CONVENTION CENTER  SALAS 1.004/1.005</t>
  </si>
  <si>
    <t>SENADOR THEOTÔNIO VILELA</t>
  </si>
  <si>
    <t>BROTAS</t>
  </si>
  <si>
    <t>01409581000182</t>
  </si>
  <si>
    <t>SETOR SETOR COMERCIAL SUL QUADRA 08 EDIF. VENANCIO SHOPPING BLOCO B50 5º ANDAR, 544 - VENANCIO 2000</t>
  </si>
  <si>
    <t>SETOR COMERCIAL SUL QUADRA 08 EDIF. VENANCIO SHOPPING BLOCO B50 5º ANDAR</t>
  </si>
  <si>
    <t>10395358000114</t>
  </si>
  <si>
    <t>RUA PADRE LUÍS FIGUEIRA, 52</t>
  </si>
  <si>
    <t>PADRE LUÍS FIGUEIRA</t>
  </si>
  <si>
    <t>24368771000102</t>
  </si>
  <si>
    <t>RUA AÇU, 507</t>
  </si>
  <si>
    <t>TIROL</t>
  </si>
  <si>
    <t>24416752000104</t>
  </si>
  <si>
    <t>AVENIDA JOÃO DE BARROS, 434 - EMPRESARIAL RECIFE ONE LOJAS 06/07</t>
  </si>
  <si>
    <t>JOÃO DE BARROS</t>
  </si>
  <si>
    <t>40960189000189</t>
  </si>
  <si>
    <t>AVENIDA CARNEIRO DA CUNHA, 89</t>
  </si>
  <si>
    <t>35731827000150</t>
  </si>
  <si>
    <t>AVENIDA FERNANDES LIMA, 1434 - 1º ANDAR  SALA 110</t>
  </si>
  <si>
    <t>36335495000157</t>
  </si>
  <si>
    <t>AVENIDA CÉSAR HILAL, 700 - 2º ANDAR</t>
  </si>
  <si>
    <t>CÉSAR HILAL</t>
  </si>
  <si>
    <t>84112481000117</t>
  </si>
  <si>
    <t>RUA RIO AMAPÁ, 374 - CONJUNTO VIEIRALVES</t>
  </si>
  <si>
    <t>RIO AMAPÁ</t>
  </si>
  <si>
    <t>NOSSA SENHORA DAS GRAÇAS</t>
  </si>
  <si>
    <t>69599934000198</t>
  </si>
  <si>
    <t>AVENIDA JOSE DOS SANTOS E SILVA, 1310</t>
  </si>
  <si>
    <t>JOSE DOS SANTOS E SILVA</t>
  </si>
  <si>
    <t>00366982000130</t>
  </si>
  <si>
    <t>00755186000199</t>
  </si>
  <si>
    <t>RUA JOSÉ GOMES DOMINGUES, 1153</t>
  </si>
  <si>
    <t>JOSÉ GOMES DOMINGUES</t>
  </si>
  <si>
    <t>SANTA FÉ</t>
  </si>
  <si>
    <t>07665927000190</t>
  </si>
  <si>
    <t>AVENIDA DANIEL DE LA LUCHE, 150</t>
  </si>
  <si>
    <t>DANIEL DE LA LUCHE</t>
  </si>
  <si>
    <t>COHAMA</t>
  </si>
  <si>
    <t>48090146000100</t>
  </si>
  <si>
    <t>MINISTRO ROCHA AZEVEDO</t>
  </si>
  <si>
    <t>01410901</t>
  </si>
  <si>
    <t>CERQUEIRA CESAR</t>
  </si>
  <si>
    <t>04487255000181</t>
  </si>
  <si>
    <t>ALAMEDA MINISTRO ROCHA AZEVEDO, 366 - 1º AO 6º ANDAR</t>
  </si>
  <si>
    <t>ALAMEDA SANTOS, 1827 - 10º ANDAR</t>
  </si>
  <si>
    <t>01419909</t>
  </si>
  <si>
    <t>UNIMED SANTOS</t>
  </si>
  <si>
    <t>UNIMED CAMPINAS</t>
  </si>
  <si>
    <t>UNIMED PIRACICABA</t>
  </si>
  <si>
    <t>UNIMED SÃO JOSÉ DOS CAMPOS</t>
  </si>
  <si>
    <t>UNIMED LONDRINA</t>
  </si>
  <si>
    <t>UNIMED BELO HORIZONTE</t>
  </si>
  <si>
    <t>UNIMED RIBEIRÃO PRETO</t>
  </si>
  <si>
    <t>UNIMED FRANCA</t>
  </si>
  <si>
    <t>UNIMED CRUZEIRO</t>
  </si>
  <si>
    <t>UNIMED DO ABC</t>
  </si>
  <si>
    <t>UNIMED RIO CLARO</t>
  </si>
  <si>
    <t>UNIMED ARARAQUARA</t>
  </si>
  <si>
    <t>UNIMED UBERLÂNDIA</t>
  </si>
  <si>
    <t>UNIMED SÃO CARLOS</t>
  </si>
  <si>
    <t>UNIMED CATANDUVA</t>
  </si>
  <si>
    <t>UNIMED LESTE FLUMINENSE</t>
  </si>
  <si>
    <t>UNIMED SOROCABA</t>
  </si>
  <si>
    <t>UNIMED NORTE DE MINAS</t>
  </si>
  <si>
    <t>UNIMED GUARATINGUETÁ</t>
  </si>
  <si>
    <t>UNIMED UBERABA</t>
  </si>
  <si>
    <t>UNIMED BAURU</t>
  </si>
  <si>
    <t>UNIMED NOVA IGUAÇU</t>
  </si>
  <si>
    <t>UNIMED BOTUCATU</t>
  </si>
  <si>
    <t>UNIMED GRANDE FLORIANÓPOLIS</t>
  </si>
  <si>
    <t>UNIMED BLUMENAU</t>
  </si>
  <si>
    <t>UNIMED JOINVILLE</t>
  </si>
  <si>
    <t>UNIMED ERECHIM</t>
  </si>
  <si>
    <t>UNIMED VALES DO TAQUARI E RIO PARDO</t>
  </si>
  <si>
    <t>UNIMED SÃO JOSÉ DO RIO PRETO</t>
  </si>
  <si>
    <t>UNIMED NOROESTE/RS</t>
  </si>
  <si>
    <t>UNIMED CURITIBA</t>
  </si>
  <si>
    <t>UNIMED JOÃO PESSOA</t>
  </si>
  <si>
    <t>UNIMED RECIFE</t>
  </si>
  <si>
    <t>UNIMED CAMPINA GRANDE</t>
  </si>
  <si>
    <t>UNIMED MISSÕES/RS</t>
  </si>
  <si>
    <t>UNIMED RIO</t>
  </si>
  <si>
    <t>UNIMED PETRÓPOLIS</t>
  </si>
  <si>
    <t>UNIMED TAUBATÉ</t>
  </si>
  <si>
    <t>UNIMED SERRA GAÚCHA</t>
  </si>
  <si>
    <t>UNIMED PLANALTO MÉDIO</t>
  </si>
  <si>
    <t>UNIMED FRONTEIRA NOROESTE/RS</t>
  </si>
  <si>
    <t>UNIMED PRESIDENTE PRUDENTE</t>
  </si>
  <si>
    <t>UNIMED SANTA MARIA/RS</t>
  </si>
  <si>
    <t>UNIMED VALE DO CAÍ</t>
  </si>
  <si>
    <t>UNIMED PORTO ALEGRE</t>
  </si>
  <si>
    <t>UNIMED JUIZ DE FORA</t>
  </si>
  <si>
    <t>UNIMED VARGINHA</t>
  </si>
  <si>
    <t>UNIMED CAMPO GRANDE</t>
  </si>
  <si>
    <t>UNIMED BARRA MANSA</t>
  </si>
  <si>
    <t>UNIMED CENTRO/RS</t>
  </si>
  <si>
    <t>UNIMED SERRANA RJ</t>
  </si>
  <si>
    <t>UNIMED VALE DO SINOS</t>
  </si>
  <si>
    <t>UNIMED CUIABÁ</t>
  </si>
  <si>
    <t>UNIMED PINDAMONHANGABA</t>
  </si>
  <si>
    <t>UNIMED SANTA BÁRBARA D'OESTE E AMERICANA</t>
  </si>
  <si>
    <t>UNIMED CENTRO SUL</t>
  </si>
  <si>
    <t>UNIMED NATAL</t>
  </si>
  <si>
    <t>UNIMED FORTALEZA</t>
  </si>
  <si>
    <t>UNIMED GOIÂNIA</t>
  </si>
  <si>
    <t>UNIMED MACEIÓ</t>
  </si>
  <si>
    <t>UNIMED BRASÍLIA</t>
  </si>
  <si>
    <t>CARTEIRA DE CLIENTES 067 / PORTABILIDADE</t>
  </si>
  <si>
    <t>UNIMED PONTA GROSSA</t>
  </si>
  <si>
    <t>UNIMED SANTOS DUMONT</t>
  </si>
  <si>
    <t>UNIMED ARAÇATUBA</t>
  </si>
  <si>
    <t>UNIMED AVARÉ</t>
  </si>
  <si>
    <t>UNIMED PELOTAS/RS</t>
  </si>
  <si>
    <t>UNIMED TRÊS LAGOAS</t>
  </si>
  <si>
    <t>UNIMED GUARAPUAVA</t>
  </si>
  <si>
    <t>UNIMED NORTE FLUMINENSE</t>
  </si>
  <si>
    <t>UNIMED DOURADOS</t>
  </si>
  <si>
    <t>UNIMED MANAUS</t>
  </si>
  <si>
    <t>UNIMED VITÓRIA</t>
  </si>
  <si>
    <t>UNIMED PARANAGUÁ</t>
  </si>
  <si>
    <t>UNIMED VALE DO AÇO</t>
  </si>
  <si>
    <t>UNIMED REGISTRO</t>
  </si>
  <si>
    <t>UNIMED CONSELHEIRO LAFAIETE</t>
  </si>
  <si>
    <t>UNIMED PATOS</t>
  </si>
  <si>
    <t>UNIMED SALVADOR</t>
  </si>
  <si>
    <t>UNIMED BELÉM</t>
  </si>
  <si>
    <t>UNIMED MOSSORÓ</t>
  </si>
  <si>
    <t>UNIMED LORENA</t>
  </si>
  <si>
    <t>UNIMED VALE NOVO PAULISTA</t>
  </si>
  <si>
    <t>UNIMED REGIONAL DA BAIXA MOGIANA</t>
  </si>
  <si>
    <t>UNIMED LIMEIRA</t>
  </si>
  <si>
    <t>UNIMED OURINHOS</t>
  </si>
  <si>
    <t>UNIMED DE SÃO LUIS</t>
  </si>
  <si>
    <t>UNIMED REGIONAL MARINGÁ</t>
  </si>
  <si>
    <t>UNIMED MARANHÃO DO SUL</t>
  </si>
  <si>
    <t>UNIMED TERESINA</t>
  </si>
  <si>
    <t>UNIMED ALTO DA SERRA</t>
  </si>
  <si>
    <t>UNIMED ITABUNA</t>
  </si>
  <si>
    <t>UNIMED OESTE DO PARANÁ</t>
  </si>
  <si>
    <t>UNIMED BAÍA DE TODOS OS SANTOS</t>
  </si>
  <si>
    <t>UNIMED VOTUPORANGA</t>
  </si>
  <si>
    <t>UNIMED FERNANDÓPOLIS</t>
  </si>
  <si>
    <t>UNIMED PORTO VELHO</t>
  </si>
  <si>
    <t>UNIMED CARIRI</t>
  </si>
  <si>
    <t>UNIMED SERGIPE</t>
  </si>
  <si>
    <t>UNIMED BATATAIS</t>
  </si>
  <si>
    <t>UNIMED LESTE PAULISTA</t>
  </si>
  <si>
    <t>UNIMED SOBRAL</t>
  </si>
  <si>
    <t>UNIMED JEQUIÉ</t>
  </si>
  <si>
    <t>UNIMED CATALÃO</t>
  </si>
  <si>
    <t>UNIMED ASSIS</t>
  </si>
  <si>
    <t>UNIMED COSTA OESTE</t>
  </si>
  <si>
    <t>UNIMED AQUIDAUANA</t>
  </si>
  <si>
    <t>UNIMED MACAPÁ</t>
  </si>
  <si>
    <t>UNIMED ANHANGUERA</t>
  </si>
  <si>
    <t>UNIMED ARAGUARI</t>
  </si>
  <si>
    <t>UNIMED CURRAIS NOVOS</t>
  </si>
  <si>
    <t>UNIMED CABO FRIO</t>
  </si>
  <si>
    <t>UNIMED NOROESTE FLUMINENSE</t>
  </si>
  <si>
    <t>UNIMED JUNDIAÍ</t>
  </si>
  <si>
    <t>UNIMED TUPÃ</t>
  </si>
  <si>
    <t>UNIMED ALTA MOGIANA</t>
  </si>
  <si>
    <t>UNIMED DE IGUATÚ</t>
  </si>
  <si>
    <t>UNIMED SUL PAULISTA</t>
  </si>
  <si>
    <t>UNIMED SENHOR DO BONFIM</t>
  </si>
  <si>
    <t>UNIMED BETIM</t>
  </si>
  <si>
    <t>UNIMED SUL DO PARÁ</t>
  </si>
  <si>
    <t>UNIMED BOA VISTA</t>
  </si>
  <si>
    <t>UNIMED ITAJUBÁ</t>
  </si>
  <si>
    <t>UNIMED VALE DO PIQUIRI</t>
  </si>
  <si>
    <t>UNIMED RONDONÓPOLIS</t>
  </si>
  <si>
    <t>UNIMED SALTO/ITU</t>
  </si>
  <si>
    <t>UNIMED VALE DAS ANTAS</t>
  </si>
  <si>
    <t>UNIMED DIVINÓPOLIS</t>
  </si>
  <si>
    <t>UNIMED SETE LAGOAS</t>
  </si>
  <si>
    <t>UNIMED SUL MINEIRA</t>
  </si>
  <si>
    <t>UNIMED NORTE DO PARANÁ</t>
  </si>
  <si>
    <t>UNIMED EXTREMO OESTE CATARINENSE</t>
  </si>
  <si>
    <t>UNIMED PARANAVAÍ</t>
  </si>
  <si>
    <t>UNIMED APUCARANA</t>
  </si>
  <si>
    <t>UNIMED SÃO JOÃO DEL REI</t>
  </si>
  <si>
    <t>UNIMED CAPIVARI</t>
  </si>
  <si>
    <t>UNIMED PARNAÍBA</t>
  </si>
  <si>
    <t>UNIMED INCONFIDENTES</t>
  </si>
  <si>
    <t>UNIMED CIRCUITO DAS ÁGUAS</t>
  </si>
  <si>
    <t>UNIMED UBÁ</t>
  </si>
  <si>
    <t>UNIMED CASCAVEL</t>
  </si>
  <si>
    <t>UNIMED BARBACENA</t>
  </si>
  <si>
    <t>UNIMED PERNAMBUCO CENTRAL</t>
  </si>
  <si>
    <t>UNIMED DO SUDOESTE</t>
  </si>
  <si>
    <t>UNIMED ARAXÁ</t>
  </si>
  <si>
    <t>UNIMED BEBEDOURO</t>
  </si>
  <si>
    <t>UNIMED MURIAÉ</t>
  </si>
  <si>
    <t>UNIMED FOZ DO IGUAÇU</t>
  </si>
  <si>
    <t>UNIMED FRANCISCO BELTRÃO</t>
  </si>
  <si>
    <t>UNIMED PIRAPORA</t>
  </si>
  <si>
    <t>UNIMED GERAIS DE MINAS</t>
  </si>
  <si>
    <t>UNIMED GUAXUPÉ</t>
  </si>
  <si>
    <t>UNIMED CARATINGA</t>
  </si>
  <si>
    <t>UNIMED CARUARU</t>
  </si>
  <si>
    <t>UNIMED REGIONAL SUL GOIÁS</t>
  </si>
  <si>
    <t>UNIMED SUL CAPIXABA</t>
  </si>
  <si>
    <t>UNIMED PATOS DE MINAS</t>
  </si>
  <si>
    <t>UNIMED ANÁPOLIS</t>
  </si>
  <si>
    <t>UNIMED VOLTA REDONDA</t>
  </si>
  <si>
    <t>UNIMED COSTA DO SOL</t>
  </si>
  <si>
    <t>UNIMED NOROESTE DO PARANÁ</t>
  </si>
  <si>
    <t>UNIMED CIANORTE</t>
  </si>
  <si>
    <t>UNIMED CAMPO MOURÃO</t>
  </si>
  <si>
    <t>UNIMED OESTE DA BAHIA</t>
  </si>
  <si>
    <t>UNIMED SOUSA</t>
  </si>
  <si>
    <t>UNIMED NORTE CAPIXABA</t>
  </si>
  <si>
    <t>UNIMED PATO BRANCO</t>
  </si>
  <si>
    <t>UNIMED MONTE CARMELO</t>
  </si>
  <si>
    <t>UNIMED CATAGUASES</t>
  </si>
  <si>
    <t>UNIMED TRÊS PONTAS</t>
  </si>
  <si>
    <t>UNIMED AMPARO</t>
  </si>
  <si>
    <t>UNIMED ITABIRA</t>
  </si>
  <si>
    <t>UNIMED SERRA GERAL</t>
  </si>
  <si>
    <t>UNIMED ALTO OESTE POTIGUAR</t>
  </si>
  <si>
    <t>UNIMED OESTE DO PARÁ</t>
  </si>
  <si>
    <t>UNIMED BIRIGUI</t>
  </si>
  <si>
    <t>UNIMED CRICIÚMA</t>
  </si>
  <si>
    <t>UNIMED METROPOLITANA DO AGRESTE</t>
  </si>
  <si>
    <t>UNIMED JOÃO MONLEVADE</t>
  </si>
  <si>
    <t>UNIMED MARÍLIA</t>
  </si>
  <si>
    <t>UNIMED TRÊS VALES</t>
  </si>
  <si>
    <t>UNIMED VIÇOSA</t>
  </si>
  <si>
    <t>UNIMED PEDRO LEOPOLDO</t>
  </si>
  <si>
    <t>UNIMED CAMPOS</t>
  </si>
  <si>
    <t>UNIMED CAICÓ</t>
  </si>
  <si>
    <t>UNIMED PLANALTO NORTE</t>
  </si>
  <si>
    <t>UNIMED PATROCÍNIO</t>
  </si>
  <si>
    <t>UNIMED ILHÉUS</t>
  </si>
  <si>
    <t>UNIMED VALE DO SÃO FRANCISCO</t>
  </si>
  <si>
    <t>UNIMED VALE DO JAGUARIBE</t>
  </si>
  <si>
    <t>UNIMED REGIONAL DE CRATEUS</t>
  </si>
  <si>
    <t>UNIMED REGIONAL DE ARACATI</t>
  </si>
  <si>
    <t>UNIMED SERTÃO CENTRAL DO CEARÁ</t>
  </si>
  <si>
    <t>UNIMED GUARARAPES</t>
  </si>
  <si>
    <t>UNIMED POÇOS DE CALDAS</t>
  </si>
  <si>
    <t>UNIMED VALE DO SÃO PATRÍCIO</t>
  </si>
  <si>
    <t>UNIMED MONTE ALTO</t>
  </si>
  <si>
    <t>UNIMED LAGES</t>
  </si>
  <si>
    <t>UNIMED TUBARÃO</t>
  </si>
  <si>
    <t>UNIMED PALMAS</t>
  </si>
  <si>
    <t>UNIMED ITUIUTABA</t>
  </si>
  <si>
    <t>UNIMED EXTREMO SUL</t>
  </si>
  <si>
    <t>UNIMED CHAPADA DIAMANTINA</t>
  </si>
  <si>
    <t>UNIMED NOROESTE DE MINAS</t>
  </si>
  <si>
    <t>UNIMED CHAPECÓ</t>
  </si>
  <si>
    <t>UNIMED RIO VERDE</t>
  </si>
  <si>
    <t>UNIMED PLANALTO</t>
  </si>
  <si>
    <t>UNIMED SANTO ANTÔNIO DE JESUS</t>
  </si>
  <si>
    <t>UNIMED COSTA VERDE</t>
  </si>
  <si>
    <t>UNIMED DRACENA</t>
  </si>
  <si>
    <t>UNIMED LENÇÓIS PAULISTA</t>
  </si>
  <si>
    <t>UNIMED TRÊS CORAÇÕES</t>
  </si>
  <si>
    <t>UNIMED ARAGUAIA</t>
  </si>
  <si>
    <t>UNIMED GOVERNADOR VALADARES</t>
  </si>
  <si>
    <t>UNIMED ALTO SÃO FRANCISCO</t>
  </si>
  <si>
    <t>UNIMED CENTRO-OESTE</t>
  </si>
  <si>
    <t>UNIMED CAMPO BELO</t>
  </si>
  <si>
    <t>UNIMED ALFENAS</t>
  </si>
  <si>
    <t>UNIMED LEOPOLDINA</t>
  </si>
  <si>
    <t>UNIMED LITORAL</t>
  </si>
  <si>
    <t>UNIMED VALENÇA</t>
  </si>
  <si>
    <t>UNIMED NORTE PAULISTA</t>
  </si>
  <si>
    <t>UNIMED MACAU</t>
  </si>
  <si>
    <t>UNIMED REGIONAL FLORIANO</t>
  </si>
  <si>
    <t>UNIMED RESENDE</t>
  </si>
  <si>
    <t>UNIMED CENTRO SUL FLUMINENSE</t>
  </si>
  <si>
    <t>UNIMED SÃO SEBASTIÃO DO PARAÍSO</t>
  </si>
  <si>
    <t>UNIMED SÃO JOSÉ DO RIO PARDO</t>
  </si>
  <si>
    <t>UNIMED NORTE GOIANO</t>
  </si>
  <si>
    <t>UNIMED LAVRAS</t>
  </si>
  <si>
    <t>UNIMED JATAÍ</t>
  </si>
  <si>
    <t>UNIMED NOROESTE CAPIXABA</t>
  </si>
  <si>
    <t>UNIMED PALMEIRA DOS ÍNDIOS</t>
  </si>
  <si>
    <t>UNIMED SUDOESTE DE MINAS</t>
  </si>
  <si>
    <t>UNIMED ITAÚNA</t>
  </si>
  <si>
    <t>UNIMED ALÉM PARAÍBA</t>
  </si>
  <si>
    <t>UNIMED URUGUAIANA/RS</t>
  </si>
  <si>
    <t>UNIMED ALTO JACUÍ/RS</t>
  </si>
  <si>
    <t>UNIMED JALES</t>
  </si>
  <si>
    <t>UNIMED LINS</t>
  </si>
  <si>
    <t>UNIMED OESTE GOIANO</t>
  </si>
  <si>
    <t>UNIMED ARAGUAÍNA</t>
  </si>
  <si>
    <t>UNIMED REGIONAL DE PICOS</t>
  </si>
  <si>
    <t>UNIMED RIO BRANCO</t>
  </si>
  <si>
    <t>UNIMED BARRETOS</t>
  </si>
  <si>
    <t>UNIMED CAMPOS DO JORDÃO</t>
  </si>
  <si>
    <t>UNIMED DUQUE DE CAXIAS</t>
  </si>
  <si>
    <t>UNIMED ALTO URUGUAI/RS</t>
  </si>
  <si>
    <t>UNIMED VALE DO JAURU</t>
  </si>
  <si>
    <t>UNIMED JABOTICABAL</t>
  </si>
  <si>
    <t>UNIMED ITAQUI RS</t>
  </si>
  <si>
    <t>UNIMED SÃO JOÃO NEPOMUCENO</t>
  </si>
  <si>
    <t>UNIMED MINEIROS</t>
  </si>
  <si>
    <t>UNIMED SERRA DOS ÓRGÃOS</t>
  </si>
  <si>
    <t>UNIMED ENCOSTA DA SERRA/RS</t>
  </si>
  <si>
    <t>UNIMED PORANGATU</t>
  </si>
  <si>
    <t>UNIMED NORTE DO MATO GROSSO</t>
  </si>
  <si>
    <t>UNIMED GUARUJÁ</t>
  </si>
  <si>
    <t>UNIMED CORUMBÁ</t>
  </si>
  <si>
    <t>UNIMED VERTENTE DO CAPARAÓ</t>
  </si>
  <si>
    <t>UNIMED SÃO ROQUE</t>
  </si>
  <si>
    <t>UNIMED GUARULHOS</t>
  </si>
  <si>
    <t>UNIMED PENEDO</t>
  </si>
  <si>
    <t>UNIMED COSTA DO DESCOBRIMENTO</t>
  </si>
  <si>
    <t>UNIMED TATUÍ</t>
  </si>
  <si>
    <t>UNIMED PENÁPOLIS</t>
  </si>
  <si>
    <t>UNIMED VALE DO CARANGOLA</t>
  </si>
  <si>
    <t>UNIMED ARARUAMA</t>
  </si>
  <si>
    <t>UNIMED LITORAL SUL/RS</t>
  </si>
  <si>
    <t>UNIMED MACHADO</t>
  </si>
  <si>
    <t>UNIMED REGIONAL DO BREJO PARAIBANO</t>
  </si>
  <si>
    <t>UNIMED ANDRADAS</t>
  </si>
  <si>
    <t>UNIMED MARQUÊS DE VALENÇA</t>
  </si>
  <si>
    <t>UNIMED CALDAS NOVAS</t>
  </si>
  <si>
    <t>UNIMED PIRAQUEAÇU</t>
  </si>
  <si>
    <t>UNIMED NORDESTE DO CEARÁ</t>
  </si>
  <si>
    <t>UNIMED ALTO VALE</t>
  </si>
  <si>
    <t>UNIMED FERRABRAZ</t>
  </si>
  <si>
    <t>UNIMED DA REGIÃO SISALEIRA</t>
  </si>
  <si>
    <t>UNIMED REGIÃO DA PRODUÇÃO/RS</t>
  </si>
  <si>
    <t>UNIMED CENTRO RONDÔNIA</t>
  </si>
  <si>
    <t>UNIMED PONTAL DO TRIÂNGULO</t>
  </si>
  <si>
    <t>UNIMED SÃO MIGUEL DOS CAMPOS</t>
  </si>
  <si>
    <t>UNIMED MATA SUL</t>
  </si>
  <si>
    <t>UNIMED AGRESTE MERIDIONAL</t>
  </si>
  <si>
    <t>UNIMED ABOLIÇÃO</t>
  </si>
  <si>
    <t>UNIMED ALTO PARANAÍBA</t>
  </si>
  <si>
    <t>UNIMED VALE DO CORUMBÁ</t>
  </si>
  <si>
    <t>UNIMED TRÊS RIOS</t>
  </si>
  <si>
    <t>UNIMED ALAGOINHAS</t>
  </si>
  <si>
    <t>UNIMED PAULO AFONSO</t>
  </si>
  <si>
    <t>UNIMED PONTE NOVA</t>
  </si>
  <si>
    <t>UNIMED GOIANÉSIA</t>
  </si>
  <si>
    <t>UNIMED GURUPI</t>
  </si>
  <si>
    <t>UNIMED CÁCERES</t>
  </si>
  <si>
    <t>UNIMED RS ALEGRETE</t>
  </si>
  <si>
    <t>UNIMED DE ARIQUEMES</t>
  </si>
  <si>
    <t>UNIMED SERTÃO CENTRAL</t>
  </si>
  <si>
    <t>UNIMED SERRA DO CARAÇA</t>
  </si>
  <si>
    <t>UNIMED VALE DO URUCUIA</t>
  </si>
  <si>
    <t>UNIMED SUDOESTE PAULISTA</t>
  </si>
  <si>
    <t>UNIMED IBITINGA</t>
  </si>
  <si>
    <t>UNIMED ESTÂNCIAS PAULISTAS</t>
  </si>
  <si>
    <t>UNIMED PIRASSUNUNGA</t>
  </si>
  <si>
    <t>UNIMED ADAMANTINA</t>
  </si>
  <si>
    <t>UNIMED MOCOCA</t>
  </si>
  <si>
    <t>UNIMED BRUSQUE</t>
  </si>
  <si>
    <t>UNIMED CAÇADOR</t>
  </si>
  <si>
    <t>UNIMED PAULISTANA</t>
  </si>
  <si>
    <t>UNIMED VALE DO ARARANGUÁ</t>
  </si>
  <si>
    <t>UNIMED MEIO OESTE-SC</t>
  </si>
  <si>
    <t>UNIMED VILHENA</t>
  </si>
  <si>
    <t>UNIMED MORRINHOS</t>
  </si>
  <si>
    <t>UNIMED SERTÃOZINHO</t>
  </si>
  <si>
    <t>UNIMED FRUTAL</t>
  </si>
  <si>
    <t>UNIMED REGIONAL JAÚ</t>
  </si>
  <si>
    <t>UNIMED ANGRA DOS REIS</t>
  </si>
  <si>
    <t>UNIMED VALE DO AÇU</t>
  </si>
  <si>
    <t>UNIMED ANDRADINA</t>
  </si>
  <si>
    <t>FEDERAÇÃO DAS UNIMEDS DO ESTADO DE MATO GROSSO</t>
  </si>
  <si>
    <t>UNIMED FEDERAÇÃO BAIANA</t>
  </si>
  <si>
    <t>UNIMED PERNAMBUCANA</t>
  </si>
  <si>
    <t>UNIMED SUDESTE PAULISTA</t>
  </si>
  <si>
    <t>FEDERAÇÃO DAS UNIMEDS DO DISTRITO FEDERAL E REGIÃO METROPOLITANA</t>
  </si>
  <si>
    <t>UNIMED VALE DO SEPOTUBA</t>
  </si>
  <si>
    <t>UNIMED NORDESTE GOIANO</t>
  </si>
  <si>
    <t>UNIMED CAJAZEIRAS</t>
  </si>
  <si>
    <t>UNIMED ITAITUBA</t>
  </si>
  <si>
    <t>UNIMED OS BANDEIRANTES</t>
  </si>
  <si>
    <t>UNIMED PAÇO</t>
  </si>
  <si>
    <t>UNIMED CANOINHAS</t>
  </si>
  <si>
    <t>UNIMED XANXERÊ</t>
  </si>
  <si>
    <t>UNIMED VALE DO IGUAÇU</t>
  </si>
  <si>
    <t>UNIMED CENTRO CATARINENSE</t>
  </si>
  <si>
    <t>UNIMED CONCÓRDIA</t>
  </si>
  <si>
    <t>UNIMED CURITIBANOS</t>
  </si>
  <si>
    <t>UNIMED JARAGUÁ DO SUL</t>
  </si>
  <si>
    <t>UNIMED RIOMAFRA</t>
  </si>
  <si>
    <t>UNIMED PITANGUEIRAS</t>
  </si>
  <si>
    <t>UNIMED SANTA RITA, SANTA ROSA E SÃO SIMÃO</t>
  </si>
  <si>
    <t>UNIMED CENTRO PAULISTA</t>
  </si>
  <si>
    <t>FEDERAÇÃO INTRAFEDERATIVA DO TRIÂNGULO MINEIRO E ALTO DO PARANAÍBA</t>
  </si>
  <si>
    <t>UNIMED NORDESTE PAULISTA</t>
  </si>
  <si>
    <t>UNIMED CENTRO-OESTE PAULISTA</t>
  </si>
  <si>
    <t>UNIMED OESTE PAULISTA</t>
  </si>
  <si>
    <t>FEDERAÇÃO INTRAFEDERATIVA REGIONAL SUL DE MINAS</t>
  </si>
  <si>
    <t>FEDERAÇÃO LESTE/NORDESTE DE MINAS</t>
  </si>
  <si>
    <t>FEDERAÇÃO DA ZONA DA MATA MINEIRA</t>
  </si>
  <si>
    <t>UNIMED VALE DO PARAÍBA</t>
  </si>
  <si>
    <t>FEDERAÇÃO DA INCONFIDÊNCIA MINEIRA</t>
  </si>
  <si>
    <t>UNIMED NACIONAL</t>
  </si>
  <si>
    <t>UNIMED MERCOSUL</t>
  </si>
  <si>
    <t>FEDERAÇÃO CENTRO BRASILEIRA</t>
  </si>
  <si>
    <t>UNIMED FEDERAÇÃO/RS</t>
  </si>
  <si>
    <t>UNIMED EQUATORIAL</t>
  </si>
  <si>
    <t>FEDERAÇÃO GOIANA</t>
  </si>
  <si>
    <t>UNIMED DO ESTADO DE SÃO PAULO</t>
  </si>
  <si>
    <t>UNIMED OPERADORA/RS</t>
  </si>
  <si>
    <t>UNIMED FERJ</t>
  </si>
  <si>
    <t>FEDERAÇÃO INTERFEDERATIVA DO ESTADO DE MINAS GERAIS</t>
  </si>
  <si>
    <t>UNIMED NORTE/NORDESTE</t>
  </si>
  <si>
    <t>UNIMED PARANÁ</t>
  </si>
  <si>
    <t>UNIMED SANTA CATARINA</t>
  </si>
  <si>
    <t>FEDERAÇÃO DO ESTADO DA BAHIA</t>
  </si>
  <si>
    <t>FEDERAÇÃO UNIMED DO CENTRO-OESTE E TOCANTINS</t>
  </si>
  <si>
    <t>UNIMED DO CEARÁ</t>
  </si>
  <si>
    <t>FEDERAÇÃO DO ESTADO DO RIO GRANDE DO NORTE</t>
  </si>
  <si>
    <t>FEDERAÇÃO DO ESTADO DE PERNAMBUCO</t>
  </si>
  <si>
    <t>FEDERAÇÃO DO ESTADO DA PARAÍBA</t>
  </si>
  <si>
    <t>UNIMED ALAGOAS</t>
  </si>
  <si>
    <t>UNIMED FEDERAÇÃO ESPÍRITO SANTO</t>
  </si>
  <si>
    <t>FAMA</t>
  </si>
  <si>
    <t>FEDERAÇÃO DO ESTADO DO PIAUÍ</t>
  </si>
  <si>
    <t>UNIMED CERRADO</t>
  </si>
  <si>
    <t>FEDERAÇÃO DO ESTADO DO MATO GROSSO DO SUL</t>
  </si>
  <si>
    <t>UNIMED MARANHÃO</t>
  </si>
  <si>
    <t>SEGUROS UNIMED</t>
  </si>
  <si>
    <t>UNIMED DO BRASIL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</si>
</sst>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52">
    <dxf>
      <numFmt numFmtId="0" formatCode="General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2"/>
        <color rgb="FFFF0000"/>
        <name val="Arial"/>
        <family val="2"/>
        <scheme val="none"/>
      </font>
      <protection locked="1" hidden="0"/>
    </dxf>
    <dxf>
      <numFmt numFmtId="19" formatCode="dd/mm/yyyy"/>
      <protection locked="1" hidden="0"/>
    </dxf>
    <dxf>
      <numFmt numFmtId="19" formatCode="dd/mm/yyyy"/>
      <protection locked="1" hidden="0"/>
    </dxf>
    <dxf>
      <protection locked="1" hidden="0"/>
    </dxf>
    <dxf>
      <font>
        <strike val="0"/>
        <outline val="0"/>
        <shadow val="0"/>
        <u val="none"/>
        <vertAlign val="baseline"/>
        <sz val="12"/>
        <color rgb="FFFF0000"/>
        <name val="Arial"/>
        <family val="2"/>
        <scheme val="none"/>
      </font>
      <protection locked="1" hidden="0"/>
    </dxf>
    <dxf>
      <protection locked="1" hidden="0"/>
    </dxf>
    <dxf>
      <protection locked="1" hidden="0"/>
    </dxf>
    <dxf>
      <font>
        <strike val="0"/>
        <outline val="0"/>
        <shadow val="0"/>
        <u val="none"/>
        <vertAlign val="baseline"/>
        <sz val="12"/>
        <color rgb="FFFF0000"/>
        <name val="Arial"/>
        <family val="2"/>
        <scheme val="none"/>
      </font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2"/>
        <color rgb="FFFF0000"/>
        <name val="Arial"/>
        <family val="2"/>
        <scheme val="none"/>
      </font>
      <protection locked="1" hidden="0"/>
    </dxf>
    <dxf>
      <protection locked="1" hidden="0"/>
    </dxf>
    <dxf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F26133-9000-41B3-BF9E-3E1581B581C0}" name="Tabela1" displayName="Tabela1" ref="A1:AW5" totalsRowShown="0" headerRowDxfId="51" dataDxfId="50">
  <autoFilter ref="A1:AW5" xr:uid="{ECF26133-9000-41B3-BF9E-3E1581B581C0}"/>
  <tableColumns count="49">
    <tableColumn id="1" xr3:uid="{A835F1E6-F1DB-49F1-ADA2-C41EAEDFF6D9}" name="nrVerTra_PTU" dataDxfId="49">
      <calculatedColumnFormula>"02"</calculatedColumnFormula>
    </tableColumn>
    <tableColumn id="2" xr3:uid="{DEE44245-3A12-4ECD-BDF7-CE312BB18598}" name="nm_Uni_Destino" dataDxfId="48"/>
    <tableColumn id="3" xr3:uid="{967FC8A9-2F10-4A50-A9FA-DA7BC299D668}" name="cd_Uni_Destino" dataDxfId="47">
      <calculatedColumnFormula>INDEX(Unimeds[CÓDIGO],MATCH(Tabela1[[#This Row],[nm_Uni_Destino]],Unimeds[NOME],0))</calculatedColumnFormula>
    </tableColumn>
    <tableColumn id="4" xr3:uid="{5A24EE79-F668-4A6F-B4E1-C728F7F2ED48}" name="cd_Uni_Origem" dataDxfId="46">
      <calculatedColumnFormula>988</calculatedColumnFormula>
    </tableColumn>
    <tableColumn id="5" xr3:uid="{A1CFA83E-B4D9-4BCD-BC92-82B867BD8776}" name="tp_Finalizacao" dataDxfId="45"/>
    <tableColumn id="6" xr3:uid="{A3E181CC-27D9-4B2C-B3D7-14914DF6D7DF}" name="tp_arquivoNDC" dataDxfId="44">
      <calculatedColumnFormula>IF(E2="Integral","1",IF(OR(E2="Parcial 1",E2="Parcial 2"),"2","3"))</calculatedColumnFormula>
    </tableColumn>
    <tableColumn id="7" xr3:uid="{A38F9A99-C955-43D8-B0A2-E8D452688405}" name="tp_arq_parcial" dataDxfId="43">
      <calculatedColumnFormula>IF(AND(RIGHT(E2,1)="1",F2="2"),"1",IF(AND(RIGHT(E2,1)="2",F2="2"),"2",""))</calculatedColumnFormula>
    </tableColumn>
    <tableColumn id="8" xr3:uid="{471E495D-26CA-4198-A84B-54F76028D97B}" name="nr_Doc_Cob" dataDxfId="42"/>
    <tableColumn id="9" xr3:uid="{6C3ACB90-B786-4D17-AA69-7CAC2A244914}" name="nr_Nota_Debito" dataDxfId="41">
      <calculatedColumnFormula>_xlfn.CONCAT(H2,F2,G2)</calculatedColumnFormula>
    </tableColumn>
    <tableColumn id="10" xr3:uid="{848FAD58-9637-4690-A1EC-6C961D29DA7C}" name="dt_Emissao_NDC" dataDxfId="40">
      <calculatedColumnFormula>TODAY()</calculatedColumnFormula>
    </tableColumn>
    <tableColumn id="11" xr3:uid="{39215363-7730-48D3-AA32-5FEBBAB1EF62}" name="dt_Ven_NDC" dataDxfId="39">
      <calculatedColumnFormula>J2+14</calculatedColumnFormula>
    </tableColumn>
    <tableColumn id="12" xr3:uid="{E7A84457-D37F-4EF5-9C81-3E82696202AE}" name="vl_NDC" dataDxfId="38"/>
    <tableColumn id="13" xr3:uid="{44064EEA-9C98-4A91-A585-C31B811419EE}" name="linha_1" dataDxfId="37">
      <calculatedColumnFormula>"VALOR ACORDADO DA NOTA DE DEBITO"</calculatedColumnFormula>
    </tableColumn>
    <tableColumn id="14" xr3:uid="{67F00FC1-779E-4805-A575-4B978C8EB001}" name="linha_2" dataDxfId="36"/>
    <tableColumn id="15" xr3:uid="{B6F3B200-58D5-4663-9C5B-0CA76ECE1B67}" name="linha_3" dataDxfId="35"/>
    <tableColumn id="16" xr3:uid="{EFC2DF36-3F37-4F26-93F7-44FAC73A84AA}" name="linha_4" dataDxfId="34"/>
    <tableColumn id="17" xr3:uid="{BD4630B9-D19C-4AFC-A080-F2959151C96C}" name="boleto_nr_Banco" dataDxfId="33"/>
    <tableColumn id="18" xr3:uid="{856E744A-FB9E-46CF-A2E3-2CDE7E810A43}" name="boleto_agencia_Cd_Cedente" dataDxfId="32"/>
    <tableColumn id="19" xr3:uid="{4410D1D5-52E1-45B7-BFC4-33BC59F0784D}" name="boleto_nosso_Numero" dataDxfId="31"/>
    <tableColumn id="20" xr3:uid="{1C5FE609-7F57-4078-8F39-FBCAC1698C41}" name="boleto_local_pgto" dataDxfId="30"/>
    <tableColumn id="21" xr3:uid="{3F133CDA-884F-4087-8205-808B0960E664}" name="boleto_obs_local_pagto" dataDxfId="29"/>
    <tableColumn id="22" xr3:uid="{AC25ADC6-0FC2-4FCC-8B1B-90177C4B7A34}" name="boleto_instrucao_1" dataDxfId="28"/>
    <tableColumn id="23" xr3:uid="{97C818A3-5F1A-4226-BFAD-A8030977D183}" name="boleto_instrucao_2" dataDxfId="27"/>
    <tableColumn id="24" xr3:uid="{77A8F052-599C-428D-BC85-CDA05DFBB2EC}" name="boleto_linha_digitavel" dataDxfId="26"/>
    <tableColumn id="25" xr3:uid="{E815FC0F-FEB4-4D9D-9767-1BE19106172E}" name="boleto_cd_barras" dataDxfId="25"/>
    <tableColumn id="26" xr3:uid="{DCD28F69-860E-4926-9F5C-4276D8D537E7}" name="credora_nm_credora" dataDxfId="24">
      <calculatedColumnFormula>INDEX(Unimeds[NOME],MATCH(Tabela1[[#This Row],[cd_Uni_Destino]],Unimeds[CÓDIGO],0))</calculatedColumnFormula>
    </tableColumn>
    <tableColumn id="27" xr3:uid="{F3FE027F-6832-4ADB-BE46-0F71EC49EB92}" name="credora_tp_logradouro" dataDxfId="23">
      <calculatedColumnFormula>INDEX(Unimeds[TIPO LOGRADOURO],MATCH(Tabela1[[#This Row],[cd_Uni_Destino]],Unimeds[CÓDIGO],0))</calculatedColumnFormula>
    </tableColumn>
    <tableColumn id="28" xr3:uid="{D29CDB35-5915-4564-8972-059752064CFD}" name="credora_ds_lograd" dataDxfId="22">
      <calculatedColumnFormula>INDEX(Unimeds[LOGRADOURO],MATCH(Tabela1[[#This Row],[cd_Uni_Destino]],Unimeds[CÓDIGO],0))</calculatedColumnFormula>
    </tableColumn>
    <tableColumn id="29" xr3:uid="{A66AAC69-B16B-4670-ABBB-2A4FEB01FC64}" name="credora_nr_lograd" dataDxfId="21">
      <calculatedColumnFormula>INDEX(Unimeds[NÚMERO],MATCH(Tabela1[[#This Row],[cd_Uni_Destino]],Unimeds[CÓDIGO],0))</calculatedColumnFormula>
    </tableColumn>
    <tableColumn id="30" xr3:uid="{6E7F032E-7659-4797-942A-BB58726527EE}" name="credora_compl_lograd" dataDxfId="20"/>
    <tableColumn id="31" xr3:uid="{8C1AA494-3721-4D6D-A2BE-CA78EA9CCF47}" name="credora_ds_bairro" dataDxfId="19">
      <calculatedColumnFormula>INDEX(Unimeds[BAIRRO],MATCH(Tabela1[[#This Row],[cd_Uni_Destino]],Unimeds[CÓDIGO],0))</calculatedColumnFormula>
    </tableColumn>
    <tableColumn id="32" xr3:uid="{AD711372-0A54-4BC6-AFB2-045A7DE8319B}" name="credora_cd_munic" dataDxfId="18">
      <calculatedColumnFormula>INDEX(Unimeds[CÓDIGO MUNICÍPIO],MATCH(Tabela1[[#This Row],[cd_Uni_Destino]],Unimeds[CÓDIGO],0))</calculatedColumnFormula>
    </tableColumn>
    <tableColumn id="33" xr3:uid="{831307C6-C2F0-47CF-9C69-83C56D1666C5}" name="credora_nr_cep" dataDxfId="17">
      <calculatedColumnFormula>INDEX(Unimeds[CEP],MATCH(Tabela1[[#This Row],[cd_Uni_Destino]],Unimeds[CÓDIGO],0))</calculatedColumnFormula>
    </tableColumn>
    <tableColumn id="34" xr3:uid="{F4ED11D1-1A17-4CFE-83DF-9DF77E48FD9A}" name="credora_cpf_cnpj" dataDxfId="16">
      <calculatedColumnFormula>INDEX(Unimeds[CNPJ],MATCH(Tabela1[[#This Row],[cd_Uni_Destino]],Unimeds[CÓDIGO],0))</calculatedColumnFormula>
    </tableColumn>
    <tableColumn id="35" xr3:uid="{2FF0F4EA-1523-4261-AD3A-E2C3E14E9948}" name="credora_tp_fone" dataDxfId="15"/>
    <tableColumn id="36" xr3:uid="{2F49A02D-EDDC-4ABC-8707-0E279F00B000}" name="credora_nr_ddd" dataDxfId="14"/>
    <tableColumn id="37" xr3:uid="{1F14F864-FFAC-416A-AB10-A53EB4549B2A}" name="credora_nr_fone" dataDxfId="13"/>
    <tableColumn id="38" xr3:uid="{DF79E0A6-D148-4D6E-A20F-B7B0B06F4F9C}" name="devedora_nm_devedora" dataDxfId="12">
      <calculatedColumnFormula>INDEX(Unimeds[NOME],MATCH(Tabela1[[#This Row],[cd_Uni_Origem]],Unimeds[CÓDIGO],0))</calculatedColumnFormula>
    </tableColumn>
    <tableColumn id="39" xr3:uid="{F21DB406-7326-4F06-97FA-27A50BE867F3}" name="devedora_tp_logradouro" dataDxfId="11">
      <calculatedColumnFormula>INDEX(Unimeds[TIPO LOGRADOURO],MATCH(Tabela1[[#This Row],[cd_Uni_Origem]],Unimeds[CÓDIGO],0))</calculatedColumnFormula>
    </tableColumn>
    <tableColumn id="40" xr3:uid="{F87B314D-00D3-431B-A586-8C9089B806F7}" name="devedora_ds_lograd" dataDxfId="10">
      <calculatedColumnFormula>INDEX(Unimeds[LOGRADOURO],MATCH(Tabela1[[#This Row],[cd_Uni_Origem]],Unimeds[CÓDIGO],0))</calculatedColumnFormula>
    </tableColumn>
    <tableColumn id="41" xr3:uid="{6865A2BD-8966-47B0-B4FF-4376A02782D5}" name="devedora_nr_lograd" dataDxfId="9">
      <calculatedColumnFormula>INDEX(Unimeds[NÚMERO],MATCH(Tabela1[[#This Row],[cd_Uni_Origem]],Unimeds[CÓDIGO],0))</calculatedColumnFormula>
    </tableColumn>
    <tableColumn id="42" xr3:uid="{F947BDDE-2F27-4593-A03F-ED21B6D70254}" name="devedora_compl_lograd" dataDxfId="8"/>
    <tableColumn id="43" xr3:uid="{77A5BC20-BAC2-40BD-BA48-021769E129ED}" name="devedora_ds_bairro" dataDxfId="7">
      <calculatedColumnFormula>INDEX(Unimeds[BAIRRO],MATCH(Tabela1[[#This Row],[cd_Uni_Origem]],Unimeds[CÓDIGO],0))</calculatedColumnFormula>
    </tableColumn>
    <tableColumn id="44" xr3:uid="{6B2A5281-8161-41FC-A524-B22BB3D07E7C}" name="devedora_cd_munic" dataDxfId="6">
      <calculatedColumnFormula>INDEX(Unimeds[CÓDIGO MUNICÍPIO],MATCH(Tabela1[[#This Row],[cd_Uni_Origem]],Unimeds[CÓDIGO],0))</calculatedColumnFormula>
    </tableColumn>
    <tableColumn id="45" xr3:uid="{3A98E0FC-DD8D-4DE6-95D6-8ECF21005614}" name="devedora_nr_cep" dataDxfId="5">
      <calculatedColumnFormula>INDEX(Unimeds[CEP],MATCH(Tabela1[[#This Row],[cd_Uni_Origem]],Unimeds[CÓDIGO],0))</calculatedColumnFormula>
    </tableColumn>
    <tableColumn id="46" xr3:uid="{F9A565D6-DAE9-42F1-9279-3523071ED301}" name="devedora_cpf_cnpj" dataDxfId="4">
      <calculatedColumnFormula>INDEX(Unimeds[CNPJ],MATCH(Tabela1[[#This Row],[cd_Uni_Origem]],Unimeds[CÓDIGO],0))</calculatedColumnFormula>
    </tableColumn>
    <tableColumn id="47" xr3:uid="{BE2EC040-F671-46E1-A3AD-36F36B77E64B}" name="devedora_tp_fone" dataDxfId="3"/>
    <tableColumn id="48" xr3:uid="{ABB7E743-7EF9-4880-B3F8-3207B78C136F}" name="devedora_nr_ddd" dataDxfId="2"/>
    <tableColumn id="49" xr3:uid="{98E8C3BF-D1C5-4E26-91E1-F774AAD46AF8}" name="devedora_nr_fone" dataDxfId="1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A0DFE6-9357-4FBA-881F-4B3AEAF002FD}" name="Unimeds" displayName="Unimeds" ref="A1:O383" totalsRowShown="0">
  <autoFilter ref="A1:O383" xr:uid="{92A0DFE6-9357-4FBA-881F-4B3AEAF002FD}"/>
  <tableColumns count="15">
    <tableColumn id="1" xr3:uid="{E85C6EC9-971B-416F-9CBA-D71D7A2791D2}" name="CÓDIGO"/>
    <tableColumn id="2" xr3:uid="{BBE6F1D6-3968-42A4-BD6F-D65E5404F1BF}" name="NOME" dataDxfId="0"/>
    <tableColumn id="3" xr3:uid="{884E3D3D-7C54-46BE-B7D4-24D1F6D31823}" name="CNPJ"/>
    <tableColumn id="4" xr3:uid="{1E832E3B-82D6-4617-B8FA-1B3874A3E9CD}" name="ENDEREÇO"/>
    <tableColumn id="5" xr3:uid="{F6668446-2857-414B-A7BE-B2CCBB7C5659}" name="LOGRADOURO"/>
    <tableColumn id="6" xr3:uid="{C06B6DEB-442D-4044-9590-68D3E49A4596}" name="TIPO LOGRADOURO"/>
    <tableColumn id="7" xr3:uid="{37CB2078-8DAD-4BAA-A6FD-0441F9C13A1A}" name="NÚMERO"/>
    <tableColumn id="8" xr3:uid="{103E908A-B2EC-4270-8600-42D62A0F954C}" name="BAIRRO"/>
    <tableColumn id="9" xr3:uid="{1E80E89F-127C-4F65-AFA8-2719EE2FC869}" name="CÓDIGO MUNICÍPIO"/>
    <tableColumn id="10" xr3:uid="{BB74850F-A46A-4065-8E55-FA6B91ED1668}" name="CIDADE"/>
    <tableColumn id="11" xr3:uid="{CDA90D39-ACA1-4DF9-893F-A978F9C0D868}" name="CEP"/>
    <tableColumn id="12" xr3:uid="{11C1655F-80D8-49C9-9DCD-C5CD543641FF}" name="ESTADO"/>
    <tableColumn id="13" xr3:uid="{FDE2E42C-CC88-46ED-B071-370A64842E9F}" name="TIPO TELEFONE"/>
    <tableColumn id="14" xr3:uid="{20C4F0D2-2C21-4292-9BA8-FE62BCCE3D6A}" name="DDD"/>
    <tableColumn id="15" xr3:uid="{BB13DA4A-DA68-4DB7-9159-3B8D0C766860}" name="TELEFONE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B451-FFB2-4F9D-AA48-43C7C24CC617}">
  <dimension ref="A1:AW5"/>
  <sheetViews>
    <sheetView showGridLines="0" tabSelected="1" workbookViewId="0"/>
  </sheetViews>
  <sheetFormatPr defaultColWidth="8.88671875" defaultRowHeight="15" x14ac:dyDescent="0.2"/>
  <cols>
    <col min="1" max="1" width="14.5546875" customWidth="1"/>
    <col min="2" max="2" width="16.5546875" customWidth="1"/>
    <col min="3" max="3" width="16" customWidth="1"/>
    <col min="4" max="4" width="15.5546875" customWidth="1"/>
    <col min="5" max="5" width="14.77734375" customWidth="1"/>
    <col min="6" max="6" width="15.5546875" customWidth="1"/>
    <col min="7" max="7" width="14.5546875" customWidth="1"/>
    <col min="8" max="8" width="20.21875" customWidth="1"/>
    <col min="9" max="9" width="15.77734375" customWidth="1"/>
    <col min="10" max="10" width="17.44140625" customWidth="1"/>
    <col min="11" max="11" width="13.44140625" customWidth="1"/>
    <col min="17" max="17" width="17.109375" customWidth="1"/>
    <col min="18" max="18" width="27" customWidth="1"/>
    <col min="19" max="19" width="21.88671875" customWidth="1"/>
    <col min="20" max="20" width="17.6640625" customWidth="1"/>
    <col min="21" max="21" width="22.88671875" customWidth="1"/>
    <col min="22" max="23" width="18.77734375" customWidth="1"/>
    <col min="24" max="24" width="21" customWidth="1"/>
    <col min="25" max="25" width="17.33203125" customWidth="1"/>
    <col min="26" max="26" width="20.21875" customWidth="1"/>
    <col min="27" max="27" width="22.109375" customWidth="1"/>
    <col min="28" max="28" width="18.5546875" customWidth="1"/>
    <col min="29" max="29" width="18.21875" customWidth="1"/>
    <col min="30" max="30" width="21.6640625" customWidth="1"/>
    <col min="31" max="31" width="18.109375" customWidth="1"/>
    <col min="32" max="32" width="18.33203125" customWidth="1"/>
    <col min="33" max="33" width="15.88671875" customWidth="1"/>
    <col min="34" max="34" width="17.33203125" customWidth="1"/>
    <col min="35" max="35" width="16.44140625" customWidth="1"/>
    <col min="36" max="36" width="16.109375" customWidth="1"/>
    <col min="37" max="37" width="16.5546875" customWidth="1"/>
    <col min="38" max="38" width="23.109375" customWidth="1"/>
    <col min="39" max="39" width="23.5546875" customWidth="1"/>
    <col min="40" max="40" width="20" customWidth="1"/>
    <col min="41" max="41" width="19.6640625" customWidth="1"/>
    <col min="42" max="42" width="23.109375" customWidth="1"/>
    <col min="43" max="43" width="19.5546875" customWidth="1"/>
    <col min="44" max="44" width="19.77734375" customWidth="1"/>
    <col min="45" max="45" width="17.33203125" customWidth="1"/>
    <col min="46" max="46" width="18.77734375" customWidth="1"/>
    <col min="47" max="47" width="17.88671875" customWidth="1"/>
    <col min="48" max="48" width="17.5546875" customWidth="1"/>
    <col min="49" max="49" width="18" customWidth="1"/>
  </cols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">
      <c r="A2" t="str">
        <f t="shared" ref="A2:A5" si="0">"02"</f>
        <v>02</v>
      </c>
      <c r="B2" s="1" t="s">
        <v>55</v>
      </c>
      <c r="C2">
        <f>INDEX(Unimeds[CÓDIGO],MATCH(Tabela1[[#This Row],[nm_Uni_Destino]],Unimeds[NOME],0))</f>
        <v>177</v>
      </c>
      <c r="D2">
        <f>988</f>
        <v>988</v>
      </c>
      <c r="E2" s="1" t="s">
        <v>51</v>
      </c>
      <c r="F2" t="str">
        <f>IF(E2="Integral","1",IF(OR(E2="Parcial 1",E2="Parcial 2"),"2","3"))</f>
        <v>2</v>
      </c>
      <c r="G2" t="str">
        <f>IF(AND(RIGHT(E2,1)="1",F2="2"),"1",IF(AND(RIGHT(E2,1)="2",F2="2"),"2",""))</f>
        <v>1</v>
      </c>
      <c r="H2" s="1">
        <v>999999</v>
      </c>
      <c r="I2" t="str">
        <f>_xlfn.CONCAT(H2,F2,G2)</f>
        <v>99999921</v>
      </c>
      <c r="J2" s="2">
        <f t="shared" ref="J2:J5" ca="1" si="1">TODAY()</f>
        <v>45950</v>
      </c>
      <c r="K2" s="2">
        <f ca="1">J2+14</f>
        <v>45964</v>
      </c>
      <c r="L2" s="1">
        <v>135.01</v>
      </c>
      <c r="M2" t="str">
        <f t="shared" ref="M2:M5" si="2">"VALOR ACORDADO DA NOTA DE DEBITO"</f>
        <v>VALOR ACORDADO DA NOTA DE DEBITO</v>
      </c>
      <c r="Z2" t="str">
        <f>INDEX(Unimeds[NOME],MATCH(Tabela1[[#This Row],[cd_Uni_Destino]],Unimeds[CÓDIGO],0))</f>
        <v>UNIMED PATOS DE MINAS</v>
      </c>
      <c r="AA2">
        <f>INDEX(Unimeds[TIPO LOGRADOURO],MATCH(Tabela1[[#This Row],[cd_Uni_Destino]],Unimeds[CÓDIGO],0))</f>
        <v>4</v>
      </c>
      <c r="AB2" t="str">
        <f>INDEX(Unimeds[LOGRADOURO],MATCH(Tabela1[[#This Row],[cd_Uni_Destino]],Unimeds[CÓDIGO],0))</f>
        <v>BRASIL</v>
      </c>
      <c r="AC2">
        <f>INDEX(Unimeds[NÚMERO],MATCH(Tabela1[[#This Row],[cd_Uni_Destino]],Unimeds[CÓDIGO],0))</f>
        <v>966</v>
      </c>
      <c r="AE2" t="str">
        <f>INDEX(Unimeds[BAIRRO],MATCH(Tabela1[[#This Row],[cd_Uni_Destino]],Unimeds[CÓDIGO],0))</f>
        <v>CENTRO</v>
      </c>
      <c r="AF2">
        <f>INDEX(Unimeds[CÓDIGO MUNICÍPIO],MATCH(Tabela1[[#This Row],[cd_Uni_Destino]],Unimeds[CÓDIGO],0))</f>
        <v>3148004</v>
      </c>
      <c r="AG2">
        <f>INDEX(Unimeds[CEP],MATCH(Tabela1[[#This Row],[cd_Uni_Destino]],Unimeds[CÓDIGO],0))</f>
        <v>38700188</v>
      </c>
      <c r="AH2" t="str">
        <f>INDEX(Unimeds[CNPJ],MATCH(Tabela1[[#This Row],[cd_Uni_Destino]],Unimeds[CÓDIGO],0))</f>
        <v>38499547000156</v>
      </c>
      <c r="AL2" t="str">
        <f>INDEX(Unimeds[NOME],MATCH(Tabela1[[#This Row],[cd_Uni_Origem]],Unimeds[CÓDIGO],0))</f>
        <v>UNIMED CERRADO</v>
      </c>
      <c r="AM2">
        <f>INDEX(Unimeds[TIPO LOGRADOURO],MATCH(Tabela1[[#This Row],[cd_Uni_Origem]],Unimeds[CÓDIGO],0))</f>
        <v>34</v>
      </c>
      <c r="AN2" t="str">
        <f>INDEX(Unimeds[LOGRADOURO],MATCH(Tabela1[[#This Row],[cd_Uni_Origem]],Unimeds[CÓDIGO],0))</f>
        <v>8A</v>
      </c>
      <c r="AO2">
        <f>INDEX(Unimeds[NÚMERO],MATCH(Tabela1[[#This Row],[cd_Uni_Origem]],Unimeds[CÓDIGO],0))</f>
        <v>111</v>
      </c>
      <c r="AQ2" t="str">
        <f>INDEX(Unimeds[BAIRRO],MATCH(Tabela1[[#This Row],[cd_Uni_Origem]],Unimeds[CÓDIGO],0))</f>
        <v>SETOR AEROPORTO</v>
      </c>
      <c r="AR2">
        <f>INDEX(Unimeds[CÓDIGO MUNICÍPIO],MATCH(Tabela1[[#This Row],[cd_Uni_Origem]],Unimeds[CÓDIGO],0))</f>
        <v>5208707</v>
      </c>
      <c r="AS2">
        <f>INDEX(Unimeds[CEP],MATCH(Tabela1[[#This Row],[cd_Uni_Origem]],Unimeds[CÓDIGO],0))</f>
        <v>74075240</v>
      </c>
      <c r="AT2" t="str">
        <f>INDEX(Unimeds[CNPJ],MATCH(Tabela1[[#This Row],[cd_Uni_Origem]],Unimeds[CÓDIGO],0))</f>
        <v>00366982000130</v>
      </c>
    </row>
    <row r="3" spans="1:49" x14ac:dyDescent="0.2">
      <c r="A3" t="str">
        <f t="shared" si="0"/>
        <v>02</v>
      </c>
      <c r="B3" s="1" t="s">
        <v>50</v>
      </c>
      <c r="C3">
        <f>INDEX(Unimeds[CÓDIGO],MATCH(Tabela1[[#This Row],[nm_Uni_Destino]],Unimeds[NOME],0))</f>
        <v>865</v>
      </c>
      <c r="D3">
        <f>988</f>
        <v>988</v>
      </c>
      <c r="E3" s="1" t="s">
        <v>54</v>
      </c>
      <c r="F3" t="str">
        <f t="shared" ref="F3:F5" si="3">IF(E3="Integral","1",IF(OR(E3="Parcial 1",E3="Parcial 2"),"2","3"))</f>
        <v>2</v>
      </c>
      <c r="G3" t="str">
        <f t="shared" ref="G3:G5" si="4">IF(AND(RIGHT(E3,1)="1",F3="2"),"1",IF(AND(RIGHT(E3,1)="2",F3="2"),"2",""))</f>
        <v>2</v>
      </c>
      <c r="H3" s="1">
        <v>999999</v>
      </c>
      <c r="I3" t="str">
        <f t="shared" ref="I3:I5" si="5">_xlfn.CONCAT(H3,F3,G3)</f>
        <v>99999922</v>
      </c>
      <c r="J3" s="2">
        <f t="shared" ca="1" si="1"/>
        <v>45950</v>
      </c>
      <c r="K3" s="2">
        <f t="shared" ref="K3:K5" ca="1" si="6">J3+14</f>
        <v>45964</v>
      </c>
      <c r="L3" s="1">
        <v>28.64</v>
      </c>
      <c r="M3" t="str">
        <f t="shared" si="2"/>
        <v>VALOR ACORDADO DA NOTA DE DEBITO</v>
      </c>
      <c r="Z3" t="str">
        <f>INDEX(Unimeds[NOME],MATCH(Tabela1[[#This Row],[cd_Uni_Destino]],Unimeds[CÓDIGO],0))</f>
        <v>UNIMED NACIONAL</v>
      </c>
      <c r="AA3">
        <f>INDEX(Unimeds[TIPO LOGRADOURO],MATCH(Tabela1[[#This Row],[cd_Uni_Destino]],Unimeds[CÓDIGO],0))</f>
        <v>34</v>
      </c>
      <c r="AB3" t="str">
        <f>INDEX(Unimeds[LOGRADOURO],MATCH(Tabela1[[#This Row],[cd_Uni_Destino]],Unimeds[CÓDIGO],0))</f>
        <v>FREI CANECA</v>
      </c>
      <c r="AC3">
        <f>INDEX(Unimeds[NÚMERO],MATCH(Tabela1[[#This Row],[cd_Uni_Destino]],Unimeds[CÓDIGO],0))</f>
        <v>1355</v>
      </c>
      <c r="AE3" t="str">
        <f>INDEX(Unimeds[BAIRRO],MATCH(Tabela1[[#This Row],[cd_Uni_Destino]],Unimeds[CÓDIGO],0))</f>
        <v>BELA VISTA</v>
      </c>
      <c r="AF3">
        <f>INDEX(Unimeds[CÓDIGO MUNICÍPIO],MATCH(Tabela1[[#This Row],[cd_Uni_Destino]],Unimeds[CÓDIGO],0))</f>
        <v>3550308</v>
      </c>
      <c r="AG3" t="str">
        <f>INDEX(Unimeds[CEP],MATCH(Tabela1[[#This Row],[cd_Uni_Destino]],Unimeds[CÓDIGO],0))</f>
        <v>01307003</v>
      </c>
      <c r="AH3" t="str">
        <f>INDEX(Unimeds[CNPJ],MATCH(Tabela1[[#This Row],[cd_Uni_Destino]],Unimeds[CÓDIGO],0))</f>
        <v>02812468000106</v>
      </c>
      <c r="AL3" t="str">
        <f>INDEX(Unimeds[NOME],MATCH(Tabela1[[#This Row],[cd_Uni_Origem]],Unimeds[CÓDIGO],0))</f>
        <v>UNIMED CERRADO</v>
      </c>
      <c r="AM3">
        <f>INDEX(Unimeds[TIPO LOGRADOURO],MATCH(Tabela1[[#This Row],[cd_Uni_Origem]],Unimeds[CÓDIGO],0))</f>
        <v>34</v>
      </c>
      <c r="AN3" t="str">
        <f>INDEX(Unimeds[LOGRADOURO],MATCH(Tabela1[[#This Row],[cd_Uni_Origem]],Unimeds[CÓDIGO],0))</f>
        <v>8A</v>
      </c>
      <c r="AO3">
        <f>INDEX(Unimeds[NÚMERO],MATCH(Tabela1[[#This Row],[cd_Uni_Origem]],Unimeds[CÓDIGO],0))</f>
        <v>111</v>
      </c>
      <c r="AQ3" t="str">
        <f>INDEX(Unimeds[BAIRRO],MATCH(Tabela1[[#This Row],[cd_Uni_Origem]],Unimeds[CÓDIGO],0))</f>
        <v>SETOR AEROPORTO</v>
      </c>
      <c r="AR3">
        <f>INDEX(Unimeds[CÓDIGO MUNICÍPIO],MATCH(Tabela1[[#This Row],[cd_Uni_Origem]],Unimeds[CÓDIGO],0))</f>
        <v>5208707</v>
      </c>
      <c r="AS3">
        <f>INDEX(Unimeds[CEP],MATCH(Tabela1[[#This Row],[cd_Uni_Origem]],Unimeds[CÓDIGO],0))</f>
        <v>74075240</v>
      </c>
      <c r="AT3" t="str">
        <f>INDEX(Unimeds[CNPJ],MATCH(Tabela1[[#This Row],[cd_Uni_Origem]],Unimeds[CÓDIGO],0))</f>
        <v>00366982000130</v>
      </c>
    </row>
    <row r="4" spans="1:49" x14ac:dyDescent="0.2">
      <c r="A4" t="str">
        <f t="shared" si="0"/>
        <v>02</v>
      </c>
      <c r="B4" s="1" t="s">
        <v>52</v>
      </c>
      <c r="C4">
        <f>INDEX(Unimeds[CÓDIGO],MATCH(Tabela1[[#This Row],[nm_Uni_Destino]],Unimeds[NOME],0))</f>
        <v>64</v>
      </c>
      <c r="D4">
        <f>988</f>
        <v>988</v>
      </c>
      <c r="E4" s="1" t="s">
        <v>53</v>
      </c>
      <c r="F4" t="str">
        <f t="shared" si="3"/>
        <v>3</v>
      </c>
      <c r="G4" t="str">
        <f t="shared" si="4"/>
        <v/>
      </c>
      <c r="H4" s="1">
        <v>999999</v>
      </c>
      <c r="I4" t="str">
        <f t="shared" si="5"/>
        <v>9999993</v>
      </c>
      <c r="J4" s="2">
        <f t="shared" ca="1" si="1"/>
        <v>45950</v>
      </c>
      <c r="K4" s="2">
        <f t="shared" ca="1" si="6"/>
        <v>45964</v>
      </c>
      <c r="L4" s="1">
        <v>344.16</v>
      </c>
      <c r="M4" t="str">
        <f t="shared" si="2"/>
        <v>VALOR ACORDADO DA NOTA DE DEBITO</v>
      </c>
      <c r="Z4" t="str">
        <f>INDEX(Unimeds[NOME],MATCH(Tabela1[[#This Row],[cd_Uni_Destino]],Unimeds[CÓDIGO],0))</f>
        <v>UNIMED GOIÂNIA</v>
      </c>
      <c r="AA4">
        <f>INDEX(Unimeds[TIPO LOGRADOURO],MATCH(Tabela1[[#This Row],[cd_Uni_Destino]],Unimeds[CÓDIGO],0))</f>
        <v>29</v>
      </c>
      <c r="AB4" t="str">
        <f>INDEX(Unimeds[LOGRADOURO],MATCH(Tabela1[[#This Row],[cd_Uni_Destino]],Unimeds[CÓDIGO],0))</f>
        <v>GILSON ALVES DE SOUZA</v>
      </c>
      <c r="AC4">
        <f>INDEX(Unimeds[NÚMERO],MATCH(Tabela1[[#This Row],[cd_Uni_Destino]],Unimeds[CÓDIGO],0))</f>
        <v>650</v>
      </c>
      <c r="AE4" t="str">
        <f>INDEX(Unimeds[BAIRRO],MATCH(Tabela1[[#This Row],[cd_Uni_Destino]],Unimeds[CÓDIGO],0))</f>
        <v>SETOR BUENO</v>
      </c>
      <c r="AF4">
        <f>INDEX(Unimeds[CÓDIGO MUNICÍPIO],MATCH(Tabela1[[#This Row],[cd_Uni_Destino]],Unimeds[CÓDIGO],0))</f>
        <v>5208707</v>
      </c>
      <c r="AG4">
        <f>INDEX(Unimeds[CEP],MATCH(Tabela1[[#This Row],[cd_Uni_Destino]],Unimeds[CÓDIGO],0))</f>
        <v>74210250</v>
      </c>
      <c r="AH4" t="str">
        <f>INDEX(Unimeds[CNPJ],MATCH(Tabela1[[#This Row],[cd_Uni_Destino]],Unimeds[CÓDIGO],0))</f>
        <v>02476067000122</v>
      </c>
      <c r="AL4" t="str">
        <f>INDEX(Unimeds[NOME],MATCH(Tabela1[[#This Row],[cd_Uni_Origem]],Unimeds[CÓDIGO],0))</f>
        <v>UNIMED CERRADO</v>
      </c>
      <c r="AM4">
        <f>INDEX(Unimeds[TIPO LOGRADOURO],MATCH(Tabela1[[#This Row],[cd_Uni_Origem]],Unimeds[CÓDIGO],0))</f>
        <v>34</v>
      </c>
      <c r="AN4" t="str">
        <f>INDEX(Unimeds[LOGRADOURO],MATCH(Tabela1[[#This Row],[cd_Uni_Origem]],Unimeds[CÓDIGO],0))</f>
        <v>8A</v>
      </c>
      <c r="AO4">
        <f>INDEX(Unimeds[NÚMERO],MATCH(Tabela1[[#This Row],[cd_Uni_Origem]],Unimeds[CÓDIGO],0))</f>
        <v>111</v>
      </c>
      <c r="AQ4" t="str">
        <f>INDEX(Unimeds[BAIRRO],MATCH(Tabela1[[#This Row],[cd_Uni_Origem]],Unimeds[CÓDIGO],0))</f>
        <v>SETOR AEROPORTO</v>
      </c>
      <c r="AR4">
        <f>INDEX(Unimeds[CÓDIGO MUNICÍPIO],MATCH(Tabela1[[#This Row],[cd_Uni_Origem]],Unimeds[CÓDIGO],0))</f>
        <v>5208707</v>
      </c>
      <c r="AS4">
        <f>INDEX(Unimeds[CEP],MATCH(Tabela1[[#This Row],[cd_Uni_Origem]],Unimeds[CÓDIGO],0))</f>
        <v>74075240</v>
      </c>
      <c r="AT4" t="str">
        <f>INDEX(Unimeds[CNPJ],MATCH(Tabela1[[#This Row],[cd_Uni_Origem]],Unimeds[CÓDIGO],0))</f>
        <v>00366982000130</v>
      </c>
    </row>
    <row r="5" spans="1:49" x14ac:dyDescent="0.2">
      <c r="A5" t="str">
        <f t="shared" si="0"/>
        <v>02</v>
      </c>
      <c r="B5" s="1" t="s">
        <v>56</v>
      </c>
      <c r="C5">
        <f>INDEX(Unimeds[CÓDIGO],MATCH(Tabela1[[#This Row],[nm_Uni_Destino]],Unimeds[NOME],0))</f>
        <v>51</v>
      </c>
      <c r="D5">
        <f>988</f>
        <v>988</v>
      </c>
      <c r="E5" s="1" t="s">
        <v>49</v>
      </c>
      <c r="F5" t="str">
        <f t="shared" si="3"/>
        <v>1</v>
      </c>
      <c r="G5" t="str">
        <f t="shared" si="4"/>
        <v/>
      </c>
      <c r="H5" s="1">
        <v>999999</v>
      </c>
      <c r="I5" t="str">
        <f t="shared" si="5"/>
        <v>9999991</v>
      </c>
      <c r="J5" s="2">
        <f t="shared" ca="1" si="1"/>
        <v>45950</v>
      </c>
      <c r="K5" s="2">
        <f t="shared" ca="1" si="6"/>
        <v>45964</v>
      </c>
      <c r="L5" s="1">
        <v>702</v>
      </c>
      <c r="M5" t="str">
        <f t="shared" si="2"/>
        <v>VALOR ACORDADO DA NOTA DE DEBITO</v>
      </c>
      <c r="Z5" t="str">
        <f>INDEX(Unimeds[NOME],MATCH(Tabela1[[#This Row],[cd_Uni_Destino]],Unimeds[CÓDIGO],0))</f>
        <v>UNIMED CAMPO GRANDE</v>
      </c>
      <c r="AA5">
        <f>INDEX(Unimeds[TIPO LOGRADOURO],MATCH(Tabela1[[#This Row],[cd_Uni_Destino]],Unimeds[CÓDIGO],0))</f>
        <v>34</v>
      </c>
      <c r="AB5" t="str">
        <f>INDEX(Unimeds[LOGRADOURO],MATCH(Tabela1[[#This Row],[cd_Uni_Destino]],Unimeds[CÓDIGO],0))</f>
        <v>GOIÁS</v>
      </c>
      <c r="AC5">
        <f>INDEX(Unimeds[NÚMERO],MATCH(Tabela1[[#This Row],[cd_Uni_Destino]],Unimeds[CÓDIGO],0))</f>
        <v>695</v>
      </c>
      <c r="AE5" t="str">
        <f>INDEX(Unimeds[BAIRRO],MATCH(Tabela1[[#This Row],[cd_Uni_Destino]],Unimeds[CÓDIGO],0))</f>
        <v>JARDIM DOS ESTADOS</v>
      </c>
      <c r="AF5">
        <f>INDEX(Unimeds[CÓDIGO MUNICÍPIO],MATCH(Tabela1[[#This Row],[cd_Uni_Destino]],Unimeds[CÓDIGO],0))</f>
        <v>2401305</v>
      </c>
      <c r="AG5">
        <f>INDEX(Unimeds[CEP],MATCH(Tabela1[[#This Row],[cd_Uni_Destino]],Unimeds[CÓDIGO],0))</f>
        <v>79020101</v>
      </c>
      <c r="AH5" t="str">
        <f>INDEX(Unimeds[CNPJ],MATCH(Tabela1[[#This Row],[cd_Uni_Destino]],Unimeds[CÓDIGO],0))</f>
        <v>03315918000118</v>
      </c>
      <c r="AL5" t="str">
        <f>INDEX(Unimeds[NOME],MATCH(Tabela1[[#This Row],[cd_Uni_Origem]],Unimeds[CÓDIGO],0))</f>
        <v>UNIMED CERRADO</v>
      </c>
      <c r="AM5">
        <f>INDEX(Unimeds[TIPO LOGRADOURO],MATCH(Tabela1[[#This Row],[cd_Uni_Origem]],Unimeds[CÓDIGO],0))</f>
        <v>34</v>
      </c>
      <c r="AN5" t="str">
        <f>INDEX(Unimeds[LOGRADOURO],MATCH(Tabela1[[#This Row],[cd_Uni_Origem]],Unimeds[CÓDIGO],0))</f>
        <v>8A</v>
      </c>
      <c r="AO5">
        <f>INDEX(Unimeds[NÚMERO],MATCH(Tabela1[[#This Row],[cd_Uni_Origem]],Unimeds[CÓDIGO],0))</f>
        <v>111</v>
      </c>
      <c r="AQ5" t="str">
        <f>INDEX(Unimeds[BAIRRO],MATCH(Tabela1[[#This Row],[cd_Uni_Origem]],Unimeds[CÓDIGO],0))</f>
        <v>SETOR AEROPORTO</v>
      </c>
      <c r="AR5">
        <f>INDEX(Unimeds[CÓDIGO MUNICÍPIO],MATCH(Tabela1[[#This Row],[cd_Uni_Origem]],Unimeds[CÓDIGO],0))</f>
        <v>5208707</v>
      </c>
      <c r="AS5">
        <f>INDEX(Unimeds[CEP],MATCH(Tabela1[[#This Row],[cd_Uni_Origem]],Unimeds[CÓDIGO],0))</f>
        <v>74075240</v>
      </c>
      <c r="AT5" t="str">
        <f>INDEX(Unimeds[CNPJ],MATCH(Tabela1[[#This Row],[cd_Uni_Origem]],Unimeds[CÓDIGO],0))</f>
        <v>00366982000130</v>
      </c>
    </row>
  </sheetData>
  <sheetProtection autoFilter="0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4E58-2745-4126-B9A1-1F6CC991B949}">
  <dimension ref="A1:O383"/>
  <sheetViews>
    <sheetView showGridLines="0" workbookViewId="0"/>
  </sheetViews>
  <sheetFormatPr defaultRowHeight="15" x14ac:dyDescent="0.2"/>
  <cols>
    <col min="1" max="1" width="10" bestFit="1" customWidth="1"/>
    <col min="2" max="2" width="8.109375" bestFit="1" customWidth="1"/>
    <col min="3" max="3" width="7.33203125" bestFit="1" customWidth="1"/>
    <col min="4" max="4" width="12.77734375" bestFit="1" customWidth="1"/>
    <col min="5" max="5" width="15.88671875" bestFit="1" customWidth="1"/>
    <col min="6" max="6" width="20.77734375" bestFit="1" customWidth="1"/>
    <col min="7" max="7" width="10.6640625" bestFit="1" customWidth="1"/>
    <col min="8" max="8" width="9.5546875" bestFit="1" customWidth="1"/>
    <col min="9" max="9" width="20.21875" bestFit="1" customWidth="1"/>
    <col min="10" max="10" width="9.21875" bestFit="1" customWidth="1"/>
    <col min="11" max="11" width="6.21875" bestFit="1" customWidth="1"/>
    <col min="12" max="12" width="10.109375" bestFit="1" customWidth="1"/>
    <col min="13" max="13" width="17.21875" bestFit="1" customWidth="1"/>
    <col min="14" max="14" width="6.44140625" bestFit="1" customWidth="1"/>
    <col min="15" max="15" width="12.21875" bestFit="1" customWidth="1"/>
  </cols>
  <sheetData>
    <row r="1" spans="1:15" x14ac:dyDescent="0.2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">
      <c r="A2">
        <v>1</v>
      </c>
      <c r="B2" t="s">
        <v>1684</v>
      </c>
      <c r="C2" t="s">
        <v>74</v>
      </c>
      <c r="D2" t="s">
        <v>75</v>
      </c>
      <c r="E2" t="s">
        <v>76</v>
      </c>
      <c r="F2">
        <v>4</v>
      </c>
      <c r="G2">
        <v>211</v>
      </c>
      <c r="H2" t="s">
        <v>77</v>
      </c>
      <c r="I2">
        <v>3548500</v>
      </c>
      <c r="J2" t="s">
        <v>78</v>
      </c>
      <c r="K2">
        <v>11060001</v>
      </c>
      <c r="L2" t="s">
        <v>79</v>
      </c>
      <c r="M2">
        <v>1</v>
      </c>
      <c r="N2">
        <v>13</v>
      </c>
      <c r="O2">
        <v>21028100</v>
      </c>
    </row>
    <row r="3" spans="1:15" x14ac:dyDescent="0.2">
      <c r="A3">
        <v>2</v>
      </c>
      <c r="B3" t="s">
        <v>1685</v>
      </c>
      <c r="C3" t="s">
        <v>80</v>
      </c>
      <c r="D3" t="s">
        <v>81</v>
      </c>
      <c r="E3" t="s">
        <v>82</v>
      </c>
      <c r="F3">
        <v>4</v>
      </c>
      <c r="G3">
        <v>1123</v>
      </c>
      <c r="H3" t="s">
        <v>83</v>
      </c>
      <c r="I3">
        <v>3509502</v>
      </c>
      <c r="J3" t="s">
        <v>84</v>
      </c>
      <c r="K3">
        <v>13020901</v>
      </c>
      <c r="L3" t="s">
        <v>79</v>
      </c>
      <c r="M3">
        <v>1</v>
      </c>
      <c r="N3">
        <v>19</v>
      </c>
      <c r="O3">
        <v>37317900</v>
      </c>
    </row>
    <row r="4" spans="1:15" x14ac:dyDescent="0.2">
      <c r="A4">
        <v>3</v>
      </c>
      <c r="B4" t="s">
        <v>1686</v>
      </c>
      <c r="C4" t="s">
        <v>85</v>
      </c>
      <c r="D4" t="s">
        <v>86</v>
      </c>
      <c r="E4" t="s">
        <v>87</v>
      </c>
      <c r="F4">
        <v>34</v>
      </c>
      <c r="G4">
        <v>1870</v>
      </c>
      <c r="H4" t="s">
        <v>88</v>
      </c>
      <c r="I4">
        <v>3538709</v>
      </c>
      <c r="J4" t="s">
        <v>89</v>
      </c>
      <c r="K4">
        <v>13400186</v>
      </c>
      <c r="L4" t="s">
        <v>79</v>
      </c>
      <c r="M4">
        <v>1</v>
      </c>
      <c r="N4">
        <v>19</v>
      </c>
      <c r="O4">
        <v>34368000</v>
      </c>
    </row>
    <row r="5" spans="1:15" x14ac:dyDescent="0.2">
      <c r="A5">
        <v>4</v>
      </c>
      <c r="B5" t="s">
        <v>1687</v>
      </c>
      <c r="C5" t="s">
        <v>90</v>
      </c>
      <c r="D5" t="s">
        <v>91</v>
      </c>
      <c r="E5" t="s">
        <v>92</v>
      </c>
      <c r="F5">
        <v>4</v>
      </c>
      <c r="G5">
        <v>401</v>
      </c>
      <c r="H5" t="s">
        <v>93</v>
      </c>
      <c r="I5">
        <v>3549904</v>
      </c>
      <c r="J5" t="s">
        <v>94</v>
      </c>
      <c r="K5">
        <v>12246870</v>
      </c>
      <c r="L5" t="s">
        <v>79</v>
      </c>
      <c r="M5">
        <v>1</v>
      </c>
      <c r="N5">
        <v>12</v>
      </c>
      <c r="O5">
        <v>21394000</v>
      </c>
    </row>
    <row r="6" spans="1:15" x14ac:dyDescent="0.2">
      <c r="A6">
        <v>5</v>
      </c>
      <c r="B6" t="s">
        <v>1688</v>
      </c>
      <c r="C6" t="s">
        <v>95</v>
      </c>
      <c r="D6" t="s">
        <v>96</v>
      </c>
      <c r="E6" t="s">
        <v>97</v>
      </c>
      <c r="F6">
        <v>4</v>
      </c>
      <c r="G6">
        <v>1065</v>
      </c>
      <c r="H6" t="s">
        <v>98</v>
      </c>
      <c r="I6">
        <v>4113700</v>
      </c>
      <c r="J6" t="s">
        <v>99</v>
      </c>
      <c r="K6">
        <v>86050460</v>
      </c>
      <c r="L6" t="s">
        <v>58</v>
      </c>
      <c r="M6">
        <v>1</v>
      </c>
      <c r="N6">
        <v>43</v>
      </c>
      <c r="O6">
        <v>33756161</v>
      </c>
    </row>
    <row r="7" spans="1:15" x14ac:dyDescent="0.2">
      <c r="A7">
        <v>6</v>
      </c>
      <c r="B7" t="s">
        <v>1689</v>
      </c>
      <c r="C7" t="s">
        <v>100</v>
      </c>
      <c r="D7" t="s">
        <v>101</v>
      </c>
      <c r="E7" t="s">
        <v>102</v>
      </c>
      <c r="F7">
        <v>34</v>
      </c>
      <c r="G7">
        <v>44</v>
      </c>
      <c r="H7" t="s">
        <v>103</v>
      </c>
      <c r="I7">
        <v>3106200</v>
      </c>
      <c r="J7" t="s">
        <v>104</v>
      </c>
      <c r="K7">
        <v>30140120</v>
      </c>
      <c r="L7" t="s">
        <v>105</v>
      </c>
      <c r="M7">
        <v>1</v>
      </c>
      <c r="N7">
        <v>31</v>
      </c>
      <c r="O7">
        <v>32296079</v>
      </c>
    </row>
    <row r="8" spans="1:15" x14ac:dyDescent="0.2">
      <c r="A8">
        <v>8</v>
      </c>
      <c r="B8" t="s">
        <v>1690</v>
      </c>
      <c r="C8" t="s">
        <v>106</v>
      </c>
      <c r="D8" t="s">
        <v>107</v>
      </c>
      <c r="E8" t="s">
        <v>108</v>
      </c>
      <c r="F8">
        <v>34</v>
      </c>
      <c r="G8">
        <v>789</v>
      </c>
      <c r="H8" t="s">
        <v>88</v>
      </c>
      <c r="I8">
        <v>3543402</v>
      </c>
      <c r="J8" t="s">
        <v>109</v>
      </c>
      <c r="K8">
        <v>14015080</v>
      </c>
      <c r="L8" t="s">
        <v>79</v>
      </c>
      <c r="M8">
        <v>1</v>
      </c>
      <c r="N8">
        <v>16</v>
      </c>
      <c r="O8">
        <v>36052212</v>
      </c>
    </row>
    <row r="9" spans="1:15" x14ac:dyDescent="0.2">
      <c r="A9">
        <v>9</v>
      </c>
      <c r="B9" t="s">
        <v>1691</v>
      </c>
      <c r="C9" t="s">
        <v>110</v>
      </c>
      <c r="D9" t="s">
        <v>111</v>
      </c>
      <c r="E9" t="s">
        <v>112</v>
      </c>
      <c r="F9">
        <v>34</v>
      </c>
      <c r="G9">
        <v>1595</v>
      </c>
      <c r="H9" t="s">
        <v>88</v>
      </c>
      <c r="I9">
        <v>3516200</v>
      </c>
      <c r="J9" t="s">
        <v>113</v>
      </c>
      <c r="K9">
        <v>14400500</v>
      </c>
      <c r="L9" t="s">
        <v>79</v>
      </c>
      <c r="M9">
        <v>1</v>
      </c>
      <c r="N9">
        <v>16</v>
      </c>
      <c r="O9">
        <v>37116677</v>
      </c>
    </row>
    <row r="10" spans="1:15" x14ac:dyDescent="0.2">
      <c r="A10">
        <v>10</v>
      </c>
      <c r="B10" t="s">
        <v>1692</v>
      </c>
      <c r="C10" t="s">
        <v>114</v>
      </c>
      <c r="D10" t="s">
        <v>115</v>
      </c>
      <c r="E10" t="s">
        <v>116</v>
      </c>
      <c r="F10">
        <v>34</v>
      </c>
      <c r="G10">
        <v>51</v>
      </c>
      <c r="H10" t="s">
        <v>88</v>
      </c>
      <c r="I10">
        <v>3513405</v>
      </c>
      <c r="J10" t="s">
        <v>117</v>
      </c>
      <c r="K10">
        <v>12701420</v>
      </c>
      <c r="L10" t="s">
        <v>79</v>
      </c>
      <c r="M10">
        <v>1</v>
      </c>
      <c r="N10">
        <v>12</v>
      </c>
      <c r="O10">
        <v>31843000</v>
      </c>
    </row>
    <row r="11" spans="1:15" x14ac:dyDescent="0.2">
      <c r="A11">
        <v>11</v>
      </c>
      <c r="B11" t="s">
        <v>1693</v>
      </c>
      <c r="C11" t="s">
        <v>118</v>
      </c>
      <c r="D11" t="s">
        <v>119</v>
      </c>
      <c r="E11" t="s">
        <v>120</v>
      </c>
      <c r="F11">
        <v>34</v>
      </c>
      <c r="G11">
        <v>619</v>
      </c>
      <c r="H11" t="s">
        <v>88</v>
      </c>
      <c r="I11">
        <v>2513851</v>
      </c>
      <c r="J11" t="s">
        <v>121</v>
      </c>
      <c r="K11" t="s">
        <v>122</v>
      </c>
      <c r="L11" t="s">
        <v>79</v>
      </c>
      <c r="M11">
        <v>1</v>
      </c>
      <c r="N11">
        <v>11</v>
      </c>
      <c r="O11">
        <v>49900378</v>
      </c>
    </row>
    <row r="12" spans="1:15" x14ac:dyDescent="0.2">
      <c r="A12">
        <v>12</v>
      </c>
      <c r="B12" t="s">
        <v>1694</v>
      </c>
      <c r="C12" t="s">
        <v>123</v>
      </c>
      <c r="D12" t="s">
        <v>124</v>
      </c>
      <c r="E12" t="s">
        <v>125</v>
      </c>
      <c r="F12">
        <v>4</v>
      </c>
      <c r="G12">
        <v>654</v>
      </c>
      <c r="H12" t="s">
        <v>88</v>
      </c>
      <c r="I12">
        <v>3304409</v>
      </c>
      <c r="J12" t="s">
        <v>126</v>
      </c>
      <c r="K12">
        <v>13500391</v>
      </c>
      <c r="L12" t="s">
        <v>79</v>
      </c>
      <c r="M12">
        <v>1</v>
      </c>
      <c r="N12">
        <v>19</v>
      </c>
      <c r="O12">
        <v>35266700</v>
      </c>
    </row>
    <row r="13" spans="1:15" x14ac:dyDescent="0.2">
      <c r="A13">
        <v>13</v>
      </c>
      <c r="B13" t="s">
        <v>1695</v>
      </c>
      <c r="C13" t="s">
        <v>127</v>
      </c>
      <c r="D13" t="s">
        <v>128</v>
      </c>
      <c r="E13" t="s">
        <v>129</v>
      </c>
      <c r="F13">
        <v>34</v>
      </c>
      <c r="G13">
        <v>1943</v>
      </c>
      <c r="H13" t="s">
        <v>88</v>
      </c>
      <c r="I13">
        <v>3503208</v>
      </c>
      <c r="J13" t="s">
        <v>130</v>
      </c>
      <c r="K13">
        <v>14801340</v>
      </c>
      <c r="L13" t="s">
        <v>79</v>
      </c>
      <c r="M13">
        <v>1</v>
      </c>
      <c r="N13">
        <v>16</v>
      </c>
      <c r="O13">
        <v>33031500</v>
      </c>
    </row>
    <row r="14" spans="1:15" x14ac:dyDescent="0.2">
      <c r="A14">
        <v>14</v>
      </c>
      <c r="B14" t="s">
        <v>1696</v>
      </c>
      <c r="C14" t="s">
        <v>131</v>
      </c>
      <c r="D14" t="s">
        <v>132</v>
      </c>
      <c r="E14" t="s">
        <v>133</v>
      </c>
      <c r="F14">
        <v>4</v>
      </c>
      <c r="G14">
        <v>639</v>
      </c>
      <c r="H14" t="s">
        <v>88</v>
      </c>
      <c r="I14">
        <v>3170206</v>
      </c>
      <c r="J14" t="s">
        <v>134</v>
      </c>
      <c r="K14">
        <v>38400126</v>
      </c>
      <c r="L14" t="s">
        <v>105</v>
      </c>
      <c r="M14">
        <v>1</v>
      </c>
      <c r="N14">
        <v>34</v>
      </c>
      <c r="O14">
        <v>32396900</v>
      </c>
    </row>
    <row r="15" spans="1:15" x14ac:dyDescent="0.2">
      <c r="A15">
        <v>15</v>
      </c>
      <c r="B15" t="s">
        <v>1697</v>
      </c>
      <c r="C15" t="s">
        <v>135</v>
      </c>
      <c r="D15" t="s">
        <v>136</v>
      </c>
      <c r="E15" t="s">
        <v>137</v>
      </c>
      <c r="F15">
        <v>34</v>
      </c>
      <c r="G15">
        <v>945</v>
      </c>
      <c r="H15" t="s">
        <v>138</v>
      </c>
      <c r="I15">
        <v>3548906</v>
      </c>
      <c r="J15" t="s">
        <v>139</v>
      </c>
      <c r="K15">
        <v>13571000</v>
      </c>
      <c r="L15" t="s">
        <v>79</v>
      </c>
      <c r="M15">
        <v>1</v>
      </c>
      <c r="N15">
        <v>16</v>
      </c>
      <c r="O15">
        <v>21077300</v>
      </c>
    </row>
    <row r="16" spans="1:15" x14ac:dyDescent="0.2">
      <c r="A16">
        <v>16</v>
      </c>
      <c r="B16" t="s">
        <v>1698</v>
      </c>
      <c r="C16" t="s">
        <v>140</v>
      </c>
      <c r="D16" t="s">
        <v>141</v>
      </c>
      <c r="E16" t="s">
        <v>142</v>
      </c>
      <c r="F16">
        <v>34</v>
      </c>
      <c r="G16">
        <v>450</v>
      </c>
      <c r="H16" t="s">
        <v>143</v>
      </c>
      <c r="I16">
        <v>3511102</v>
      </c>
      <c r="J16" t="s">
        <v>144</v>
      </c>
      <c r="K16">
        <v>15800320</v>
      </c>
      <c r="L16" t="s">
        <v>79</v>
      </c>
      <c r="M16">
        <v>1</v>
      </c>
      <c r="N16">
        <v>17</v>
      </c>
      <c r="O16">
        <v>35313131</v>
      </c>
    </row>
    <row r="17" spans="1:15" x14ac:dyDescent="0.2">
      <c r="A17">
        <v>17</v>
      </c>
      <c r="B17" t="s">
        <v>1699</v>
      </c>
      <c r="C17" t="s">
        <v>145</v>
      </c>
      <c r="D17" t="s">
        <v>146</v>
      </c>
      <c r="E17" t="s">
        <v>147</v>
      </c>
      <c r="F17">
        <v>34</v>
      </c>
      <c r="G17">
        <v>51</v>
      </c>
      <c r="H17" t="s">
        <v>88</v>
      </c>
      <c r="I17">
        <v>3303302</v>
      </c>
      <c r="J17" t="s">
        <v>148</v>
      </c>
      <c r="K17">
        <v>24020320</v>
      </c>
      <c r="L17" t="s">
        <v>149</v>
      </c>
      <c r="M17">
        <v>1</v>
      </c>
      <c r="N17">
        <v>21</v>
      </c>
      <c r="O17">
        <v>21096188</v>
      </c>
    </row>
    <row r="18" spans="1:15" x14ac:dyDescent="0.2">
      <c r="A18">
        <v>18</v>
      </c>
      <c r="B18" t="s">
        <v>1700</v>
      </c>
      <c r="C18" t="s">
        <v>150</v>
      </c>
      <c r="D18" t="s">
        <v>151</v>
      </c>
      <c r="E18" t="s">
        <v>152</v>
      </c>
      <c r="F18">
        <v>34</v>
      </c>
      <c r="G18">
        <v>135</v>
      </c>
      <c r="H18" t="s">
        <v>153</v>
      </c>
      <c r="I18">
        <v>3552205</v>
      </c>
      <c r="J18" t="s">
        <v>154</v>
      </c>
      <c r="K18">
        <v>18052210</v>
      </c>
      <c r="L18" t="s">
        <v>79</v>
      </c>
      <c r="M18">
        <v>1</v>
      </c>
      <c r="N18">
        <v>15</v>
      </c>
      <c r="O18">
        <v>32293000</v>
      </c>
    </row>
    <row r="19" spans="1:15" x14ac:dyDescent="0.2">
      <c r="A19">
        <v>19</v>
      </c>
      <c r="B19" t="s">
        <v>1701</v>
      </c>
      <c r="C19" t="s">
        <v>155</v>
      </c>
      <c r="D19" t="s">
        <v>156</v>
      </c>
      <c r="E19" t="s">
        <v>157</v>
      </c>
      <c r="F19">
        <v>34</v>
      </c>
      <c r="G19">
        <v>593</v>
      </c>
      <c r="H19" t="s">
        <v>88</v>
      </c>
      <c r="I19">
        <v>3143302</v>
      </c>
      <c r="J19" t="s">
        <v>158</v>
      </c>
      <c r="K19">
        <v>39400077</v>
      </c>
      <c r="L19" t="s">
        <v>105</v>
      </c>
      <c r="M19">
        <v>1</v>
      </c>
      <c r="N19">
        <v>38</v>
      </c>
      <c r="O19">
        <v>21011500</v>
      </c>
    </row>
    <row r="20" spans="1:15" x14ac:dyDescent="0.2">
      <c r="A20">
        <v>20</v>
      </c>
      <c r="B20" t="s">
        <v>1702</v>
      </c>
      <c r="C20" t="s">
        <v>159</v>
      </c>
      <c r="D20" t="s">
        <v>160</v>
      </c>
      <c r="E20" t="s">
        <v>161</v>
      </c>
      <c r="F20">
        <v>4</v>
      </c>
      <c r="G20">
        <v>831</v>
      </c>
      <c r="H20" t="s">
        <v>162</v>
      </c>
      <c r="I20">
        <v>3518404</v>
      </c>
      <c r="J20" t="s">
        <v>163</v>
      </c>
      <c r="K20">
        <v>12505300</v>
      </c>
      <c r="L20" t="s">
        <v>79</v>
      </c>
      <c r="M20">
        <v>1</v>
      </c>
      <c r="N20">
        <v>12</v>
      </c>
      <c r="O20">
        <v>31286200</v>
      </c>
    </row>
    <row r="21" spans="1:15" x14ac:dyDescent="0.2">
      <c r="A21">
        <v>21</v>
      </c>
      <c r="B21" t="s">
        <v>1703</v>
      </c>
      <c r="C21" t="s">
        <v>164</v>
      </c>
      <c r="D21" t="s">
        <v>165</v>
      </c>
      <c r="E21" t="s">
        <v>166</v>
      </c>
      <c r="F21">
        <v>34</v>
      </c>
      <c r="G21">
        <v>294</v>
      </c>
      <c r="H21" t="s">
        <v>88</v>
      </c>
      <c r="I21">
        <v>3170107</v>
      </c>
      <c r="J21" t="s">
        <v>167</v>
      </c>
      <c r="K21">
        <v>38015010</v>
      </c>
      <c r="L21" t="s">
        <v>105</v>
      </c>
      <c r="M21">
        <v>1</v>
      </c>
      <c r="N21">
        <v>34</v>
      </c>
      <c r="O21">
        <v>33182222</v>
      </c>
    </row>
    <row r="22" spans="1:15" x14ac:dyDescent="0.2">
      <c r="A22">
        <v>22</v>
      </c>
      <c r="B22" t="s">
        <v>1704</v>
      </c>
      <c r="C22" t="s">
        <v>168</v>
      </c>
      <c r="D22" t="s">
        <v>169</v>
      </c>
      <c r="E22" t="s">
        <v>170</v>
      </c>
      <c r="F22">
        <v>34</v>
      </c>
      <c r="G22">
        <v>11</v>
      </c>
      <c r="H22" t="s">
        <v>88</v>
      </c>
      <c r="I22">
        <v>3506003</v>
      </c>
      <c r="J22" t="s">
        <v>171</v>
      </c>
      <c r="K22">
        <v>17015320</v>
      </c>
      <c r="L22" t="s">
        <v>79</v>
      </c>
      <c r="M22">
        <v>1</v>
      </c>
      <c r="N22">
        <v>14</v>
      </c>
      <c r="O22">
        <v>32353308</v>
      </c>
    </row>
    <row r="23" spans="1:15" x14ac:dyDescent="0.2">
      <c r="A23">
        <v>23</v>
      </c>
      <c r="B23" t="s">
        <v>1705</v>
      </c>
      <c r="C23" t="s">
        <v>172</v>
      </c>
      <c r="D23" t="s">
        <v>173</v>
      </c>
      <c r="E23" t="s">
        <v>174</v>
      </c>
      <c r="F23">
        <v>34</v>
      </c>
      <c r="G23">
        <v>180</v>
      </c>
      <c r="H23" t="s">
        <v>88</v>
      </c>
      <c r="I23">
        <v>3303500</v>
      </c>
      <c r="J23" t="s">
        <v>175</v>
      </c>
      <c r="K23">
        <v>26255020</v>
      </c>
      <c r="L23" t="s">
        <v>149</v>
      </c>
      <c r="M23">
        <v>1</v>
      </c>
      <c r="N23">
        <v>21</v>
      </c>
      <c r="O23">
        <v>37598200</v>
      </c>
    </row>
    <row r="24" spans="1:15" x14ac:dyDescent="0.2">
      <c r="A24">
        <v>24</v>
      </c>
      <c r="B24" t="s">
        <v>1706</v>
      </c>
      <c r="C24" t="s">
        <v>176</v>
      </c>
      <c r="D24" t="s">
        <v>177</v>
      </c>
      <c r="E24" t="s">
        <v>178</v>
      </c>
      <c r="F24">
        <v>34</v>
      </c>
      <c r="G24">
        <v>43</v>
      </c>
      <c r="H24" t="s">
        <v>88</v>
      </c>
      <c r="I24">
        <v>3507506</v>
      </c>
      <c r="J24" t="s">
        <v>179</v>
      </c>
      <c r="K24">
        <v>18600140</v>
      </c>
      <c r="L24" t="s">
        <v>79</v>
      </c>
      <c r="M24">
        <v>1</v>
      </c>
      <c r="N24">
        <v>14</v>
      </c>
      <c r="O24">
        <v>38114500</v>
      </c>
    </row>
    <row r="25" spans="1:15" x14ac:dyDescent="0.2">
      <c r="A25">
        <v>25</v>
      </c>
      <c r="B25" t="s">
        <v>1707</v>
      </c>
      <c r="C25" t="s">
        <v>180</v>
      </c>
      <c r="D25" t="s">
        <v>181</v>
      </c>
      <c r="E25" t="s">
        <v>182</v>
      </c>
      <c r="F25">
        <v>34</v>
      </c>
      <c r="G25">
        <v>94</v>
      </c>
      <c r="H25" t="s">
        <v>88</v>
      </c>
      <c r="I25">
        <v>4205407</v>
      </c>
      <c r="J25" t="s">
        <v>183</v>
      </c>
      <c r="K25">
        <v>88015120</v>
      </c>
      <c r="L25" t="s">
        <v>184</v>
      </c>
      <c r="M25">
        <v>1</v>
      </c>
      <c r="N25">
        <v>48</v>
      </c>
      <c r="O25">
        <v>32168000</v>
      </c>
    </row>
    <row r="26" spans="1:15" x14ac:dyDescent="0.2">
      <c r="A26">
        <v>26</v>
      </c>
      <c r="B26" t="s">
        <v>1708</v>
      </c>
      <c r="C26" t="s">
        <v>185</v>
      </c>
      <c r="D26" t="s">
        <v>186</v>
      </c>
      <c r="E26" t="s">
        <v>187</v>
      </c>
      <c r="F26">
        <v>34</v>
      </c>
      <c r="G26">
        <v>455</v>
      </c>
      <c r="H26" t="s">
        <v>188</v>
      </c>
      <c r="I26">
        <v>4202404</v>
      </c>
      <c r="J26" t="s">
        <v>189</v>
      </c>
      <c r="K26">
        <v>89051900</v>
      </c>
      <c r="L26" t="s">
        <v>184</v>
      </c>
      <c r="M26">
        <v>1</v>
      </c>
      <c r="N26">
        <v>47</v>
      </c>
      <c r="O26">
        <v>33318500</v>
      </c>
    </row>
    <row r="27" spans="1:15" x14ac:dyDescent="0.2">
      <c r="A27">
        <v>27</v>
      </c>
      <c r="B27" t="s">
        <v>1709</v>
      </c>
      <c r="C27" t="s">
        <v>190</v>
      </c>
      <c r="D27" t="s">
        <v>191</v>
      </c>
      <c r="E27" t="s">
        <v>192</v>
      </c>
      <c r="F27">
        <v>34</v>
      </c>
      <c r="G27">
        <v>905</v>
      </c>
      <c r="H27" t="s">
        <v>88</v>
      </c>
      <c r="I27">
        <v>4209102</v>
      </c>
      <c r="J27" t="s">
        <v>193</v>
      </c>
      <c r="K27">
        <v>89204060</v>
      </c>
      <c r="L27" t="s">
        <v>184</v>
      </c>
      <c r="M27">
        <v>1</v>
      </c>
      <c r="N27">
        <v>47</v>
      </c>
      <c r="O27" t="s">
        <v>194</v>
      </c>
    </row>
    <row r="28" spans="1:15" x14ac:dyDescent="0.2">
      <c r="A28">
        <v>28</v>
      </c>
      <c r="B28" t="s">
        <v>1710</v>
      </c>
      <c r="C28" t="s">
        <v>195</v>
      </c>
      <c r="D28" t="s">
        <v>196</v>
      </c>
      <c r="E28" t="s">
        <v>197</v>
      </c>
      <c r="F28">
        <v>4</v>
      </c>
      <c r="G28">
        <v>2001</v>
      </c>
      <c r="H28" t="s">
        <v>198</v>
      </c>
      <c r="I28">
        <v>4307005</v>
      </c>
      <c r="J28" t="s">
        <v>199</v>
      </c>
      <c r="K28">
        <v>99709182</v>
      </c>
      <c r="L28" t="s">
        <v>57</v>
      </c>
      <c r="M28">
        <v>1</v>
      </c>
      <c r="N28">
        <v>54</v>
      </c>
      <c r="O28">
        <v>35206100</v>
      </c>
    </row>
    <row r="29" spans="1:15" x14ac:dyDescent="0.2">
      <c r="A29">
        <v>29</v>
      </c>
      <c r="B29" t="s">
        <v>1711</v>
      </c>
      <c r="C29" t="s">
        <v>200</v>
      </c>
      <c r="D29" t="s">
        <v>201</v>
      </c>
      <c r="E29" t="s">
        <v>202</v>
      </c>
      <c r="F29">
        <v>4</v>
      </c>
      <c r="G29">
        <v>155</v>
      </c>
      <c r="H29" t="s">
        <v>203</v>
      </c>
      <c r="I29">
        <v>1712009</v>
      </c>
      <c r="J29" t="s">
        <v>204</v>
      </c>
      <c r="K29">
        <v>95913148</v>
      </c>
      <c r="L29" t="s">
        <v>57</v>
      </c>
      <c r="M29">
        <v>1</v>
      </c>
      <c r="N29">
        <v>51</v>
      </c>
      <c r="O29">
        <v>37147100</v>
      </c>
    </row>
    <row r="30" spans="1:15" x14ac:dyDescent="0.2">
      <c r="A30">
        <v>30</v>
      </c>
      <c r="B30" t="s">
        <v>1712</v>
      </c>
      <c r="C30" t="s">
        <v>205</v>
      </c>
      <c r="D30" t="s">
        <v>206</v>
      </c>
      <c r="E30" t="s">
        <v>207</v>
      </c>
      <c r="F30">
        <v>4</v>
      </c>
      <c r="G30">
        <v>3877</v>
      </c>
      <c r="H30" t="s">
        <v>88</v>
      </c>
      <c r="I30">
        <v>3549805</v>
      </c>
      <c r="J30" t="s">
        <v>208</v>
      </c>
      <c r="K30">
        <v>15015700</v>
      </c>
      <c r="L30" t="s">
        <v>79</v>
      </c>
      <c r="M30">
        <v>1</v>
      </c>
      <c r="N30">
        <v>17</v>
      </c>
      <c r="O30">
        <v>32021223</v>
      </c>
    </row>
    <row r="31" spans="1:15" x14ac:dyDescent="0.2">
      <c r="A31">
        <v>31</v>
      </c>
      <c r="B31" t="s">
        <v>1713</v>
      </c>
      <c r="C31" t="s">
        <v>209</v>
      </c>
      <c r="D31" t="s">
        <v>210</v>
      </c>
      <c r="E31" t="s">
        <v>211</v>
      </c>
      <c r="F31">
        <v>34</v>
      </c>
      <c r="G31">
        <v>93</v>
      </c>
      <c r="H31" t="s">
        <v>88</v>
      </c>
      <c r="I31">
        <v>4310207</v>
      </c>
      <c r="J31" t="s">
        <v>212</v>
      </c>
      <c r="K31">
        <v>98700000</v>
      </c>
      <c r="L31" t="s">
        <v>57</v>
      </c>
      <c r="M31">
        <v>1</v>
      </c>
      <c r="N31">
        <v>55</v>
      </c>
      <c r="O31">
        <v>33319700</v>
      </c>
    </row>
    <row r="32" spans="1:15" x14ac:dyDescent="0.2">
      <c r="A32">
        <v>32</v>
      </c>
      <c r="B32" t="s">
        <v>1714</v>
      </c>
      <c r="C32" t="s">
        <v>213</v>
      </c>
      <c r="D32" t="s">
        <v>214</v>
      </c>
      <c r="E32" t="s">
        <v>215</v>
      </c>
      <c r="F32">
        <v>4</v>
      </c>
      <c r="G32">
        <v>297</v>
      </c>
      <c r="H32" t="s">
        <v>216</v>
      </c>
      <c r="I32">
        <v>4106902</v>
      </c>
      <c r="J32" t="s">
        <v>217</v>
      </c>
      <c r="K32">
        <v>82530280</v>
      </c>
      <c r="L32" t="s">
        <v>58</v>
      </c>
      <c r="M32">
        <v>1</v>
      </c>
      <c r="N32">
        <v>41</v>
      </c>
      <c r="O32">
        <v>30219100</v>
      </c>
    </row>
    <row r="33" spans="1:15" x14ac:dyDescent="0.2">
      <c r="A33">
        <v>33</v>
      </c>
      <c r="B33" t="s">
        <v>1715</v>
      </c>
      <c r="C33" t="s">
        <v>218</v>
      </c>
      <c r="D33" t="s">
        <v>219</v>
      </c>
      <c r="E33" t="s">
        <v>220</v>
      </c>
      <c r="F33">
        <v>4</v>
      </c>
      <c r="G33">
        <v>420</v>
      </c>
      <c r="H33" t="s">
        <v>221</v>
      </c>
      <c r="I33">
        <v>2507507</v>
      </c>
      <c r="J33" t="s">
        <v>222</v>
      </c>
      <c r="K33">
        <v>58040910</v>
      </c>
      <c r="L33" t="s">
        <v>223</v>
      </c>
      <c r="M33">
        <v>1</v>
      </c>
      <c r="N33">
        <v>83</v>
      </c>
      <c r="O33">
        <v>21060375</v>
      </c>
    </row>
    <row r="34" spans="1:15" x14ac:dyDescent="0.2">
      <c r="A34">
        <v>34</v>
      </c>
      <c r="B34" t="s">
        <v>1716</v>
      </c>
      <c r="C34" t="s">
        <v>224</v>
      </c>
      <c r="D34" t="s">
        <v>225</v>
      </c>
      <c r="E34" t="s">
        <v>226</v>
      </c>
      <c r="F34">
        <v>4</v>
      </c>
      <c r="G34">
        <v>140</v>
      </c>
      <c r="H34" t="s">
        <v>227</v>
      </c>
      <c r="I34">
        <v>2611606</v>
      </c>
      <c r="J34" t="s">
        <v>228</v>
      </c>
      <c r="K34">
        <v>50070230</v>
      </c>
      <c r="L34" t="s">
        <v>229</v>
      </c>
      <c r="M34">
        <v>1</v>
      </c>
      <c r="N34">
        <v>81</v>
      </c>
      <c r="O34">
        <v>34138400</v>
      </c>
    </row>
    <row r="35" spans="1:15" x14ac:dyDescent="0.2">
      <c r="A35">
        <v>35</v>
      </c>
      <c r="B35" t="s">
        <v>1717</v>
      </c>
      <c r="C35" t="s">
        <v>230</v>
      </c>
      <c r="D35" t="s">
        <v>231</v>
      </c>
      <c r="E35" t="s">
        <v>232</v>
      </c>
      <c r="F35">
        <v>34</v>
      </c>
      <c r="G35">
        <v>40</v>
      </c>
      <c r="H35" t="s">
        <v>233</v>
      </c>
      <c r="I35">
        <v>2504009</v>
      </c>
      <c r="J35" t="s">
        <v>234</v>
      </c>
      <c r="K35">
        <v>58401393</v>
      </c>
      <c r="L35" t="s">
        <v>223</v>
      </c>
      <c r="M35">
        <v>1</v>
      </c>
      <c r="N35">
        <v>83</v>
      </c>
      <c r="O35">
        <v>21016500</v>
      </c>
    </row>
    <row r="36" spans="1:15" x14ac:dyDescent="0.2">
      <c r="A36">
        <v>36</v>
      </c>
      <c r="B36" t="s">
        <v>1718</v>
      </c>
      <c r="C36" t="s">
        <v>235</v>
      </c>
      <c r="D36" t="s">
        <v>236</v>
      </c>
      <c r="E36" t="s">
        <v>237</v>
      </c>
      <c r="F36">
        <v>4</v>
      </c>
      <c r="G36">
        <v>1079</v>
      </c>
      <c r="H36" t="s">
        <v>88</v>
      </c>
      <c r="I36">
        <v>4317509</v>
      </c>
      <c r="J36" t="s">
        <v>238</v>
      </c>
      <c r="K36">
        <v>98801703</v>
      </c>
      <c r="L36" t="s">
        <v>57</v>
      </c>
      <c r="M36">
        <v>1</v>
      </c>
      <c r="N36">
        <v>55</v>
      </c>
      <c r="O36">
        <v>33130500</v>
      </c>
    </row>
    <row r="37" spans="1:15" x14ac:dyDescent="0.2">
      <c r="A37">
        <v>37</v>
      </c>
      <c r="B37" t="s">
        <v>1719</v>
      </c>
      <c r="C37" t="s">
        <v>239</v>
      </c>
      <c r="D37" t="s">
        <v>240</v>
      </c>
      <c r="E37" t="s">
        <v>241</v>
      </c>
      <c r="F37">
        <v>4</v>
      </c>
      <c r="G37">
        <v>2</v>
      </c>
      <c r="H37" t="s">
        <v>242</v>
      </c>
      <c r="I37">
        <v>3304557</v>
      </c>
      <c r="J37" t="s">
        <v>243</v>
      </c>
      <c r="K37">
        <v>22775003</v>
      </c>
      <c r="L37" t="s">
        <v>149</v>
      </c>
      <c r="M37">
        <v>1</v>
      </c>
      <c r="N37">
        <v>21</v>
      </c>
      <c r="O37">
        <v>31397999</v>
      </c>
    </row>
    <row r="38" spans="1:15" x14ac:dyDescent="0.2">
      <c r="A38">
        <v>38</v>
      </c>
      <c r="B38" t="s">
        <v>1720</v>
      </c>
      <c r="C38" t="s">
        <v>244</v>
      </c>
      <c r="D38" t="s">
        <v>245</v>
      </c>
      <c r="E38" t="s">
        <v>246</v>
      </c>
      <c r="F38">
        <v>34</v>
      </c>
      <c r="G38">
        <v>465</v>
      </c>
      <c r="H38" t="s">
        <v>88</v>
      </c>
      <c r="I38">
        <v>3303906</v>
      </c>
      <c r="J38" t="s">
        <v>247</v>
      </c>
      <c r="K38">
        <v>25610020</v>
      </c>
      <c r="L38" t="s">
        <v>149</v>
      </c>
      <c r="M38">
        <v>1</v>
      </c>
      <c r="N38">
        <v>24</v>
      </c>
      <c r="O38">
        <v>22442300</v>
      </c>
    </row>
    <row r="39" spans="1:15" x14ac:dyDescent="0.2">
      <c r="A39">
        <v>40</v>
      </c>
      <c r="B39" t="s">
        <v>1721</v>
      </c>
      <c r="C39" t="s">
        <v>248</v>
      </c>
      <c r="D39" t="s">
        <v>249</v>
      </c>
      <c r="E39" t="s">
        <v>250</v>
      </c>
      <c r="F39">
        <v>34</v>
      </c>
      <c r="G39">
        <v>595</v>
      </c>
      <c r="H39" t="s">
        <v>88</v>
      </c>
      <c r="I39">
        <v>3554102</v>
      </c>
      <c r="J39" t="s">
        <v>251</v>
      </c>
      <c r="K39">
        <v>12020160</v>
      </c>
      <c r="L39" t="s">
        <v>79</v>
      </c>
      <c r="M39">
        <v>1</v>
      </c>
      <c r="N39">
        <v>12</v>
      </c>
      <c r="O39">
        <v>21250700</v>
      </c>
    </row>
    <row r="40" spans="1:15" x14ac:dyDescent="0.2">
      <c r="A40">
        <v>41</v>
      </c>
      <c r="B40" t="s">
        <v>1722</v>
      </c>
      <c r="C40" t="s">
        <v>252</v>
      </c>
      <c r="D40" t="s">
        <v>253</v>
      </c>
      <c r="E40" t="s">
        <v>254</v>
      </c>
      <c r="F40">
        <v>34</v>
      </c>
      <c r="G40">
        <v>2400</v>
      </c>
      <c r="H40" t="s">
        <v>255</v>
      </c>
      <c r="I40">
        <v>4305108</v>
      </c>
      <c r="J40" t="s">
        <v>256</v>
      </c>
      <c r="K40">
        <v>95034000</v>
      </c>
      <c r="L40" t="s">
        <v>57</v>
      </c>
      <c r="M40">
        <v>1</v>
      </c>
      <c r="N40">
        <v>54</v>
      </c>
      <c r="O40">
        <v>32202000</v>
      </c>
    </row>
    <row r="41" spans="1:15" x14ac:dyDescent="0.2">
      <c r="A41">
        <v>42</v>
      </c>
      <c r="B41" t="s">
        <v>1723</v>
      </c>
      <c r="C41" t="s">
        <v>257</v>
      </c>
      <c r="D41" t="s">
        <v>258</v>
      </c>
      <c r="E41" t="s">
        <v>259</v>
      </c>
      <c r="F41">
        <v>34</v>
      </c>
      <c r="G41">
        <v>1898</v>
      </c>
      <c r="H41" t="s">
        <v>88</v>
      </c>
      <c r="I41">
        <v>4314100</v>
      </c>
      <c r="J41" t="s">
        <v>260</v>
      </c>
      <c r="K41">
        <v>99025120</v>
      </c>
      <c r="L41" t="s">
        <v>57</v>
      </c>
      <c r="M41">
        <v>1</v>
      </c>
      <c r="N41">
        <v>54</v>
      </c>
      <c r="O41">
        <v>33176300</v>
      </c>
    </row>
    <row r="42" spans="1:15" x14ac:dyDescent="0.2">
      <c r="A42">
        <v>43</v>
      </c>
      <c r="B42" t="s">
        <v>1724</v>
      </c>
      <c r="C42" t="s">
        <v>261</v>
      </c>
      <c r="D42" t="s">
        <v>262</v>
      </c>
      <c r="E42" t="s">
        <v>263</v>
      </c>
      <c r="F42">
        <v>34</v>
      </c>
      <c r="G42">
        <v>673</v>
      </c>
      <c r="H42" t="s">
        <v>88</v>
      </c>
      <c r="I42">
        <v>4317202</v>
      </c>
      <c r="J42" t="s">
        <v>264</v>
      </c>
      <c r="K42">
        <v>98780803</v>
      </c>
      <c r="L42" t="s">
        <v>57</v>
      </c>
      <c r="M42">
        <v>1</v>
      </c>
      <c r="N42">
        <v>55</v>
      </c>
      <c r="O42">
        <v>35125424</v>
      </c>
    </row>
    <row r="43" spans="1:15" x14ac:dyDescent="0.2">
      <c r="A43">
        <v>44</v>
      </c>
      <c r="B43" t="s">
        <v>1725</v>
      </c>
      <c r="C43" t="s">
        <v>265</v>
      </c>
      <c r="D43" t="s">
        <v>266</v>
      </c>
      <c r="E43" t="s">
        <v>267</v>
      </c>
      <c r="F43">
        <v>4</v>
      </c>
      <c r="G43">
        <v>3355</v>
      </c>
      <c r="H43" t="s">
        <v>268</v>
      </c>
      <c r="I43">
        <v>3541406</v>
      </c>
      <c r="J43" t="s">
        <v>269</v>
      </c>
      <c r="K43">
        <v>19050230</v>
      </c>
      <c r="L43" t="s">
        <v>79</v>
      </c>
      <c r="M43">
        <v>1</v>
      </c>
      <c r="N43">
        <v>18</v>
      </c>
      <c r="O43">
        <v>21018311</v>
      </c>
    </row>
    <row r="44" spans="1:15" x14ac:dyDescent="0.2">
      <c r="A44">
        <v>45</v>
      </c>
      <c r="B44" t="s">
        <v>1726</v>
      </c>
      <c r="C44" t="s">
        <v>270</v>
      </c>
      <c r="D44" t="s">
        <v>271</v>
      </c>
      <c r="E44" t="s">
        <v>272</v>
      </c>
      <c r="F44">
        <v>34</v>
      </c>
      <c r="G44">
        <v>141</v>
      </c>
      <c r="H44" t="s">
        <v>88</v>
      </c>
      <c r="I44">
        <v>2409332</v>
      </c>
      <c r="J44" t="s">
        <v>273</v>
      </c>
      <c r="K44">
        <v>97015530</v>
      </c>
      <c r="L44" t="s">
        <v>57</v>
      </c>
      <c r="M44">
        <v>1</v>
      </c>
      <c r="N44">
        <v>55</v>
      </c>
      <c r="O44">
        <v>30266565</v>
      </c>
    </row>
    <row r="45" spans="1:15" x14ac:dyDescent="0.2">
      <c r="A45">
        <v>47</v>
      </c>
      <c r="B45" t="s">
        <v>1727</v>
      </c>
      <c r="C45" t="s">
        <v>274</v>
      </c>
      <c r="D45" t="s">
        <v>275</v>
      </c>
      <c r="E45" t="s">
        <v>276</v>
      </c>
      <c r="F45">
        <v>34</v>
      </c>
      <c r="G45">
        <v>1315</v>
      </c>
      <c r="H45" t="s">
        <v>88</v>
      </c>
      <c r="I45">
        <v>4312401</v>
      </c>
      <c r="J45" t="s">
        <v>277</v>
      </c>
      <c r="K45">
        <v>95780000</v>
      </c>
      <c r="L45" t="s">
        <v>57</v>
      </c>
      <c r="M45">
        <v>1</v>
      </c>
      <c r="N45">
        <v>51</v>
      </c>
      <c r="O45">
        <v>36498900</v>
      </c>
    </row>
    <row r="46" spans="1:15" x14ac:dyDescent="0.2">
      <c r="A46">
        <v>48</v>
      </c>
      <c r="B46" t="s">
        <v>1728</v>
      </c>
      <c r="C46" t="s">
        <v>278</v>
      </c>
      <c r="D46" t="s">
        <v>279</v>
      </c>
      <c r="E46" t="s">
        <v>280</v>
      </c>
      <c r="F46">
        <v>4</v>
      </c>
      <c r="G46">
        <v>1040</v>
      </c>
      <c r="H46" t="s">
        <v>281</v>
      </c>
      <c r="I46">
        <v>4314902</v>
      </c>
      <c r="J46" t="s">
        <v>282</v>
      </c>
      <c r="K46">
        <v>90040192</v>
      </c>
      <c r="L46" t="s">
        <v>57</v>
      </c>
      <c r="M46">
        <v>1</v>
      </c>
      <c r="N46">
        <v>51</v>
      </c>
      <c r="O46">
        <v>33164646</v>
      </c>
    </row>
    <row r="47" spans="1:15" x14ac:dyDescent="0.2">
      <c r="A47">
        <v>49</v>
      </c>
      <c r="B47" t="s">
        <v>1729</v>
      </c>
      <c r="C47" t="s">
        <v>283</v>
      </c>
      <c r="D47" t="s">
        <v>284</v>
      </c>
      <c r="E47" t="s">
        <v>285</v>
      </c>
      <c r="F47">
        <v>34</v>
      </c>
      <c r="G47">
        <v>1115</v>
      </c>
      <c r="H47" t="s">
        <v>88</v>
      </c>
      <c r="I47">
        <v>3136702</v>
      </c>
      <c r="J47" t="s">
        <v>286</v>
      </c>
      <c r="K47">
        <v>36016905</v>
      </c>
      <c r="L47" t="s">
        <v>105</v>
      </c>
      <c r="M47">
        <v>1</v>
      </c>
      <c r="N47">
        <v>32</v>
      </c>
      <c r="O47">
        <v>32495500</v>
      </c>
    </row>
    <row r="48" spans="1:15" x14ac:dyDescent="0.2">
      <c r="A48">
        <v>50</v>
      </c>
      <c r="B48" t="s">
        <v>1730</v>
      </c>
      <c r="C48" t="s">
        <v>287</v>
      </c>
      <c r="D48" t="s">
        <v>288</v>
      </c>
      <c r="E48" t="s">
        <v>289</v>
      </c>
      <c r="F48">
        <v>34</v>
      </c>
      <c r="G48">
        <v>150</v>
      </c>
      <c r="H48" t="s">
        <v>290</v>
      </c>
      <c r="I48">
        <v>3170701</v>
      </c>
      <c r="J48" t="s">
        <v>291</v>
      </c>
      <c r="K48">
        <v>37006710</v>
      </c>
      <c r="L48" t="s">
        <v>105</v>
      </c>
      <c r="M48">
        <v>1</v>
      </c>
      <c r="N48">
        <v>35</v>
      </c>
      <c r="O48">
        <v>36907000</v>
      </c>
    </row>
    <row r="49" spans="1:15" x14ac:dyDescent="0.2">
      <c r="A49">
        <v>51</v>
      </c>
      <c r="B49" t="s">
        <v>1731</v>
      </c>
      <c r="C49" t="s">
        <v>292</v>
      </c>
      <c r="D49" t="s">
        <v>293</v>
      </c>
      <c r="E49" t="s">
        <v>294</v>
      </c>
      <c r="F49">
        <v>34</v>
      </c>
      <c r="G49">
        <v>695</v>
      </c>
      <c r="H49" t="s">
        <v>295</v>
      </c>
      <c r="I49">
        <v>2401305</v>
      </c>
      <c r="J49" t="s">
        <v>296</v>
      </c>
      <c r="K49">
        <v>79020101</v>
      </c>
      <c r="L49" t="s">
        <v>297</v>
      </c>
      <c r="M49">
        <v>1</v>
      </c>
      <c r="N49">
        <v>67</v>
      </c>
      <c r="O49" t="s">
        <v>298</v>
      </c>
    </row>
    <row r="50" spans="1:15" x14ac:dyDescent="0.2">
      <c r="A50">
        <v>52</v>
      </c>
      <c r="B50" t="s">
        <v>1732</v>
      </c>
      <c r="C50" t="s">
        <v>299</v>
      </c>
      <c r="D50" t="s">
        <v>300</v>
      </c>
      <c r="E50" t="s">
        <v>301</v>
      </c>
      <c r="F50">
        <v>34</v>
      </c>
      <c r="G50">
        <v>55</v>
      </c>
      <c r="H50" t="s">
        <v>88</v>
      </c>
      <c r="I50">
        <v>3300407</v>
      </c>
      <c r="J50" t="s">
        <v>302</v>
      </c>
      <c r="K50">
        <v>27310030</v>
      </c>
      <c r="L50" t="s">
        <v>149</v>
      </c>
      <c r="M50">
        <v>1</v>
      </c>
      <c r="N50">
        <v>24</v>
      </c>
      <c r="O50">
        <v>21060600</v>
      </c>
    </row>
    <row r="51" spans="1:15" x14ac:dyDescent="0.2">
      <c r="A51">
        <v>53</v>
      </c>
      <c r="B51" t="s">
        <v>1733</v>
      </c>
      <c r="C51" t="s">
        <v>303</v>
      </c>
      <c r="D51" t="s">
        <v>304</v>
      </c>
      <c r="E51" t="s">
        <v>305</v>
      </c>
      <c r="F51">
        <v>34</v>
      </c>
      <c r="G51">
        <v>562</v>
      </c>
      <c r="H51" t="s">
        <v>88</v>
      </c>
      <c r="I51">
        <v>4303004</v>
      </c>
      <c r="J51" t="s">
        <v>306</v>
      </c>
      <c r="K51">
        <v>96508000</v>
      </c>
      <c r="L51" t="s">
        <v>57</v>
      </c>
      <c r="M51">
        <v>1</v>
      </c>
      <c r="N51">
        <v>51</v>
      </c>
      <c r="O51">
        <v>37229310</v>
      </c>
    </row>
    <row r="52" spans="1:15" x14ac:dyDescent="0.2">
      <c r="A52">
        <v>54</v>
      </c>
      <c r="B52" t="s">
        <v>1734</v>
      </c>
      <c r="C52" t="s">
        <v>307</v>
      </c>
      <c r="D52" t="s">
        <v>308</v>
      </c>
      <c r="E52" t="s">
        <v>309</v>
      </c>
      <c r="F52">
        <v>34</v>
      </c>
      <c r="G52">
        <v>60</v>
      </c>
      <c r="H52" t="s">
        <v>310</v>
      </c>
      <c r="I52">
        <v>3303401</v>
      </c>
      <c r="J52" t="s">
        <v>311</v>
      </c>
      <c r="K52">
        <v>28630010</v>
      </c>
      <c r="L52" t="s">
        <v>149</v>
      </c>
      <c r="M52">
        <v>1</v>
      </c>
      <c r="N52">
        <v>22</v>
      </c>
      <c r="O52">
        <v>25198100</v>
      </c>
    </row>
    <row r="53" spans="1:15" x14ac:dyDescent="0.2">
      <c r="A53">
        <v>55</v>
      </c>
      <c r="B53" t="s">
        <v>1735</v>
      </c>
      <c r="C53" t="s">
        <v>312</v>
      </c>
      <c r="D53" t="s">
        <v>313</v>
      </c>
      <c r="E53" t="s">
        <v>314</v>
      </c>
      <c r="F53">
        <v>34</v>
      </c>
      <c r="G53">
        <v>962</v>
      </c>
      <c r="H53" t="s">
        <v>315</v>
      </c>
      <c r="I53">
        <v>4313409</v>
      </c>
      <c r="J53" t="s">
        <v>316</v>
      </c>
      <c r="K53">
        <v>93336010</v>
      </c>
      <c r="L53" t="s">
        <v>57</v>
      </c>
      <c r="M53">
        <v>1</v>
      </c>
      <c r="N53">
        <v>51</v>
      </c>
      <c r="O53">
        <v>35841800</v>
      </c>
    </row>
    <row r="54" spans="1:15" x14ac:dyDescent="0.2">
      <c r="A54">
        <v>56</v>
      </c>
      <c r="B54" t="s">
        <v>1736</v>
      </c>
      <c r="C54" t="s">
        <v>317</v>
      </c>
      <c r="D54" t="s">
        <v>318</v>
      </c>
      <c r="E54" t="s">
        <v>319</v>
      </c>
      <c r="F54">
        <v>34</v>
      </c>
      <c r="G54">
        <v>2713</v>
      </c>
      <c r="H54" t="s">
        <v>320</v>
      </c>
      <c r="I54">
        <v>5103403</v>
      </c>
      <c r="J54" t="s">
        <v>321</v>
      </c>
      <c r="K54">
        <v>78020800</v>
      </c>
      <c r="L54" t="s">
        <v>322</v>
      </c>
      <c r="M54">
        <v>1</v>
      </c>
      <c r="N54">
        <v>65</v>
      </c>
      <c r="O54">
        <v>36123100</v>
      </c>
    </row>
    <row r="55" spans="1:15" x14ac:dyDescent="0.2">
      <c r="A55">
        <v>57</v>
      </c>
      <c r="B55" t="s">
        <v>1737</v>
      </c>
      <c r="C55" t="s">
        <v>323</v>
      </c>
      <c r="D55" t="s">
        <v>324</v>
      </c>
      <c r="E55" t="s">
        <v>325</v>
      </c>
      <c r="F55">
        <v>34</v>
      </c>
      <c r="G55">
        <v>650</v>
      </c>
      <c r="H55" t="s">
        <v>326</v>
      </c>
      <c r="I55">
        <v>3538006</v>
      </c>
      <c r="J55" t="s">
        <v>327</v>
      </c>
      <c r="K55">
        <v>12421605</v>
      </c>
      <c r="L55" t="s">
        <v>79</v>
      </c>
      <c r="M55">
        <v>1</v>
      </c>
      <c r="N55">
        <v>12</v>
      </c>
      <c r="O55">
        <v>36444400</v>
      </c>
    </row>
    <row r="56" spans="1:15" x14ac:dyDescent="0.2">
      <c r="A56">
        <v>58</v>
      </c>
      <c r="B56" t="s">
        <v>1738</v>
      </c>
      <c r="C56" t="s">
        <v>328</v>
      </c>
      <c r="D56" t="s">
        <v>329</v>
      </c>
      <c r="E56" t="s">
        <v>330</v>
      </c>
      <c r="F56">
        <v>4</v>
      </c>
      <c r="G56">
        <v>555</v>
      </c>
      <c r="H56" t="s">
        <v>331</v>
      </c>
      <c r="I56">
        <v>3501608</v>
      </c>
      <c r="J56" t="s">
        <v>332</v>
      </c>
      <c r="K56">
        <v>13465240</v>
      </c>
      <c r="L56" t="s">
        <v>79</v>
      </c>
      <c r="M56">
        <v>1</v>
      </c>
      <c r="N56">
        <v>19</v>
      </c>
      <c r="O56">
        <v>34713000</v>
      </c>
    </row>
    <row r="57" spans="1:15" x14ac:dyDescent="0.2">
      <c r="A57">
        <v>60</v>
      </c>
      <c r="B57" t="s">
        <v>1739</v>
      </c>
      <c r="C57" t="s">
        <v>333</v>
      </c>
      <c r="D57" t="s">
        <v>334</v>
      </c>
      <c r="E57" t="s">
        <v>335</v>
      </c>
      <c r="F57">
        <v>34</v>
      </c>
      <c r="G57">
        <v>305</v>
      </c>
      <c r="H57" t="s">
        <v>88</v>
      </c>
      <c r="I57">
        <v>4309308</v>
      </c>
      <c r="J57" t="s">
        <v>336</v>
      </c>
      <c r="K57">
        <v>92500000</v>
      </c>
      <c r="L57" t="s">
        <v>57</v>
      </c>
      <c r="M57">
        <v>1</v>
      </c>
      <c r="N57">
        <v>51</v>
      </c>
      <c r="O57">
        <v>34919600</v>
      </c>
    </row>
    <row r="58" spans="1:15" x14ac:dyDescent="0.2">
      <c r="A58">
        <v>61</v>
      </c>
      <c r="B58" t="s">
        <v>57</v>
      </c>
      <c r="C58" t="s">
        <v>337</v>
      </c>
      <c r="D58" t="s">
        <v>338</v>
      </c>
      <c r="E58" t="s">
        <v>339</v>
      </c>
      <c r="F58">
        <v>4</v>
      </c>
      <c r="G58">
        <v>589</v>
      </c>
      <c r="H58" t="s">
        <v>88</v>
      </c>
      <c r="I58">
        <v>4306106</v>
      </c>
      <c r="J58" t="s">
        <v>340</v>
      </c>
      <c r="K58">
        <v>98005112</v>
      </c>
      <c r="L58" t="s">
        <v>57</v>
      </c>
      <c r="M58">
        <v>1</v>
      </c>
      <c r="N58">
        <v>55</v>
      </c>
      <c r="O58">
        <v>33219000</v>
      </c>
    </row>
    <row r="59" spans="1:15" x14ac:dyDescent="0.2">
      <c r="A59">
        <v>62</v>
      </c>
      <c r="B59" t="s">
        <v>1740</v>
      </c>
      <c r="C59" t="s">
        <v>341</v>
      </c>
      <c r="D59" t="s">
        <v>342</v>
      </c>
      <c r="E59" t="s">
        <v>343</v>
      </c>
      <c r="F59">
        <v>34</v>
      </c>
      <c r="G59">
        <v>511</v>
      </c>
      <c r="H59" t="s">
        <v>247</v>
      </c>
      <c r="I59">
        <v>2408102</v>
      </c>
      <c r="J59" t="s">
        <v>344</v>
      </c>
      <c r="K59">
        <v>59020250</v>
      </c>
      <c r="L59" t="s">
        <v>345</v>
      </c>
      <c r="M59">
        <v>1</v>
      </c>
      <c r="N59">
        <v>84</v>
      </c>
      <c r="O59">
        <v>32206200</v>
      </c>
    </row>
    <row r="60" spans="1:15" x14ac:dyDescent="0.2">
      <c r="A60">
        <v>63</v>
      </c>
      <c r="B60" t="s">
        <v>1741</v>
      </c>
      <c r="C60" t="s">
        <v>346</v>
      </c>
      <c r="D60" t="s">
        <v>347</v>
      </c>
      <c r="E60" t="s">
        <v>348</v>
      </c>
      <c r="F60">
        <v>4</v>
      </c>
      <c r="G60">
        <v>949</v>
      </c>
      <c r="H60" t="s">
        <v>349</v>
      </c>
      <c r="I60">
        <v>2304400</v>
      </c>
      <c r="J60" t="s">
        <v>350</v>
      </c>
      <c r="K60">
        <v>60150160</v>
      </c>
      <c r="L60" t="s">
        <v>351</v>
      </c>
      <c r="M60">
        <v>1</v>
      </c>
      <c r="N60">
        <v>85</v>
      </c>
      <c r="O60">
        <v>32553500</v>
      </c>
    </row>
    <row r="61" spans="1:15" x14ac:dyDescent="0.2">
      <c r="A61">
        <v>64</v>
      </c>
      <c r="B61" t="s">
        <v>1742</v>
      </c>
      <c r="C61" t="s">
        <v>352</v>
      </c>
      <c r="D61" t="s">
        <v>353</v>
      </c>
      <c r="E61" t="s">
        <v>354</v>
      </c>
      <c r="F61">
        <v>29</v>
      </c>
      <c r="G61">
        <v>650</v>
      </c>
      <c r="H61" t="s">
        <v>355</v>
      </c>
      <c r="I61">
        <v>5208707</v>
      </c>
      <c r="J61" t="s">
        <v>356</v>
      </c>
      <c r="K61">
        <v>74210250</v>
      </c>
      <c r="L61" t="s">
        <v>357</v>
      </c>
      <c r="M61">
        <v>1</v>
      </c>
      <c r="N61">
        <v>62</v>
      </c>
      <c r="O61">
        <v>32168000</v>
      </c>
    </row>
    <row r="62" spans="1:15" x14ac:dyDescent="0.2">
      <c r="A62">
        <v>65</v>
      </c>
      <c r="B62" t="s">
        <v>1743</v>
      </c>
      <c r="C62" t="s">
        <v>358</v>
      </c>
      <c r="D62" t="s">
        <v>359</v>
      </c>
      <c r="E62" t="s">
        <v>360</v>
      </c>
      <c r="F62">
        <v>4</v>
      </c>
      <c r="G62">
        <v>3113</v>
      </c>
      <c r="H62" t="s">
        <v>361</v>
      </c>
      <c r="I62">
        <v>2704302</v>
      </c>
      <c r="J62" t="s">
        <v>362</v>
      </c>
      <c r="K62">
        <v>57057450</v>
      </c>
      <c r="L62" t="s">
        <v>363</v>
      </c>
      <c r="M62">
        <v>1</v>
      </c>
      <c r="N62">
        <v>82</v>
      </c>
      <c r="O62">
        <v>40204949</v>
      </c>
    </row>
    <row r="63" spans="1:15" x14ac:dyDescent="0.2">
      <c r="A63">
        <v>66</v>
      </c>
      <c r="B63" t="s">
        <v>1744</v>
      </c>
      <c r="C63" t="s">
        <v>364</v>
      </c>
      <c r="D63" t="s">
        <v>365</v>
      </c>
      <c r="E63" t="s">
        <v>366</v>
      </c>
      <c r="F63">
        <v>30</v>
      </c>
      <c r="G63">
        <v>914</v>
      </c>
      <c r="H63" t="s">
        <v>367</v>
      </c>
      <c r="I63">
        <v>5300108</v>
      </c>
      <c r="J63" t="s">
        <v>368</v>
      </c>
      <c r="K63">
        <v>70390140</v>
      </c>
      <c r="L63" t="s">
        <v>369</v>
      </c>
      <c r="M63">
        <v>1</v>
      </c>
      <c r="N63">
        <v>61</v>
      </c>
      <c r="O63">
        <v>39623232</v>
      </c>
    </row>
    <row r="64" spans="1:15" x14ac:dyDescent="0.2">
      <c r="A64">
        <v>67</v>
      </c>
      <c r="B64" t="s">
        <v>1745</v>
      </c>
      <c r="C64" t="s">
        <v>370</v>
      </c>
      <c r="D64" t="s">
        <v>371</v>
      </c>
      <c r="E64" t="s">
        <v>372</v>
      </c>
      <c r="F64">
        <v>34</v>
      </c>
      <c r="G64">
        <v>1625</v>
      </c>
      <c r="H64" t="s">
        <v>373</v>
      </c>
      <c r="I64">
        <v>3550308</v>
      </c>
      <c r="J64" t="s">
        <v>374</v>
      </c>
      <c r="K64" t="s">
        <v>375</v>
      </c>
      <c r="L64" t="s">
        <v>79</v>
      </c>
      <c r="M64">
        <v>1</v>
      </c>
      <c r="N64">
        <v>11</v>
      </c>
      <c r="O64">
        <v>32687300</v>
      </c>
    </row>
    <row r="65" spans="1:15" x14ac:dyDescent="0.2">
      <c r="A65">
        <v>68</v>
      </c>
      <c r="B65" t="s">
        <v>57</v>
      </c>
      <c r="C65" t="s">
        <v>376</v>
      </c>
      <c r="D65" t="s">
        <v>377</v>
      </c>
      <c r="E65" t="s">
        <v>197</v>
      </c>
      <c r="F65">
        <v>4</v>
      </c>
      <c r="G65">
        <v>679</v>
      </c>
      <c r="H65" t="s">
        <v>88</v>
      </c>
      <c r="I65">
        <v>4301602</v>
      </c>
      <c r="J65" t="s">
        <v>378</v>
      </c>
      <c r="K65">
        <v>96400001</v>
      </c>
      <c r="L65" t="s">
        <v>57</v>
      </c>
      <c r="M65">
        <v>1</v>
      </c>
      <c r="N65">
        <v>53</v>
      </c>
      <c r="O65">
        <v>32429331</v>
      </c>
    </row>
    <row r="66" spans="1:15" x14ac:dyDescent="0.2">
      <c r="A66">
        <v>69</v>
      </c>
      <c r="B66" t="s">
        <v>1746</v>
      </c>
      <c r="C66" t="s">
        <v>379</v>
      </c>
      <c r="D66" t="s">
        <v>380</v>
      </c>
      <c r="E66" t="s">
        <v>348</v>
      </c>
      <c r="F66">
        <v>34</v>
      </c>
      <c r="G66">
        <v>1036</v>
      </c>
      <c r="H66" t="s">
        <v>88</v>
      </c>
      <c r="I66">
        <v>4119905</v>
      </c>
      <c r="J66" t="s">
        <v>381</v>
      </c>
      <c r="K66">
        <v>84010360</v>
      </c>
      <c r="L66" t="s">
        <v>58</v>
      </c>
      <c r="M66">
        <v>1</v>
      </c>
      <c r="N66">
        <v>42</v>
      </c>
      <c r="O66">
        <v>32207000</v>
      </c>
    </row>
    <row r="67" spans="1:15" x14ac:dyDescent="0.2">
      <c r="A67">
        <v>71</v>
      </c>
      <c r="B67" t="s">
        <v>1747</v>
      </c>
      <c r="C67" t="s">
        <v>382</v>
      </c>
      <c r="D67" t="s">
        <v>383</v>
      </c>
      <c r="E67" t="s">
        <v>384</v>
      </c>
      <c r="F67">
        <v>4</v>
      </c>
      <c r="G67">
        <v>378</v>
      </c>
      <c r="H67" t="s">
        <v>88</v>
      </c>
      <c r="I67">
        <v>3160702</v>
      </c>
      <c r="J67" t="s">
        <v>348</v>
      </c>
      <c r="K67">
        <v>36240000</v>
      </c>
      <c r="L67" t="s">
        <v>105</v>
      </c>
      <c r="M67">
        <v>1</v>
      </c>
      <c r="N67">
        <v>32</v>
      </c>
      <c r="O67">
        <v>32516989</v>
      </c>
    </row>
    <row r="68" spans="1:15" x14ac:dyDescent="0.2">
      <c r="A68">
        <v>72</v>
      </c>
      <c r="B68" t="s">
        <v>1748</v>
      </c>
      <c r="C68" t="s">
        <v>385</v>
      </c>
      <c r="D68" t="s">
        <v>386</v>
      </c>
      <c r="E68" t="s">
        <v>243</v>
      </c>
      <c r="F68">
        <v>34</v>
      </c>
      <c r="G68">
        <v>357</v>
      </c>
      <c r="H68" t="s">
        <v>387</v>
      </c>
      <c r="I68">
        <v>3502804</v>
      </c>
      <c r="J68" t="s">
        <v>388</v>
      </c>
      <c r="K68">
        <v>16015150</v>
      </c>
      <c r="L68" t="s">
        <v>79</v>
      </c>
      <c r="M68">
        <v>1</v>
      </c>
      <c r="N68">
        <v>18</v>
      </c>
      <c r="O68">
        <v>36361300</v>
      </c>
    </row>
    <row r="69" spans="1:15" x14ac:dyDescent="0.2">
      <c r="A69">
        <v>73</v>
      </c>
      <c r="B69" t="s">
        <v>1749</v>
      </c>
      <c r="C69" t="s">
        <v>389</v>
      </c>
      <c r="D69" t="s">
        <v>390</v>
      </c>
      <c r="E69" t="s">
        <v>391</v>
      </c>
      <c r="F69">
        <v>34</v>
      </c>
      <c r="G69">
        <v>1981</v>
      </c>
      <c r="H69" t="s">
        <v>392</v>
      </c>
      <c r="I69">
        <v>3504503</v>
      </c>
      <c r="J69" t="s">
        <v>393</v>
      </c>
      <c r="K69">
        <v>18708005</v>
      </c>
      <c r="L69" t="s">
        <v>79</v>
      </c>
      <c r="M69">
        <v>1</v>
      </c>
      <c r="N69">
        <v>14</v>
      </c>
      <c r="O69">
        <v>37117000</v>
      </c>
    </row>
    <row r="70" spans="1:15" x14ac:dyDescent="0.2">
      <c r="A70">
        <v>74</v>
      </c>
      <c r="B70" t="s">
        <v>1750</v>
      </c>
      <c r="C70" t="s">
        <v>394</v>
      </c>
      <c r="D70" t="s">
        <v>395</v>
      </c>
      <c r="E70" t="s">
        <v>396</v>
      </c>
      <c r="F70">
        <v>34</v>
      </c>
      <c r="G70">
        <v>2309</v>
      </c>
      <c r="H70" t="s">
        <v>88</v>
      </c>
      <c r="I70">
        <v>4314407</v>
      </c>
      <c r="J70" t="s">
        <v>397</v>
      </c>
      <c r="K70">
        <v>96010280</v>
      </c>
      <c r="L70" t="s">
        <v>57</v>
      </c>
      <c r="M70">
        <v>1</v>
      </c>
      <c r="N70">
        <v>53</v>
      </c>
      <c r="O70">
        <v>33094900</v>
      </c>
    </row>
    <row r="71" spans="1:15" x14ac:dyDescent="0.2">
      <c r="A71">
        <v>75</v>
      </c>
      <c r="B71" t="s">
        <v>1751</v>
      </c>
      <c r="C71" t="s">
        <v>398</v>
      </c>
      <c r="D71" t="s">
        <v>399</v>
      </c>
      <c r="E71" t="s">
        <v>400</v>
      </c>
      <c r="F71">
        <v>4</v>
      </c>
      <c r="G71">
        <v>1110</v>
      </c>
      <c r="H71" t="s">
        <v>88</v>
      </c>
      <c r="I71">
        <v>5008305</v>
      </c>
      <c r="J71" t="s">
        <v>401</v>
      </c>
      <c r="K71">
        <v>79601002</v>
      </c>
      <c r="L71" t="s">
        <v>297</v>
      </c>
      <c r="M71">
        <v>1</v>
      </c>
      <c r="N71">
        <v>67</v>
      </c>
      <c r="O71">
        <v>21055050</v>
      </c>
    </row>
    <row r="72" spans="1:15" x14ac:dyDescent="0.2">
      <c r="A72">
        <v>76</v>
      </c>
      <c r="B72" t="s">
        <v>1752</v>
      </c>
      <c r="C72" t="s">
        <v>402</v>
      </c>
      <c r="D72" t="s">
        <v>403</v>
      </c>
      <c r="E72" t="s">
        <v>404</v>
      </c>
      <c r="F72">
        <v>34</v>
      </c>
      <c r="G72">
        <v>1273</v>
      </c>
      <c r="H72" t="s">
        <v>88</v>
      </c>
      <c r="I72">
        <v>4109401</v>
      </c>
      <c r="J72" t="s">
        <v>405</v>
      </c>
      <c r="K72">
        <v>85010270</v>
      </c>
      <c r="L72" t="s">
        <v>58</v>
      </c>
      <c r="M72">
        <v>1</v>
      </c>
      <c r="N72">
        <v>42</v>
      </c>
      <c r="O72">
        <v>36217500</v>
      </c>
    </row>
    <row r="73" spans="1:15" x14ac:dyDescent="0.2">
      <c r="A73">
        <v>77</v>
      </c>
      <c r="B73" t="s">
        <v>1753</v>
      </c>
      <c r="C73" t="s">
        <v>406</v>
      </c>
      <c r="D73" t="s">
        <v>407</v>
      </c>
      <c r="E73" t="s">
        <v>408</v>
      </c>
      <c r="F73">
        <v>34</v>
      </c>
      <c r="G73">
        <v>254</v>
      </c>
      <c r="H73" t="s">
        <v>88</v>
      </c>
      <c r="I73">
        <v>3302205</v>
      </c>
      <c r="J73" t="s">
        <v>409</v>
      </c>
      <c r="K73">
        <v>28300000</v>
      </c>
      <c r="L73" t="s">
        <v>149</v>
      </c>
      <c r="M73">
        <v>1</v>
      </c>
      <c r="N73">
        <v>22</v>
      </c>
      <c r="O73">
        <v>38249300</v>
      </c>
    </row>
    <row r="74" spans="1:15" x14ac:dyDescent="0.2">
      <c r="A74">
        <v>78</v>
      </c>
      <c r="B74" t="s">
        <v>1754</v>
      </c>
      <c r="C74" t="s">
        <v>410</v>
      </c>
      <c r="D74" t="s">
        <v>411</v>
      </c>
      <c r="E74" t="s">
        <v>412</v>
      </c>
      <c r="F74">
        <v>34</v>
      </c>
      <c r="G74">
        <v>3223</v>
      </c>
      <c r="H74" t="s">
        <v>413</v>
      </c>
      <c r="I74">
        <v>5003702</v>
      </c>
      <c r="J74" t="s">
        <v>414</v>
      </c>
      <c r="K74">
        <v>79806000</v>
      </c>
      <c r="L74" t="s">
        <v>297</v>
      </c>
      <c r="M74">
        <v>1</v>
      </c>
      <c r="N74">
        <v>67</v>
      </c>
      <c r="O74">
        <v>34163500</v>
      </c>
    </row>
    <row r="75" spans="1:15" x14ac:dyDescent="0.2">
      <c r="A75">
        <v>79</v>
      </c>
      <c r="B75" t="s">
        <v>1755</v>
      </c>
      <c r="C75" t="s">
        <v>415</v>
      </c>
      <c r="D75" t="s">
        <v>416</v>
      </c>
      <c r="E75" t="s">
        <v>417</v>
      </c>
      <c r="F75">
        <v>4</v>
      </c>
      <c r="G75">
        <v>1678</v>
      </c>
      <c r="H75" t="s">
        <v>418</v>
      </c>
      <c r="I75">
        <v>1302603</v>
      </c>
      <c r="J75" t="s">
        <v>419</v>
      </c>
      <c r="K75">
        <v>69050000</v>
      </c>
      <c r="L75" t="s">
        <v>420</v>
      </c>
      <c r="M75">
        <v>1</v>
      </c>
      <c r="N75">
        <v>92</v>
      </c>
      <c r="O75">
        <v>32122176</v>
      </c>
    </row>
    <row r="76" spans="1:15" x14ac:dyDescent="0.2">
      <c r="A76">
        <v>80</v>
      </c>
      <c r="B76" t="s">
        <v>1756</v>
      </c>
      <c r="C76" t="s">
        <v>421</v>
      </c>
      <c r="D76" t="s">
        <v>422</v>
      </c>
      <c r="E76" t="s">
        <v>423</v>
      </c>
      <c r="F76">
        <v>4</v>
      </c>
      <c r="G76">
        <v>700</v>
      </c>
      <c r="H76" t="s">
        <v>424</v>
      </c>
      <c r="I76">
        <v>3205309</v>
      </c>
      <c r="J76" t="s">
        <v>425</v>
      </c>
      <c r="K76">
        <v>29050903</v>
      </c>
      <c r="L76" t="s">
        <v>426</v>
      </c>
      <c r="M76">
        <v>1</v>
      </c>
      <c r="N76">
        <v>27</v>
      </c>
      <c r="O76">
        <v>32003555</v>
      </c>
    </row>
    <row r="77" spans="1:15" x14ac:dyDescent="0.2">
      <c r="A77">
        <v>81</v>
      </c>
      <c r="B77" t="s">
        <v>1757</v>
      </c>
      <c r="C77" t="s">
        <v>427</v>
      </c>
      <c r="D77" t="s">
        <v>428</v>
      </c>
      <c r="E77" t="s">
        <v>429</v>
      </c>
      <c r="F77">
        <v>34</v>
      </c>
      <c r="G77">
        <v>677</v>
      </c>
      <c r="H77" t="s">
        <v>430</v>
      </c>
      <c r="I77">
        <v>4118204</v>
      </c>
      <c r="J77" t="s">
        <v>431</v>
      </c>
      <c r="K77">
        <v>83203400</v>
      </c>
      <c r="L77" t="s">
        <v>58</v>
      </c>
      <c r="M77">
        <v>1</v>
      </c>
      <c r="N77">
        <v>41</v>
      </c>
      <c r="O77">
        <v>34207000</v>
      </c>
    </row>
    <row r="78" spans="1:15" x14ac:dyDescent="0.2">
      <c r="A78">
        <v>82</v>
      </c>
      <c r="B78" t="s">
        <v>1758</v>
      </c>
      <c r="C78" t="s">
        <v>432</v>
      </c>
      <c r="D78" t="s">
        <v>433</v>
      </c>
      <c r="E78" t="s">
        <v>434</v>
      </c>
      <c r="F78">
        <v>34</v>
      </c>
      <c r="G78">
        <v>2030</v>
      </c>
      <c r="H78" t="s">
        <v>88</v>
      </c>
      <c r="I78">
        <v>3119401</v>
      </c>
      <c r="J78" t="s">
        <v>435</v>
      </c>
      <c r="K78">
        <v>35170460</v>
      </c>
      <c r="L78" t="s">
        <v>105</v>
      </c>
      <c r="M78">
        <v>1</v>
      </c>
      <c r="N78">
        <v>31</v>
      </c>
      <c r="O78">
        <v>21362287</v>
      </c>
    </row>
    <row r="79" spans="1:15" x14ac:dyDescent="0.2">
      <c r="A79">
        <v>84</v>
      </c>
      <c r="B79" t="s">
        <v>1759</v>
      </c>
      <c r="C79" t="s">
        <v>436</v>
      </c>
      <c r="D79" t="s">
        <v>437</v>
      </c>
      <c r="E79" t="s">
        <v>438</v>
      </c>
      <c r="F79">
        <v>34</v>
      </c>
      <c r="G79">
        <v>11</v>
      </c>
      <c r="H79" t="s">
        <v>88</v>
      </c>
      <c r="I79">
        <v>3542602</v>
      </c>
      <c r="J79" t="s">
        <v>439</v>
      </c>
      <c r="K79">
        <v>11900000</v>
      </c>
      <c r="L79" t="s">
        <v>79</v>
      </c>
      <c r="M79">
        <v>1</v>
      </c>
      <c r="N79">
        <v>13</v>
      </c>
      <c r="O79">
        <v>38282000</v>
      </c>
    </row>
    <row r="80" spans="1:15" x14ac:dyDescent="0.2">
      <c r="A80">
        <v>85</v>
      </c>
      <c r="B80" t="s">
        <v>1760</v>
      </c>
      <c r="C80" t="s">
        <v>440</v>
      </c>
      <c r="D80" t="s">
        <v>441</v>
      </c>
      <c r="E80" t="s">
        <v>442</v>
      </c>
      <c r="F80">
        <v>34</v>
      </c>
      <c r="G80">
        <v>216</v>
      </c>
      <c r="H80" t="s">
        <v>88</v>
      </c>
      <c r="I80">
        <v>3118304</v>
      </c>
      <c r="J80" t="s">
        <v>443</v>
      </c>
      <c r="K80">
        <v>36406060</v>
      </c>
      <c r="L80" t="s">
        <v>105</v>
      </c>
      <c r="M80">
        <v>1</v>
      </c>
      <c r="N80">
        <v>31</v>
      </c>
      <c r="O80" t="s">
        <v>444</v>
      </c>
    </row>
    <row r="81" spans="1:15" x14ac:dyDescent="0.2">
      <c r="A81">
        <v>86</v>
      </c>
      <c r="B81" t="s">
        <v>1761</v>
      </c>
      <c r="C81" t="s">
        <v>445</v>
      </c>
      <c r="D81" t="s">
        <v>446</v>
      </c>
      <c r="E81" t="s">
        <v>447</v>
      </c>
      <c r="F81">
        <v>34</v>
      </c>
      <c r="G81">
        <v>295</v>
      </c>
      <c r="H81" t="s">
        <v>88</v>
      </c>
      <c r="I81">
        <v>2510808</v>
      </c>
      <c r="J81" t="s">
        <v>448</v>
      </c>
      <c r="K81">
        <v>58700350</v>
      </c>
      <c r="L81" t="s">
        <v>223</v>
      </c>
      <c r="M81">
        <v>1</v>
      </c>
      <c r="N81">
        <v>83</v>
      </c>
      <c r="O81">
        <v>34214111</v>
      </c>
    </row>
    <row r="82" spans="1:15" x14ac:dyDescent="0.2">
      <c r="A82">
        <v>87</v>
      </c>
      <c r="B82" t="s">
        <v>1762</v>
      </c>
      <c r="C82" t="s">
        <v>449</v>
      </c>
      <c r="D82" t="s">
        <v>450</v>
      </c>
      <c r="E82" t="s">
        <v>451</v>
      </c>
      <c r="F82">
        <v>34</v>
      </c>
      <c r="G82">
        <v>27</v>
      </c>
      <c r="H82" t="s">
        <v>452</v>
      </c>
      <c r="I82">
        <v>2927408</v>
      </c>
      <c r="J82" t="s">
        <v>453</v>
      </c>
      <c r="K82">
        <v>41940080</v>
      </c>
      <c r="L82" t="s">
        <v>454</v>
      </c>
      <c r="M82">
        <v>1</v>
      </c>
      <c r="N82">
        <v>71</v>
      </c>
      <c r="O82">
        <v>21078600</v>
      </c>
    </row>
    <row r="83" spans="1:15" x14ac:dyDescent="0.2">
      <c r="A83">
        <v>88</v>
      </c>
      <c r="B83" t="s">
        <v>1763</v>
      </c>
      <c r="C83" t="s">
        <v>455</v>
      </c>
      <c r="D83" t="s">
        <v>456</v>
      </c>
      <c r="E83" t="s">
        <v>457</v>
      </c>
      <c r="F83">
        <v>37</v>
      </c>
      <c r="G83">
        <v>2212</v>
      </c>
      <c r="H83" t="s">
        <v>458</v>
      </c>
      <c r="I83">
        <v>1501402</v>
      </c>
      <c r="J83" t="s">
        <v>459</v>
      </c>
      <c r="K83">
        <v>66085823</v>
      </c>
      <c r="L83" t="s">
        <v>460</v>
      </c>
      <c r="M83">
        <v>1</v>
      </c>
      <c r="N83">
        <v>91</v>
      </c>
      <c r="O83">
        <v>40095001</v>
      </c>
    </row>
    <row r="84" spans="1:15" x14ac:dyDescent="0.2">
      <c r="A84">
        <v>89</v>
      </c>
      <c r="B84" t="s">
        <v>1764</v>
      </c>
      <c r="C84" t="s">
        <v>461</v>
      </c>
      <c r="D84" t="s">
        <v>462</v>
      </c>
      <c r="E84" t="s">
        <v>315</v>
      </c>
      <c r="F84">
        <v>4</v>
      </c>
      <c r="G84">
        <v>984</v>
      </c>
      <c r="H84" t="s">
        <v>88</v>
      </c>
      <c r="I84">
        <v>2408003</v>
      </c>
      <c r="J84" t="s">
        <v>463</v>
      </c>
      <c r="K84">
        <v>59600145</v>
      </c>
      <c r="L84" t="s">
        <v>345</v>
      </c>
      <c r="M84">
        <v>1</v>
      </c>
      <c r="N84">
        <v>84</v>
      </c>
      <c r="O84">
        <v>988480174</v>
      </c>
    </row>
    <row r="85" spans="1:15" x14ac:dyDescent="0.2">
      <c r="A85">
        <v>90</v>
      </c>
      <c r="B85" t="s">
        <v>1765</v>
      </c>
      <c r="C85" t="s">
        <v>464</v>
      </c>
      <c r="D85" t="s">
        <v>465</v>
      </c>
      <c r="E85" t="s">
        <v>466</v>
      </c>
      <c r="F85">
        <v>29</v>
      </c>
      <c r="G85">
        <v>74</v>
      </c>
      <c r="H85" t="s">
        <v>467</v>
      </c>
      <c r="I85">
        <v>3527207</v>
      </c>
      <c r="J85" t="s">
        <v>468</v>
      </c>
      <c r="K85">
        <v>12604080</v>
      </c>
      <c r="L85" t="s">
        <v>79</v>
      </c>
      <c r="M85">
        <v>1</v>
      </c>
      <c r="N85">
        <v>12</v>
      </c>
      <c r="O85">
        <v>31592111</v>
      </c>
    </row>
    <row r="86" spans="1:15" x14ac:dyDescent="0.2">
      <c r="A86">
        <v>91</v>
      </c>
      <c r="B86" t="s">
        <v>1766</v>
      </c>
      <c r="C86" t="s">
        <v>469</v>
      </c>
      <c r="D86" t="s">
        <v>470</v>
      </c>
      <c r="E86" t="s">
        <v>471</v>
      </c>
      <c r="F86">
        <v>34</v>
      </c>
      <c r="G86">
        <v>435</v>
      </c>
      <c r="H86" t="s">
        <v>88</v>
      </c>
      <c r="I86">
        <v>3508504</v>
      </c>
      <c r="J86" t="s">
        <v>472</v>
      </c>
      <c r="K86">
        <v>12281350</v>
      </c>
      <c r="L86" t="s">
        <v>79</v>
      </c>
      <c r="M86">
        <v>1</v>
      </c>
      <c r="N86">
        <v>12</v>
      </c>
      <c r="O86">
        <v>36548600</v>
      </c>
    </row>
    <row r="87" spans="1:15" x14ac:dyDescent="0.2">
      <c r="A87">
        <v>92</v>
      </c>
      <c r="B87" t="s">
        <v>1767</v>
      </c>
      <c r="C87" t="s">
        <v>473</v>
      </c>
      <c r="D87" t="s">
        <v>474</v>
      </c>
      <c r="E87" t="s">
        <v>475</v>
      </c>
      <c r="F87">
        <v>4</v>
      </c>
      <c r="G87">
        <v>2679</v>
      </c>
      <c r="H87" t="s">
        <v>476</v>
      </c>
      <c r="I87">
        <v>3530706</v>
      </c>
      <c r="J87" t="s">
        <v>477</v>
      </c>
      <c r="K87">
        <v>13844115</v>
      </c>
      <c r="L87" t="s">
        <v>79</v>
      </c>
      <c r="M87">
        <v>1</v>
      </c>
      <c r="N87">
        <v>19</v>
      </c>
      <c r="O87">
        <v>38319700</v>
      </c>
    </row>
    <row r="88" spans="1:15" x14ac:dyDescent="0.2">
      <c r="A88">
        <v>93</v>
      </c>
      <c r="B88" t="s">
        <v>1768</v>
      </c>
      <c r="C88" t="s">
        <v>478</v>
      </c>
      <c r="D88" t="s">
        <v>479</v>
      </c>
      <c r="E88" t="s">
        <v>480</v>
      </c>
      <c r="F88">
        <v>34</v>
      </c>
      <c r="G88">
        <v>5</v>
      </c>
      <c r="H88" t="s">
        <v>88</v>
      </c>
      <c r="I88">
        <v>3526902</v>
      </c>
      <c r="J88" t="s">
        <v>481</v>
      </c>
      <c r="K88">
        <v>13480090</v>
      </c>
      <c r="L88" t="s">
        <v>79</v>
      </c>
      <c r="M88">
        <v>1</v>
      </c>
      <c r="N88">
        <v>19</v>
      </c>
      <c r="O88">
        <v>34048000</v>
      </c>
    </row>
    <row r="89" spans="1:15" x14ac:dyDescent="0.2">
      <c r="A89">
        <v>94</v>
      </c>
      <c r="B89" t="s">
        <v>1769</v>
      </c>
      <c r="C89" t="s">
        <v>482</v>
      </c>
      <c r="D89" t="s">
        <v>483</v>
      </c>
      <c r="E89" t="s">
        <v>484</v>
      </c>
      <c r="F89">
        <v>34</v>
      </c>
      <c r="G89">
        <v>628</v>
      </c>
      <c r="H89" t="s">
        <v>485</v>
      </c>
      <c r="I89">
        <v>3534708</v>
      </c>
      <c r="J89" t="s">
        <v>486</v>
      </c>
      <c r="K89">
        <v>19900280</v>
      </c>
      <c r="L89" t="s">
        <v>79</v>
      </c>
      <c r="M89">
        <v>1</v>
      </c>
      <c r="N89">
        <v>14</v>
      </c>
      <c r="O89">
        <v>33028400</v>
      </c>
    </row>
    <row r="90" spans="1:15" x14ac:dyDescent="0.2">
      <c r="A90">
        <v>95</v>
      </c>
      <c r="B90" t="s">
        <v>1770</v>
      </c>
      <c r="C90" t="s">
        <v>487</v>
      </c>
      <c r="D90" t="s">
        <v>488</v>
      </c>
      <c r="E90" t="s">
        <v>237</v>
      </c>
      <c r="F90">
        <v>4</v>
      </c>
      <c r="G90">
        <v>1847</v>
      </c>
      <c r="H90" t="s">
        <v>489</v>
      </c>
      <c r="I90">
        <v>2111300</v>
      </c>
      <c r="J90" t="s">
        <v>490</v>
      </c>
      <c r="K90">
        <v>65020360</v>
      </c>
      <c r="L90" t="s">
        <v>491</v>
      </c>
      <c r="M90">
        <v>1</v>
      </c>
      <c r="N90">
        <v>98</v>
      </c>
      <c r="O90">
        <v>21063232</v>
      </c>
    </row>
    <row r="91" spans="1:15" x14ac:dyDescent="0.2">
      <c r="A91">
        <v>97</v>
      </c>
      <c r="B91" t="s">
        <v>1771</v>
      </c>
      <c r="C91" t="s">
        <v>492</v>
      </c>
      <c r="D91" t="s">
        <v>493</v>
      </c>
      <c r="E91" t="s">
        <v>494</v>
      </c>
      <c r="F91">
        <v>4</v>
      </c>
      <c r="G91">
        <v>750</v>
      </c>
      <c r="H91" t="s">
        <v>495</v>
      </c>
      <c r="I91">
        <v>4115200</v>
      </c>
      <c r="J91" t="s">
        <v>496</v>
      </c>
      <c r="K91">
        <v>87030010</v>
      </c>
      <c r="L91" t="s">
        <v>58</v>
      </c>
      <c r="M91">
        <v>1</v>
      </c>
      <c r="N91">
        <v>44</v>
      </c>
      <c r="O91">
        <v>32212727</v>
      </c>
    </row>
    <row r="92" spans="1:15" x14ac:dyDescent="0.2">
      <c r="A92">
        <v>98</v>
      </c>
      <c r="B92" t="s">
        <v>1772</v>
      </c>
      <c r="C92" t="s">
        <v>497</v>
      </c>
      <c r="D92" t="s">
        <v>498</v>
      </c>
      <c r="E92" t="s">
        <v>499</v>
      </c>
      <c r="F92">
        <v>34</v>
      </c>
      <c r="G92">
        <v>701</v>
      </c>
      <c r="H92" t="s">
        <v>88</v>
      </c>
      <c r="I92">
        <v>2105302</v>
      </c>
      <c r="J92" t="s">
        <v>500</v>
      </c>
      <c r="K92">
        <v>65901610</v>
      </c>
      <c r="L92" t="s">
        <v>491</v>
      </c>
      <c r="M92">
        <v>1</v>
      </c>
      <c r="N92">
        <v>98</v>
      </c>
      <c r="O92" t="s">
        <v>501</v>
      </c>
    </row>
    <row r="93" spans="1:15" x14ac:dyDescent="0.2">
      <c r="A93">
        <v>99</v>
      </c>
      <c r="B93" t="s">
        <v>1773</v>
      </c>
      <c r="C93" t="s">
        <v>502</v>
      </c>
      <c r="D93" t="s">
        <v>503</v>
      </c>
      <c r="E93" t="s">
        <v>504</v>
      </c>
      <c r="F93">
        <v>34</v>
      </c>
      <c r="G93">
        <v>1262</v>
      </c>
      <c r="H93" t="s">
        <v>88</v>
      </c>
      <c r="I93">
        <v>2211001</v>
      </c>
      <c r="J93" t="s">
        <v>505</v>
      </c>
      <c r="K93">
        <v>64001360</v>
      </c>
      <c r="L93" t="s">
        <v>506</v>
      </c>
      <c r="M93">
        <v>1</v>
      </c>
      <c r="N93">
        <v>86</v>
      </c>
      <c r="O93">
        <v>21078000</v>
      </c>
    </row>
    <row r="94" spans="1:15" x14ac:dyDescent="0.2">
      <c r="A94">
        <v>100</v>
      </c>
      <c r="B94" t="s">
        <v>1774</v>
      </c>
      <c r="C94" t="s">
        <v>507</v>
      </c>
      <c r="D94" t="s">
        <v>508</v>
      </c>
      <c r="E94" t="s">
        <v>509</v>
      </c>
      <c r="F94">
        <v>34</v>
      </c>
      <c r="G94">
        <v>556</v>
      </c>
      <c r="H94" t="s">
        <v>88</v>
      </c>
      <c r="I94">
        <v>4322509</v>
      </c>
      <c r="J94" t="s">
        <v>510</v>
      </c>
      <c r="K94">
        <v>95200000</v>
      </c>
      <c r="L94" t="s">
        <v>57</v>
      </c>
      <c r="M94">
        <v>1</v>
      </c>
      <c r="N94">
        <v>54</v>
      </c>
      <c r="O94">
        <v>35111664</v>
      </c>
    </row>
    <row r="95" spans="1:15" x14ac:dyDescent="0.2">
      <c r="A95">
        <v>101</v>
      </c>
      <c r="B95" t="s">
        <v>1775</v>
      </c>
      <c r="C95" t="s">
        <v>511</v>
      </c>
      <c r="D95" t="s">
        <v>512</v>
      </c>
      <c r="E95" t="s">
        <v>513</v>
      </c>
      <c r="F95">
        <v>4</v>
      </c>
      <c r="G95">
        <v>118</v>
      </c>
      <c r="H95" t="s">
        <v>88</v>
      </c>
      <c r="I95">
        <v>2914802</v>
      </c>
      <c r="J95" t="s">
        <v>514</v>
      </c>
      <c r="K95">
        <v>45600185</v>
      </c>
      <c r="L95" t="s">
        <v>454</v>
      </c>
      <c r="M95">
        <v>1</v>
      </c>
      <c r="N95">
        <v>73</v>
      </c>
      <c r="O95">
        <v>21033030</v>
      </c>
    </row>
    <row r="96" spans="1:15" x14ac:dyDescent="0.2">
      <c r="A96">
        <v>102</v>
      </c>
      <c r="B96" t="s">
        <v>1776</v>
      </c>
      <c r="C96" t="s">
        <v>515</v>
      </c>
      <c r="D96" t="s">
        <v>516</v>
      </c>
      <c r="E96" t="s">
        <v>517</v>
      </c>
      <c r="F96">
        <v>4</v>
      </c>
      <c r="G96">
        <v>2291</v>
      </c>
      <c r="H96" t="s">
        <v>88</v>
      </c>
      <c r="I96">
        <v>4115804</v>
      </c>
      <c r="J96" t="s">
        <v>518</v>
      </c>
      <c r="K96">
        <v>85884000</v>
      </c>
      <c r="L96" t="s">
        <v>58</v>
      </c>
      <c r="M96">
        <v>1</v>
      </c>
      <c r="N96">
        <v>45</v>
      </c>
      <c r="O96">
        <v>32408200</v>
      </c>
    </row>
    <row r="97" spans="1:15" x14ac:dyDescent="0.2">
      <c r="A97">
        <v>103</v>
      </c>
      <c r="B97" t="s">
        <v>1777</v>
      </c>
      <c r="C97" t="s">
        <v>519</v>
      </c>
      <c r="D97" t="s">
        <v>520</v>
      </c>
      <c r="E97" t="s">
        <v>521</v>
      </c>
      <c r="F97">
        <v>34</v>
      </c>
      <c r="G97">
        <v>87</v>
      </c>
      <c r="H97" t="s">
        <v>88</v>
      </c>
      <c r="I97">
        <v>2910800</v>
      </c>
      <c r="J97" t="s">
        <v>522</v>
      </c>
      <c r="K97">
        <v>44001448</v>
      </c>
      <c r="L97" t="s">
        <v>454</v>
      </c>
      <c r="M97">
        <v>1</v>
      </c>
      <c r="N97">
        <v>75</v>
      </c>
      <c r="O97">
        <v>21022525</v>
      </c>
    </row>
    <row r="98" spans="1:15" x14ac:dyDescent="0.2">
      <c r="A98">
        <v>104</v>
      </c>
      <c r="B98" t="s">
        <v>1778</v>
      </c>
      <c r="C98" t="s">
        <v>523</v>
      </c>
      <c r="D98" t="s">
        <v>524</v>
      </c>
      <c r="E98" t="s">
        <v>243</v>
      </c>
      <c r="F98">
        <v>34</v>
      </c>
      <c r="G98">
        <v>3260</v>
      </c>
      <c r="H98" t="s">
        <v>525</v>
      </c>
      <c r="I98">
        <v>3557105</v>
      </c>
      <c r="J98" t="s">
        <v>526</v>
      </c>
      <c r="K98">
        <v>15505165</v>
      </c>
      <c r="L98" t="s">
        <v>79</v>
      </c>
      <c r="M98">
        <v>1</v>
      </c>
      <c r="N98">
        <v>17</v>
      </c>
      <c r="O98">
        <v>34059494</v>
      </c>
    </row>
    <row r="99" spans="1:15" x14ac:dyDescent="0.2">
      <c r="A99">
        <v>105</v>
      </c>
      <c r="B99" t="s">
        <v>1779</v>
      </c>
      <c r="C99" t="s">
        <v>527</v>
      </c>
      <c r="D99" t="s">
        <v>528</v>
      </c>
      <c r="E99" t="s">
        <v>529</v>
      </c>
      <c r="F99">
        <v>4</v>
      </c>
      <c r="G99">
        <v>2611</v>
      </c>
      <c r="H99" t="s">
        <v>530</v>
      </c>
      <c r="I99">
        <v>3515509</v>
      </c>
      <c r="J99" t="s">
        <v>531</v>
      </c>
      <c r="K99">
        <v>15603436</v>
      </c>
      <c r="L99" t="s">
        <v>79</v>
      </c>
      <c r="M99">
        <v>1</v>
      </c>
      <c r="N99">
        <v>17</v>
      </c>
      <c r="O99">
        <v>34654100</v>
      </c>
    </row>
    <row r="100" spans="1:15" x14ac:dyDescent="0.2">
      <c r="A100">
        <v>106</v>
      </c>
      <c r="B100" t="s">
        <v>1780</v>
      </c>
      <c r="C100" t="s">
        <v>532</v>
      </c>
      <c r="D100" t="s">
        <v>533</v>
      </c>
      <c r="E100" t="s">
        <v>129</v>
      </c>
      <c r="F100">
        <v>4</v>
      </c>
      <c r="G100">
        <v>1259</v>
      </c>
      <c r="H100" t="s">
        <v>88</v>
      </c>
      <c r="I100">
        <v>1100205</v>
      </c>
      <c r="J100" t="s">
        <v>534</v>
      </c>
      <c r="K100">
        <v>76801109</v>
      </c>
      <c r="L100" t="s">
        <v>535</v>
      </c>
      <c r="M100">
        <v>1</v>
      </c>
      <c r="N100">
        <v>69</v>
      </c>
      <c r="O100">
        <v>32172002</v>
      </c>
    </row>
    <row r="101" spans="1:15" x14ac:dyDescent="0.2">
      <c r="A101">
        <v>107</v>
      </c>
      <c r="B101" t="s">
        <v>1781</v>
      </c>
      <c r="C101" t="s">
        <v>536</v>
      </c>
      <c r="D101" t="s">
        <v>537</v>
      </c>
      <c r="E101" t="s">
        <v>538</v>
      </c>
      <c r="F101">
        <v>34</v>
      </c>
      <c r="G101">
        <v>78</v>
      </c>
      <c r="H101" t="s">
        <v>88</v>
      </c>
      <c r="I101">
        <v>2307304</v>
      </c>
      <c r="J101" t="s">
        <v>539</v>
      </c>
      <c r="K101">
        <v>63010065</v>
      </c>
      <c r="L101" t="s">
        <v>351</v>
      </c>
      <c r="M101">
        <v>1</v>
      </c>
      <c r="N101">
        <v>88</v>
      </c>
      <c r="O101">
        <v>35662000</v>
      </c>
    </row>
    <row r="102" spans="1:15" x14ac:dyDescent="0.2">
      <c r="A102">
        <v>108</v>
      </c>
      <c r="B102" t="s">
        <v>1782</v>
      </c>
      <c r="C102" t="s">
        <v>540</v>
      </c>
      <c r="D102" t="s">
        <v>541</v>
      </c>
      <c r="E102" t="s">
        <v>542</v>
      </c>
      <c r="F102">
        <v>34</v>
      </c>
      <c r="G102">
        <v>100</v>
      </c>
      <c r="H102" t="s">
        <v>543</v>
      </c>
      <c r="I102">
        <v>2800308</v>
      </c>
      <c r="J102" t="s">
        <v>544</v>
      </c>
      <c r="K102">
        <v>49015300</v>
      </c>
      <c r="L102" t="s">
        <v>545</v>
      </c>
      <c r="M102">
        <v>1</v>
      </c>
      <c r="N102">
        <v>79</v>
      </c>
      <c r="O102">
        <v>21078787</v>
      </c>
    </row>
    <row r="103" spans="1:15" x14ac:dyDescent="0.2">
      <c r="A103">
        <v>109</v>
      </c>
      <c r="B103" t="s">
        <v>1783</v>
      </c>
      <c r="C103" t="s">
        <v>546</v>
      </c>
      <c r="D103" t="s">
        <v>547</v>
      </c>
      <c r="E103" t="s">
        <v>548</v>
      </c>
      <c r="F103">
        <v>34</v>
      </c>
      <c r="G103">
        <v>300</v>
      </c>
      <c r="H103" t="s">
        <v>88</v>
      </c>
      <c r="I103">
        <v>3505906</v>
      </c>
      <c r="J103" t="s">
        <v>549</v>
      </c>
      <c r="K103">
        <v>14300000</v>
      </c>
      <c r="L103" t="s">
        <v>79</v>
      </c>
      <c r="M103">
        <v>1</v>
      </c>
      <c r="N103">
        <v>16</v>
      </c>
      <c r="O103">
        <v>37618600</v>
      </c>
    </row>
    <row r="104" spans="1:15" x14ac:dyDescent="0.2">
      <c r="A104">
        <v>111</v>
      </c>
      <c r="B104" t="s">
        <v>1784</v>
      </c>
      <c r="C104" t="s">
        <v>550</v>
      </c>
      <c r="D104" t="s">
        <v>551</v>
      </c>
      <c r="E104" t="s">
        <v>552</v>
      </c>
      <c r="F104">
        <v>34</v>
      </c>
      <c r="G104">
        <v>735</v>
      </c>
      <c r="H104" t="s">
        <v>88</v>
      </c>
      <c r="I104">
        <v>3549102</v>
      </c>
      <c r="J104" t="s">
        <v>553</v>
      </c>
      <c r="K104">
        <v>13870249</v>
      </c>
      <c r="L104" t="s">
        <v>79</v>
      </c>
      <c r="M104">
        <v>1</v>
      </c>
      <c r="N104">
        <v>19</v>
      </c>
      <c r="O104">
        <v>36382888</v>
      </c>
    </row>
    <row r="105" spans="1:15" x14ac:dyDescent="0.2">
      <c r="A105">
        <v>112</v>
      </c>
      <c r="B105" t="s">
        <v>1785</v>
      </c>
      <c r="C105" t="s">
        <v>554</v>
      </c>
      <c r="D105" t="s">
        <v>555</v>
      </c>
      <c r="E105" t="s">
        <v>556</v>
      </c>
      <c r="F105">
        <v>4</v>
      </c>
      <c r="G105">
        <v>1951</v>
      </c>
      <c r="H105" t="s">
        <v>88</v>
      </c>
      <c r="I105">
        <v>2312908</v>
      </c>
      <c r="J105" t="s">
        <v>557</v>
      </c>
      <c r="K105">
        <v>62010295</v>
      </c>
      <c r="L105" t="s">
        <v>351</v>
      </c>
      <c r="M105">
        <v>1</v>
      </c>
      <c r="N105">
        <v>88</v>
      </c>
      <c r="O105">
        <v>36773000</v>
      </c>
    </row>
    <row r="106" spans="1:15" x14ac:dyDescent="0.2">
      <c r="A106">
        <v>113</v>
      </c>
      <c r="B106" t="s">
        <v>1786</v>
      </c>
      <c r="C106" t="s">
        <v>558</v>
      </c>
      <c r="D106" t="s">
        <v>559</v>
      </c>
      <c r="E106" t="s">
        <v>315</v>
      </c>
      <c r="F106">
        <v>4</v>
      </c>
      <c r="G106">
        <v>809</v>
      </c>
      <c r="H106" t="s">
        <v>88</v>
      </c>
      <c r="I106">
        <v>2918001</v>
      </c>
      <c r="J106" t="s">
        <v>560</v>
      </c>
      <c r="K106">
        <v>45200260</v>
      </c>
      <c r="L106" t="s">
        <v>454</v>
      </c>
      <c r="M106">
        <v>1</v>
      </c>
      <c r="N106">
        <v>73</v>
      </c>
      <c r="O106">
        <v>35278600</v>
      </c>
    </row>
    <row r="107" spans="1:15" x14ac:dyDescent="0.2">
      <c r="A107">
        <v>114</v>
      </c>
      <c r="B107" t="s">
        <v>1787</v>
      </c>
      <c r="C107" t="s">
        <v>561</v>
      </c>
      <c r="D107" t="s">
        <v>562</v>
      </c>
      <c r="E107" t="s">
        <v>563</v>
      </c>
      <c r="F107">
        <v>34</v>
      </c>
      <c r="G107">
        <v>180</v>
      </c>
      <c r="H107" t="s">
        <v>88</v>
      </c>
      <c r="I107">
        <v>5205109</v>
      </c>
      <c r="J107" t="s">
        <v>564</v>
      </c>
      <c r="K107">
        <v>75701030</v>
      </c>
      <c r="L107" t="s">
        <v>357</v>
      </c>
      <c r="M107">
        <v>1</v>
      </c>
      <c r="N107">
        <v>64</v>
      </c>
      <c r="O107">
        <v>34112020</v>
      </c>
    </row>
    <row r="108" spans="1:15" x14ac:dyDescent="0.2">
      <c r="A108">
        <v>115</v>
      </c>
      <c r="B108" t="s">
        <v>1788</v>
      </c>
      <c r="C108" t="s">
        <v>565</v>
      </c>
      <c r="D108" t="s">
        <v>566</v>
      </c>
      <c r="E108" t="s">
        <v>567</v>
      </c>
      <c r="F108">
        <v>4</v>
      </c>
      <c r="G108">
        <v>1997</v>
      </c>
      <c r="H108" t="s">
        <v>568</v>
      </c>
      <c r="I108">
        <v>3504008</v>
      </c>
      <c r="J108" t="s">
        <v>569</v>
      </c>
      <c r="K108">
        <v>19815340</v>
      </c>
      <c r="L108" t="s">
        <v>79</v>
      </c>
      <c r="M108">
        <v>1</v>
      </c>
      <c r="N108">
        <v>18</v>
      </c>
      <c r="O108">
        <v>33023000</v>
      </c>
    </row>
    <row r="109" spans="1:15" x14ac:dyDescent="0.2">
      <c r="A109">
        <v>116</v>
      </c>
      <c r="B109" t="s">
        <v>1789</v>
      </c>
      <c r="C109" t="s">
        <v>570</v>
      </c>
      <c r="D109" t="s">
        <v>571</v>
      </c>
      <c r="E109" t="s">
        <v>348</v>
      </c>
      <c r="F109">
        <v>34</v>
      </c>
      <c r="G109">
        <v>2705</v>
      </c>
      <c r="H109" t="s">
        <v>88</v>
      </c>
      <c r="I109">
        <v>3169109</v>
      </c>
      <c r="J109" t="s">
        <v>572</v>
      </c>
      <c r="K109">
        <v>85900010</v>
      </c>
      <c r="L109" t="s">
        <v>58</v>
      </c>
      <c r="M109">
        <v>1</v>
      </c>
      <c r="N109">
        <v>45</v>
      </c>
      <c r="O109">
        <v>32778000</v>
      </c>
    </row>
    <row r="110" spans="1:15" x14ac:dyDescent="0.2">
      <c r="A110">
        <v>117</v>
      </c>
      <c r="B110" t="s">
        <v>58</v>
      </c>
      <c r="C110" t="s">
        <v>573</v>
      </c>
      <c r="D110" t="s">
        <v>574</v>
      </c>
      <c r="E110" t="s">
        <v>575</v>
      </c>
      <c r="F110">
        <v>34</v>
      </c>
      <c r="G110">
        <v>337</v>
      </c>
      <c r="H110" t="s">
        <v>88</v>
      </c>
      <c r="I110">
        <v>4111803</v>
      </c>
      <c r="J110" t="s">
        <v>576</v>
      </c>
      <c r="K110">
        <v>86400000</v>
      </c>
      <c r="L110" t="s">
        <v>58</v>
      </c>
      <c r="M110">
        <v>1</v>
      </c>
      <c r="N110">
        <v>43</v>
      </c>
      <c r="O110">
        <v>35112000</v>
      </c>
    </row>
    <row r="111" spans="1:15" x14ac:dyDescent="0.2">
      <c r="A111">
        <v>118</v>
      </c>
      <c r="B111" t="s">
        <v>1790</v>
      </c>
      <c r="C111" t="s">
        <v>577</v>
      </c>
      <c r="D111" t="s">
        <v>578</v>
      </c>
      <c r="E111" t="s">
        <v>197</v>
      </c>
      <c r="F111">
        <v>34</v>
      </c>
      <c r="G111">
        <v>1259</v>
      </c>
      <c r="H111" t="s">
        <v>88</v>
      </c>
      <c r="I111">
        <v>5001102</v>
      </c>
      <c r="J111" t="s">
        <v>579</v>
      </c>
      <c r="K111">
        <v>79200000</v>
      </c>
      <c r="L111" t="s">
        <v>297</v>
      </c>
      <c r="M111">
        <v>1</v>
      </c>
      <c r="N111">
        <v>67</v>
      </c>
      <c r="O111">
        <v>32417636</v>
      </c>
    </row>
    <row r="112" spans="1:15" x14ac:dyDescent="0.2">
      <c r="A112">
        <v>119</v>
      </c>
      <c r="B112" t="s">
        <v>1791</v>
      </c>
      <c r="C112" t="s">
        <v>580</v>
      </c>
      <c r="D112" t="s">
        <v>581</v>
      </c>
      <c r="E112" t="s">
        <v>582</v>
      </c>
      <c r="F112">
        <v>34</v>
      </c>
      <c r="G112">
        <v>429</v>
      </c>
      <c r="H112" t="s">
        <v>583</v>
      </c>
      <c r="I112">
        <v>1600303</v>
      </c>
      <c r="J112" t="s">
        <v>584</v>
      </c>
      <c r="K112">
        <v>68903901</v>
      </c>
      <c r="L112" t="s">
        <v>585</v>
      </c>
      <c r="M112">
        <v>1</v>
      </c>
      <c r="N112">
        <v>96</v>
      </c>
      <c r="O112">
        <v>33126000</v>
      </c>
    </row>
    <row r="113" spans="1:15" x14ac:dyDescent="0.2">
      <c r="A113">
        <v>120</v>
      </c>
      <c r="B113" t="s">
        <v>1792</v>
      </c>
      <c r="C113" t="s">
        <v>586</v>
      </c>
      <c r="D113" t="s">
        <v>587</v>
      </c>
      <c r="E113" t="s">
        <v>588</v>
      </c>
      <c r="F113">
        <v>29</v>
      </c>
      <c r="G113">
        <v>71</v>
      </c>
      <c r="H113" t="s">
        <v>88</v>
      </c>
      <c r="I113">
        <v>3503307</v>
      </c>
      <c r="J113" t="s">
        <v>589</v>
      </c>
      <c r="K113">
        <v>13600680</v>
      </c>
      <c r="L113" t="s">
        <v>79</v>
      </c>
      <c r="M113">
        <v>1</v>
      </c>
      <c r="N113">
        <v>19</v>
      </c>
      <c r="O113">
        <v>35435300</v>
      </c>
    </row>
    <row r="114" spans="1:15" x14ac:dyDescent="0.2">
      <c r="A114">
        <v>122</v>
      </c>
      <c r="B114" t="s">
        <v>1793</v>
      </c>
      <c r="C114" t="s">
        <v>590</v>
      </c>
      <c r="D114" t="s">
        <v>591</v>
      </c>
      <c r="E114" t="s">
        <v>592</v>
      </c>
      <c r="F114">
        <v>4</v>
      </c>
      <c r="G114">
        <v>801</v>
      </c>
      <c r="H114" t="s">
        <v>88</v>
      </c>
      <c r="I114">
        <v>3103504</v>
      </c>
      <c r="J114" t="s">
        <v>593</v>
      </c>
      <c r="K114">
        <v>38440062</v>
      </c>
      <c r="L114" t="s">
        <v>105</v>
      </c>
      <c r="M114">
        <v>1</v>
      </c>
      <c r="N114">
        <v>34</v>
      </c>
      <c r="O114">
        <v>32495151</v>
      </c>
    </row>
    <row r="115" spans="1:15" x14ac:dyDescent="0.2">
      <c r="A115">
        <v>124</v>
      </c>
      <c r="B115" t="s">
        <v>1794</v>
      </c>
      <c r="C115" t="s">
        <v>594</v>
      </c>
      <c r="D115" t="s">
        <v>595</v>
      </c>
      <c r="E115" t="s">
        <v>596</v>
      </c>
      <c r="F115">
        <v>34</v>
      </c>
      <c r="G115">
        <v>41</v>
      </c>
      <c r="H115" t="s">
        <v>597</v>
      </c>
      <c r="I115">
        <v>2403103</v>
      </c>
      <c r="J115" t="s">
        <v>598</v>
      </c>
      <c r="K115">
        <v>59380000</v>
      </c>
      <c r="L115" t="s">
        <v>345</v>
      </c>
      <c r="M115">
        <v>1</v>
      </c>
      <c r="N115">
        <v>84</v>
      </c>
      <c r="O115">
        <v>34121949</v>
      </c>
    </row>
    <row r="116" spans="1:15" x14ac:dyDescent="0.2">
      <c r="A116">
        <v>125</v>
      </c>
      <c r="B116" t="s">
        <v>1795</v>
      </c>
      <c r="C116" t="s">
        <v>599</v>
      </c>
      <c r="D116" t="s">
        <v>600</v>
      </c>
      <c r="E116" t="s">
        <v>601</v>
      </c>
      <c r="F116">
        <v>4</v>
      </c>
      <c r="G116">
        <v>35</v>
      </c>
      <c r="H116" t="s">
        <v>88</v>
      </c>
      <c r="I116">
        <v>3300704</v>
      </c>
      <c r="J116" t="s">
        <v>602</v>
      </c>
      <c r="K116">
        <v>28905000</v>
      </c>
      <c r="L116" t="s">
        <v>149</v>
      </c>
      <c r="M116">
        <v>1</v>
      </c>
      <c r="N116">
        <v>22</v>
      </c>
      <c r="O116">
        <v>26478080</v>
      </c>
    </row>
    <row r="117" spans="1:15" x14ac:dyDescent="0.2">
      <c r="A117">
        <v>126</v>
      </c>
      <c r="B117" t="s">
        <v>1796</v>
      </c>
      <c r="C117" t="s">
        <v>603</v>
      </c>
      <c r="D117" t="s">
        <v>604</v>
      </c>
      <c r="E117" t="s">
        <v>237</v>
      </c>
      <c r="F117">
        <v>34</v>
      </c>
      <c r="G117">
        <v>473</v>
      </c>
      <c r="H117" t="s">
        <v>88</v>
      </c>
      <c r="I117">
        <v>3304706</v>
      </c>
      <c r="J117" t="s">
        <v>605</v>
      </c>
      <c r="K117">
        <v>28470000</v>
      </c>
      <c r="L117" t="s">
        <v>149</v>
      </c>
      <c r="M117">
        <v>1</v>
      </c>
      <c r="N117">
        <v>22</v>
      </c>
      <c r="O117">
        <v>38539900</v>
      </c>
    </row>
    <row r="118" spans="1:15" x14ac:dyDescent="0.2">
      <c r="A118">
        <v>127</v>
      </c>
      <c r="B118" t="s">
        <v>1797</v>
      </c>
      <c r="C118" t="s">
        <v>606</v>
      </c>
      <c r="D118" t="s">
        <v>607</v>
      </c>
      <c r="E118" t="s">
        <v>608</v>
      </c>
      <c r="F118">
        <v>4</v>
      </c>
      <c r="G118">
        <v>25</v>
      </c>
      <c r="H118" t="s">
        <v>609</v>
      </c>
      <c r="I118">
        <v>3525904</v>
      </c>
      <c r="J118" t="s">
        <v>610</v>
      </c>
      <c r="K118">
        <v>13208057</v>
      </c>
      <c r="L118" t="s">
        <v>79</v>
      </c>
      <c r="M118">
        <v>1</v>
      </c>
      <c r="N118">
        <v>11</v>
      </c>
      <c r="O118">
        <v>45831000</v>
      </c>
    </row>
    <row r="119" spans="1:15" x14ac:dyDescent="0.2">
      <c r="A119">
        <v>128</v>
      </c>
      <c r="B119" t="s">
        <v>1798</v>
      </c>
      <c r="C119" t="s">
        <v>611</v>
      </c>
      <c r="D119" t="s">
        <v>612</v>
      </c>
      <c r="E119" t="s">
        <v>613</v>
      </c>
      <c r="F119">
        <v>34</v>
      </c>
      <c r="G119">
        <v>110</v>
      </c>
      <c r="H119" t="s">
        <v>88</v>
      </c>
      <c r="I119">
        <v>3555000</v>
      </c>
      <c r="J119" t="s">
        <v>614</v>
      </c>
      <c r="K119">
        <v>17600100</v>
      </c>
      <c r="L119" t="s">
        <v>79</v>
      </c>
      <c r="M119">
        <v>1</v>
      </c>
      <c r="N119">
        <v>14</v>
      </c>
      <c r="O119">
        <v>34044100</v>
      </c>
    </row>
    <row r="120" spans="1:15" x14ac:dyDescent="0.2">
      <c r="A120">
        <v>130</v>
      </c>
      <c r="B120" t="s">
        <v>1799</v>
      </c>
      <c r="C120" t="s">
        <v>615</v>
      </c>
      <c r="D120" t="s">
        <v>616</v>
      </c>
      <c r="E120" t="s">
        <v>617</v>
      </c>
      <c r="F120">
        <v>4</v>
      </c>
      <c r="G120">
        <v>685</v>
      </c>
      <c r="H120" t="s">
        <v>88</v>
      </c>
      <c r="I120">
        <v>3534302</v>
      </c>
      <c r="J120" t="s">
        <v>618</v>
      </c>
      <c r="K120">
        <v>14620000</v>
      </c>
      <c r="L120" t="s">
        <v>79</v>
      </c>
      <c r="M120">
        <v>1</v>
      </c>
      <c r="N120">
        <v>16</v>
      </c>
      <c r="O120">
        <v>38204466</v>
      </c>
    </row>
    <row r="121" spans="1:15" x14ac:dyDescent="0.2">
      <c r="A121">
        <v>131</v>
      </c>
      <c r="B121" t="s">
        <v>1800</v>
      </c>
      <c r="C121" t="s">
        <v>619</v>
      </c>
      <c r="D121" t="s">
        <v>620</v>
      </c>
      <c r="E121" t="s">
        <v>621</v>
      </c>
      <c r="F121">
        <v>34</v>
      </c>
      <c r="G121">
        <v>630</v>
      </c>
      <c r="H121" t="s">
        <v>88</v>
      </c>
      <c r="I121">
        <v>2305506</v>
      </c>
      <c r="J121" t="s">
        <v>622</v>
      </c>
      <c r="K121">
        <v>63500000</v>
      </c>
      <c r="L121" t="s">
        <v>351</v>
      </c>
      <c r="M121">
        <v>1</v>
      </c>
      <c r="N121">
        <v>88</v>
      </c>
      <c r="O121">
        <v>35812274</v>
      </c>
    </row>
    <row r="122" spans="1:15" x14ac:dyDescent="0.2">
      <c r="A122">
        <v>132</v>
      </c>
      <c r="B122" t="s">
        <v>1801</v>
      </c>
      <c r="C122" t="s">
        <v>623</v>
      </c>
      <c r="D122" t="s">
        <v>624</v>
      </c>
      <c r="E122" t="s">
        <v>625</v>
      </c>
      <c r="F122">
        <v>34</v>
      </c>
      <c r="G122">
        <v>810</v>
      </c>
      <c r="H122" t="s">
        <v>88</v>
      </c>
      <c r="I122">
        <v>3522307</v>
      </c>
      <c r="J122" t="s">
        <v>626</v>
      </c>
      <c r="K122">
        <v>18200046</v>
      </c>
      <c r="L122" t="s">
        <v>79</v>
      </c>
      <c r="M122">
        <v>1</v>
      </c>
      <c r="N122">
        <v>15</v>
      </c>
      <c r="O122">
        <v>32757100</v>
      </c>
    </row>
    <row r="123" spans="1:15" x14ac:dyDescent="0.2">
      <c r="A123">
        <v>133</v>
      </c>
      <c r="B123" t="s">
        <v>1802</v>
      </c>
      <c r="C123" t="s">
        <v>627</v>
      </c>
      <c r="D123" t="s">
        <v>628</v>
      </c>
      <c r="E123" t="s">
        <v>629</v>
      </c>
      <c r="F123">
        <v>29</v>
      </c>
      <c r="G123">
        <v>210</v>
      </c>
      <c r="H123" t="s">
        <v>88</v>
      </c>
      <c r="I123">
        <v>2930105</v>
      </c>
      <c r="J123" t="s">
        <v>630</v>
      </c>
      <c r="K123">
        <v>48970000</v>
      </c>
      <c r="L123" t="s">
        <v>454</v>
      </c>
      <c r="M123">
        <v>1</v>
      </c>
      <c r="N123">
        <v>74</v>
      </c>
      <c r="O123">
        <v>35414761</v>
      </c>
    </row>
    <row r="124" spans="1:15" x14ac:dyDescent="0.2">
      <c r="A124">
        <v>134</v>
      </c>
      <c r="B124" t="s">
        <v>1803</v>
      </c>
      <c r="C124" t="s">
        <v>631</v>
      </c>
      <c r="D124" t="s">
        <v>632</v>
      </c>
      <c r="E124" t="s">
        <v>633</v>
      </c>
      <c r="F124">
        <v>4</v>
      </c>
      <c r="G124">
        <v>332</v>
      </c>
      <c r="H124" t="s">
        <v>88</v>
      </c>
      <c r="I124">
        <v>3106705</v>
      </c>
      <c r="J124" t="s">
        <v>634</v>
      </c>
      <c r="K124">
        <v>32600104</v>
      </c>
      <c r="L124" t="s">
        <v>105</v>
      </c>
      <c r="M124">
        <v>1</v>
      </c>
      <c r="N124">
        <v>31</v>
      </c>
      <c r="O124">
        <v>35395900</v>
      </c>
    </row>
    <row r="125" spans="1:15" x14ac:dyDescent="0.2">
      <c r="A125">
        <v>135</v>
      </c>
      <c r="B125" t="s">
        <v>1804</v>
      </c>
      <c r="C125" t="s">
        <v>635</v>
      </c>
      <c r="D125" t="s">
        <v>636</v>
      </c>
      <c r="E125" t="s">
        <v>637</v>
      </c>
      <c r="F125">
        <v>34</v>
      </c>
      <c r="G125">
        <v>2190</v>
      </c>
      <c r="H125" t="s">
        <v>638</v>
      </c>
      <c r="I125">
        <v>1504208</v>
      </c>
      <c r="J125" t="s">
        <v>639</v>
      </c>
      <c r="K125">
        <v>68501670</v>
      </c>
      <c r="L125" t="s">
        <v>460</v>
      </c>
      <c r="M125">
        <v>1</v>
      </c>
      <c r="N125">
        <v>94</v>
      </c>
      <c r="O125">
        <v>21038500</v>
      </c>
    </row>
    <row r="126" spans="1:15" x14ac:dyDescent="0.2">
      <c r="A126">
        <v>136</v>
      </c>
      <c r="B126" t="s">
        <v>1805</v>
      </c>
      <c r="C126" t="s">
        <v>640</v>
      </c>
      <c r="D126" t="s">
        <v>641</v>
      </c>
      <c r="E126" t="s">
        <v>642</v>
      </c>
      <c r="F126">
        <v>34</v>
      </c>
      <c r="G126">
        <v>192</v>
      </c>
      <c r="H126" t="s">
        <v>88</v>
      </c>
      <c r="I126">
        <v>1400100</v>
      </c>
      <c r="J126" t="s">
        <v>643</v>
      </c>
      <c r="K126">
        <v>69301430</v>
      </c>
      <c r="L126" t="s">
        <v>644</v>
      </c>
      <c r="M126">
        <v>1</v>
      </c>
      <c r="N126">
        <v>95</v>
      </c>
      <c r="O126">
        <v>36239657</v>
      </c>
    </row>
    <row r="127" spans="1:15" x14ac:dyDescent="0.2">
      <c r="A127">
        <v>137</v>
      </c>
      <c r="B127" t="s">
        <v>1806</v>
      </c>
      <c r="C127" t="s">
        <v>645</v>
      </c>
      <c r="D127" t="s">
        <v>646</v>
      </c>
      <c r="E127" t="s">
        <v>647</v>
      </c>
      <c r="F127">
        <v>4</v>
      </c>
      <c r="G127">
        <v>382</v>
      </c>
      <c r="H127" t="s">
        <v>88</v>
      </c>
      <c r="I127">
        <v>3132404</v>
      </c>
      <c r="J127" t="s">
        <v>648</v>
      </c>
      <c r="K127">
        <v>37501059</v>
      </c>
      <c r="L127" t="s">
        <v>105</v>
      </c>
      <c r="M127">
        <v>1</v>
      </c>
      <c r="N127">
        <v>35</v>
      </c>
      <c r="O127">
        <v>36292800</v>
      </c>
    </row>
    <row r="128" spans="1:15" x14ac:dyDescent="0.2">
      <c r="A128">
        <v>138</v>
      </c>
      <c r="B128" t="s">
        <v>1807</v>
      </c>
      <c r="C128" t="s">
        <v>649</v>
      </c>
      <c r="D128" t="s">
        <v>650</v>
      </c>
      <c r="E128" t="s">
        <v>651</v>
      </c>
      <c r="F128">
        <v>34</v>
      </c>
      <c r="G128">
        <v>962</v>
      </c>
      <c r="H128" t="s">
        <v>88</v>
      </c>
      <c r="I128">
        <v>4117909</v>
      </c>
      <c r="J128" t="s">
        <v>652</v>
      </c>
      <c r="K128">
        <v>85950000</v>
      </c>
      <c r="L128" t="s">
        <v>58</v>
      </c>
      <c r="M128">
        <v>1</v>
      </c>
      <c r="N128">
        <v>44</v>
      </c>
      <c r="O128">
        <v>36495251</v>
      </c>
    </row>
    <row r="129" spans="1:15" x14ac:dyDescent="0.2">
      <c r="A129">
        <v>139</v>
      </c>
      <c r="B129" t="s">
        <v>1808</v>
      </c>
      <c r="C129" t="s">
        <v>653</v>
      </c>
      <c r="D129" t="s">
        <v>654</v>
      </c>
      <c r="E129" t="s">
        <v>655</v>
      </c>
      <c r="F129">
        <v>34</v>
      </c>
      <c r="G129">
        <v>933</v>
      </c>
      <c r="H129" t="s">
        <v>88</v>
      </c>
      <c r="I129">
        <v>5107602</v>
      </c>
      <c r="J129" t="s">
        <v>656</v>
      </c>
      <c r="K129">
        <v>78700180</v>
      </c>
      <c r="L129" t="s">
        <v>322</v>
      </c>
      <c r="M129">
        <v>1</v>
      </c>
      <c r="N129">
        <v>66</v>
      </c>
      <c r="O129">
        <v>34392800</v>
      </c>
    </row>
    <row r="130" spans="1:15" x14ac:dyDescent="0.2">
      <c r="A130">
        <v>140</v>
      </c>
      <c r="B130" t="s">
        <v>1809</v>
      </c>
      <c r="C130" t="s">
        <v>657</v>
      </c>
      <c r="D130" t="s">
        <v>658</v>
      </c>
      <c r="E130" t="s">
        <v>659</v>
      </c>
      <c r="F130">
        <v>33</v>
      </c>
      <c r="G130">
        <v>2500</v>
      </c>
      <c r="H130" t="s">
        <v>660</v>
      </c>
      <c r="I130">
        <v>3523909</v>
      </c>
      <c r="J130" t="s">
        <v>661</v>
      </c>
      <c r="K130">
        <v>13301914</v>
      </c>
      <c r="L130" t="s">
        <v>79</v>
      </c>
      <c r="M130">
        <v>1</v>
      </c>
      <c r="N130">
        <v>11</v>
      </c>
      <c r="O130">
        <v>46028800</v>
      </c>
    </row>
    <row r="131" spans="1:15" x14ac:dyDescent="0.2">
      <c r="A131">
        <v>141</v>
      </c>
      <c r="B131" t="s">
        <v>1810</v>
      </c>
      <c r="C131" t="s">
        <v>662</v>
      </c>
      <c r="D131" t="s">
        <v>663</v>
      </c>
      <c r="E131" t="s">
        <v>664</v>
      </c>
      <c r="F131">
        <v>34</v>
      </c>
      <c r="G131">
        <v>135</v>
      </c>
      <c r="H131" t="s">
        <v>88</v>
      </c>
      <c r="I131">
        <v>4313300</v>
      </c>
      <c r="J131" t="s">
        <v>665</v>
      </c>
      <c r="K131">
        <v>95320000</v>
      </c>
      <c r="L131" t="s">
        <v>57</v>
      </c>
      <c r="M131">
        <v>1</v>
      </c>
      <c r="N131">
        <v>54</v>
      </c>
      <c r="O131">
        <v>32420000</v>
      </c>
    </row>
    <row r="132" spans="1:15" x14ac:dyDescent="0.2">
      <c r="A132">
        <v>142</v>
      </c>
      <c r="B132" t="s">
        <v>57</v>
      </c>
      <c r="C132" t="s">
        <v>666</v>
      </c>
      <c r="D132" t="s">
        <v>667</v>
      </c>
      <c r="E132" t="s">
        <v>668</v>
      </c>
      <c r="F132">
        <v>4</v>
      </c>
      <c r="G132">
        <v>1016</v>
      </c>
      <c r="H132" t="s">
        <v>669</v>
      </c>
      <c r="I132">
        <v>4317103</v>
      </c>
      <c r="J132" t="s">
        <v>670</v>
      </c>
      <c r="K132">
        <v>97573396</v>
      </c>
      <c r="L132" t="s">
        <v>57</v>
      </c>
      <c r="M132">
        <v>1</v>
      </c>
      <c r="N132">
        <v>55</v>
      </c>
      <c r="O132">
        <v>32429800</v>
      </c>
    </row>
    <row r="133" spans="1:15" x14ac:dyDescent="0.2">
      <c r="A133">
        <v>144</v>
      </c>
      <c r="B133" t="s">
        <v>1811</v>
      </c>
      <c r="C133" t="s">
        <v>671</v>
      </c>
      <c r="D133" t="s">
        <v>672</v>
      </c>
      <c r="E133" t="s">
        <v>673</v>
      </c>
      <c r="F133">
        <v>34</v>
      </c>
      <c r="G133">
        <v>427</v>
      </c>
      <c r="H133" t="s">
        <v>88</v>
      </c>
      <c r="I133">
        <v>3122306</v>
      </c>
      <c r="J133" t="s">
        <v>674</v>
      </c>
      <c r="K133">
        <v>35500018</v>
      </c>
      <c r="L133" t="s">
        <v>105</v>
      </c>
      <c r="M133">
        <v>1</v>
      </c>
      <c r="N133">
        <v>37</v>
      </c>
      <c r="O133">
        <v>32295200</v>
      </c>
    </row>
    <row r="134" spans="1:15" x14ac:dyDescent="0.2">
      <c r="A134">
        <v>145</v>
      </c>
      <c r="B134" t="s">
        <v>1812</v>
      </c>
      <c r="C134" t="s">
        <v>675</v>
      </c>
      <c r="D134" t="s">
        <v>676</v>
      </c>
      <c r="E134" t="s">
        <v>677</v>
      </c>
      <c r="F134">
        <v>34</v>
      </c>
      <c r="G134">
        <v>281</v>
      </c>
      <c r="H134" t="s">
        <v>643</v>
      </c>
      <c r="I134">
        <v>3167202</v>
      </c>
      <c r="J134" t="s">
        <v>678</v>
      </c>
      <c r="K134">
        <v>35700102</v>
      </c>
      <c r="L134" t="s">
        <v>105</v>
      </c>
      <c r="M134">
        <v>1</v>
      </c>
      <c r="N134">
        <v>31</v>
      </c>
      <c r="O134">
        <v>21061900</v>
      </c>
    </row>
    <row r="135" spans="1:15" x14ac:dyDescent="0.2">
      <c r="A135">
        <v>146</v>
      </c>
      <c r="B135" t="s">
        <v>1813</v>
      </c>
      <c r="C135" t="s">
        <v>679</v>
      </c>
      <c r="D135" t="s">
        <v>680</v>
      </c>
      <c r="E135" t="s">
        <v>681</v>
      </c>
      <c r="F135">
        <v>4</v>
      </c>
      <c r="G135">
        <v>75</v>
      </c>
      <c r="H135" t="s">
        <v>682</v>
      </c>
      <c r="I135">
        <v>3152501</v>
      </c>
      <c r="J135" t="s">
        <v>683</v>
      </c>
      <c r="K135">
        <v>37550275</v>
      </c>
      <c r="L135" t="s">
        <v>105</v>
      </c>
      <c r="M135">
        <v>1</v>
      </c>
      <c r="N135">
        <v>35</v>
      </c>
      <c r="O135">
        <v>34491800</v>
      </c>
    </row>
    <row r="136" spans="1:15" x14ac:dyDescent="0.2">
      <c r="A136">
        <v>147</v>
      </c>
      <c r="B136" t="s">
        <v>1814</v>
      </c>
      <c r="C136" t="s">
        <v>684</v>
      </c>
      <c r="D136" t="s">
        <v>685</v>
      </c>
      <c r="E136" t="s">
        <v>686</v>
      </c>
      <c r="F136">
        <v>34</v>
      </c>
      <c r="G136">
        <v>321</v>
      </c>
      <c r="H136" t="s">
        <v>88</v>
      </c>
      <c r="I136">
        <v>4106407</v>
      </c>
      <c r="J136" t="s">
        <v>687</v>
      </c>
      <c r="K136">
        <v>86300025</v>
      </c>
      <c r="L136" t="s">
        <v>58</v>
      </c>
      <c r="M136">
        <v>1</v>
      </c>
      <c r="N136">
        <v>43</v>
      </c>
      <c r="O136">
        <v>35203000</v>
      </c>
    </row>
    <row r="137" spans="1:15" x14ac:dyDescent="0.2">
      <c r="A137">
        <v>148</v>
      </c>
      <c r="B137" t="s">
        <v>1815</v>
      </c>
      <c r="C137" t="s">
        <v>688</v>
      </c>
      <c r="D137" t="s">
        <v>689</v>
      </c>
      <c r="E137" t="s">
        <v>690</v>
      </c>
      <c r="F137">
        <v>34</v>
      </c>
      <c r="G137">
        <v>821</v>
      </c>
      <c r="H137" t="s">
        <v>88</v>
      </c>
      <c r="I137">
        <v>4217204</v>
      </c>
      <c r="J137" t="s">
        <v>691</v>
      </c>
      <c r="K137">
        <v>89900000</v>
      </c>
      <c r="L137" t="s">
        <v>184</v>
      </c>
      <c r="M137">
        <v>1</v>
      </c>
      <c r="N137">
        <v>49</v>
      </c>
      <c r="O137">
        <v>36312200</v>
      </c>
    </row>
    <row r="138" spans="1:15" x14ac:dyDescent="0.2">
      <c r="A138">
        <v>150</v>
      </c>
      <c r="B138" t="s">
        <v>1816</v>
      </c>
      <c r="C138" t="s">
        <v>692</v>
      </c>
      <c r="D138" t="s">
        <v>693</v>
      </c>
      <c r="E138" t="s">
        <v>694</v>
      </c>
      <c r="F138">
        <v>4</v>
      </c>
      <c r="G138">
        <v>1428</v>
      </c>
      <c r="H138" t="s">
        <v>88</v>
      </c>
      <c r="I138">
        <v>4118402</v>
      </c>
      <c r="J138" t="s">
        <v>695</v>
      </c>
      <c r="K138">
        <v>87701020</v>
      </c>
      <c r="L138" t="s">
        <v>58</v>
      </c>
      <c r="M138">
        <v>1</v>
      </c>
      <c r="N138">
        <v>44</v>
      </c>
      <c r="O138">
        <v>34211100</v>
      </c>
    </row>
    <row r="139" spans="1:15" x14ac:dyDescent="0.2">
      <c r="A139">
        <v>151</v>
      </c>
      <c r="B139" t="s">
        <v>1817</v>
      </c>
      <c r="C139" t="s">
        <v>696</v>
      </c>
      <c r="D139" t="s">
        <v>697</v>
      </c>
      <c r="E139" t="s">
        <v>698</v>
      </c>
      <c r="F139">
        <v>34</v>
      </c>
      <c r="G139">
        <v>555</v>
      </c>
      <c r="H139" t="s">
        <v>88</v>
      </c>
      <c r="I139">
        <v>4101408</v>
      </c>
      <c r="J139" t="s">
        <v>699</v>
      </c>
      <c r="K139">
        <v>86800090</v>
      </c>
      <c r="L139" t="s">
        <v>58</v>
      </c>
      <c r="M139">
        <v>1</v>
      </c>
      <c r="N139">
        <v>43</v>
      </c>
      <c r="O139">
        <v>34208500</v>
      </c>
    </row>
    <row r="140" spans="1:15" x14ac:dyDescent="0.2">
      <c r="A140">
        <v>152</v>
      </c>
      <c r="B140" t="s">
        <v>1818</v>
      </c>
      <c r="C140" t="s">
        <v>700</v>
      </c>
      <c r="D140" t="s">
        <v>701</v>
      </c>
      <c r="E140" t="s">
        <v>702</v>
      </c>
      <c r="F140">
        <v>34</v>
      </c>
      <c r="G140">
        <v>210</v>
      </c>
      <c r="H140" t="s">
        <v>88</v>
      </c>
      <c r="I140">
        <v>3162500</v>
      </c>
      <c r="J140" t="s">
        <v>703</v>
      </c>
      <c r="K140">
        <v>36307328</v>
      </c>
      <c r="L140" t="s">
        <v>105</v>
      </c>
      <c r="M140">
        <v>1</v>
      </c>
      <c r="N140">
        <v>32</v>
      </c>
      <c r="O140">
        <v>33728080</v>
      </c>
    </row>
    <row r="141" spans="1:15" x14ac:dyDescent="0.2">
      <c r="A141">
        <v>153</v>
      </c>
      <c r="B141" t="s">
        <v>1819</v>
      </c>
      <c r="C141" t="s">
        <v>704</v>
      </c>
      <c r="D141" t="s">
        <v>705</v>
      </c>
      <c r="E141" t="s">
        <v>706</v>
      </c>
      <c r="F141">
        <v>29</v>
      </c>
      <c r="G141">
        <v>484</v>
      </c>
      <c r="H141" t="s">
        <v>88</v>
      </c>
      <c r="I141">
        <v>3510401</v>
      </c>
      <c r="J141" t="s">
        <v>707</v>
      </c>
      <c r="K141">
        <v>13360093</v>
      </c>
      <c r="L141" t="s">
        <v>79</v>
      </c>
      <c r="M141">
        <v>1</v>
      </c>
      <c r="N141">
        <v>19</v>
      </c>
      <c r="O141">
        <v>34913554</v>
      </c>
    </row>
    <row r="142" spans="1:15" x14ac:dyDescent="0.2">
      <c r="A142">
        <v>154</v>
      </c>
      <c r="B142" t="s">
        <v>1820</v>
      </c>
      <c r="C142" t="s">
        <v>708</v>
      </c>
      <c r="D142" t="s">
        <v>709</v>
      </c>
      <c r="E142" t="s">
        <v>710</v>
      </c>
      <c r="F142">
        <v>4</v>
      </c>
      <c r="G142">
        <v>620</v>
      </c>
      <c r="H142" t="s">
        <v>88</v>
      </c>
      <c r="I142">
        <v>2207702</v>
      </c>
      <c r="J142" t="s">
        <v>711</v>
      </c>
      <c r="K142">
        <v>64200490</v>
      </c>
      <c r="L142" t="s">
        <v>506</v>
      </c>
      <c r="M142">
        <v>1</v>
      </c>
      <c r="N142">
        <v>86</v>
      </c>
      <c r="O142">
        <v>33223084</v>
      </c>
    </row>
    <row r="143" spans="1:15" x14ac:dyDescent="0.2">
      <c r="A143">
        <v>155</v>
      </c>
      <c r="B143" t="s">
        <v>1821</v>
      </c>
      <c r="C143" t="s">
        <v>712</v>
      </c>
      <c r="D143" t="s">
        <v>713</v>
      </c>
      <c r="E143" t="s">
        <v>714</v>
      </c>
      <c r="F143">
        <v>29</v>
      </c>
      <c r="G143">
        <v>1</v>
      </c>
      <c r="H143" t="s">
        <v>715</v>
      </c>
      <c r="I143">
        <v>3146107</v>
      </c>
      <c r="J143" t="s">
        <v>716</v>
      </c>
      <c r="K143">
        <v>35402358</v>
      </c>
      <c r="L143" t="s">
        <v>105</v>
      </c>
      <c r="M143">
        <v>1</v>
      </c>
      <c r="N143">
        <v>31</v>
      </c>
      <c r="O143">
        <v>35597200</v>
      </c>
    </row>
    <row r="144" spans="1:15" x14ac:dyDescent="0.2">
      <c r="A144">
        <v>156</v>
      </c>
      <c r="B144" t="s">
        <v>1822</v>
      </c>
      <c r="C144" t="s">
        <v>717</v>
      </c>
      <c r="D144" t="s">
        <v>718</v>
      </c>
      <c r="E144" t="s">
        <v>719</v>
      </c>
      <c r="F144">
        <v>4</v>
      </c>
      <c r="G144">
        <v>476</v>
      </c>
      <c r="H144" t="s">
        <v>88</v>
      </c>
      <c r="I144">
        <v>3163706</v>
      </c>
      <c r="J144" t="s">
        <v>720</v>
      </c>
      <c r="K144">
        <v>37470000</v>
      </c>
      <c r="L144" t="s">
        <v>105</v>
      </c>
      <c r="M144">
        <v>1</v>
      </c>
      <c r="N144">
        <v>35</v>
      </c>
      <c r="O144">
        <v>36958500</v>
      </c>
    </row>
    <row r="145" spans="1:15" x14ac:dyDescent="0.2">
      <c r="A145">
        <v>157</v>
      </c>
      <c r="B145" t="s">
        <v>1823</v>
      </c>
      <c r="C145" t="s">
        <v>721</v>
      </c>
      <c r="D145" t="s">
        <v>722</v>
      </c>
      <c r="E145" t="s">
        <v>723</v>
      </c>
      <c r="F145">
        <v>34</v>
      </c>
      <c r="G145">
        <v>118</v>
      </c>
      <c r="H145" t="s">
        <v>88</v>
      </c>
      <c r="I145">
        <v>3169901</v>
      </c>
      <c r="J145" t="s">
        <v>724</v>
      </c>
      <c r="K145">
        <v>36500008</v>
      </c>
      <c r="L145" t="s">
        <v>105</v>
      </c>
      <c r="M145">
        <v>1</v>
      </c>
      <c r="N145">
        <v>32</v>
      </c>
      <c r="O145">
        <v>35393600</v>
      </c>
    </row>
    <row r="146" spans="1:15" x14ac:dyDescent="0.2">
      <c r="A146">
        <v>158</v>
      </c>
      <c r="B146" t="s">
        <v>1824</v>
      </c>
      <c r="C146" t="s">
        <v>725</v>
      </c>
      <c r="D146" t="s">
        <v>726</v>
      </c>
      <c r="E146" t="s">
        <v>727</v>
      </c>
      <c r="F146">
        <v>34</v>
      </c>
      <c r="G146">
        <v>594</v>
      </c>
      <c r="H146" t="s">
        <v>728</v>
      </c>
      <c r="I146">
        <v>2303501</v>
      </c>
      <c r="J146" t="s">
        <v>729</v>
      </c>
      <c r="K146">
        <v>85802050</v>
      </c>
      <c r="L146" t="s">
        <v>58</v>
      </c>
      <c r="M146">
        <v>1</v>
      </c>
      <c r="N146">
        <v>45</v>
      </c>
      <c r="O146">
        <v>32207000</v>
      </c>
    </row>
    <row r="147" spans="1:15" x14ac:dyDescent="0.2">
      <c r="A147">
        <v>160</v>
      </c>
      <c r="B147" t="s">
        <v>1825</v>
      </c>
      <c r="C147" t="s">
        <v>730</v>
      </c>
      <c r="D147" t="s">
        <v>731</v>
      </c>
      <c r="E147" t="s">
        <v>732</v>
      </c>
      <c r="F147">
        <v>34</v>
      </c>
      <c r="G147">
        <v>224</v>
      </c>
      <c r="H147" t="s">
        <v>733</v>
      </c>
      <c r="I147">
        <v>3105608</v>
      </c>
      <c r="J147" t="s">
        <v>734</v>
      </c>
      <c r="K147">
        <v>36201001</v>
      </c>
      <c r="L147" t="s">
        <v>105</v>
      </c>
      <c r="M147">
        <v>1</v>
      </c>
      <c r="N147">
        <v>32</v>
      </c>
      <c r="O147">
        <v>33393900</v>
      </c>
    </row>
    <row r="148" spans="1:15" x14ac:dyDescent="0.2">
      <c r="A148">
        <v>162</v>
      </c>
      <c r="B148" t="s">
        <v>1826</v>
      </c>
      <c r="C148" t="s">
        <v>735</v>
      </c>
      <c r="D148" t="s">
        <v>736</v>
      </c>
      <c r="E148" t="s">
        <v>737</v>
      </c>
      <c r="F148">
        <v>34</v>
      </c>
      <c r="G148">
        <v>114</v>
      </c>
      <c r="H148" t="s">
        <v>88</v>
      </c>
      <c r="I148">
        <v>2601201</v>
      </c>
      <c r="J148" t="s">
        <v>738</v>
      </c>
      <c r="K148">
        <v>56506550</v>
      </c>
      <c r="L148" t="s">
        <v>229</v>
      </c>
      <c r="M148">
        <v>1</v>
      </c>
      <c r="N148">
        <v>87</v>
      </c>
      <c r="O148">
        <v>38218800</v>
      </c>
    </row>
    <row r="149" spans="1:15" x14ac:dyDescent="0.2">
      <c r="A149">
        <v>163</v>
      </c>
      <c r="B149" t="s">
        <v>1827</v>
      </c>
      <c r="C149" t="s">
        <v>739</v>
      </c>
      <c r="D149" t="s">
        <v>740</v>
      </c>
      <c r="E149" t="s">
        <v>741</v>
      </c>
      <c r="F149">
        <v>4</v>
      </c>
      <c r="G149">
        <v>147</v>
      </c>
      <c r="H149" t="s">
        <v>742</v>
      </c>
      <c r="I149">
        <v>2933307</v>
      </c>
      <c r="J149" t="s">
        <v>743</v>
      </c>
      <c r="K149">
        <v>45020750</v>
      </c>
      <c r="L149" t="s">
        <v>454</v>
      </c>
      <c r="M149">
        <v>1</v>
      </c>
      <c r="N149">
        <v>77</v>
      </c>
      <c r="O149">
        <v>21019393</v>
      </c>
    </row>
    <row r="150" spans="1:15" x14ac:dyDescent="0.2">
      <c r="A150">
        <v>164</v>
      </c>
      <c r="B150" t="s">
        <v>1828</v>
      </c>
      <c r="C150" t="s">
        <v>744</v>
      </c>
      <c r="D150" t="s">
        <v>745</v>
      </c>
      <c r="E150" t="s">
        <v>746</v>
      </c>
      <c r="F150">
        <v>4</v>
      </c>
      <c r="G150">
        <v>130</v>
      </c>
      <c r="H150" t="s">
        <v>747</v>
      </c>
      <c r="I150">
        <v>3104007</v>
      </c>
      <c r="J150" t="s">
        <v>748</v>
      </c>
      <c r="K150">
        <v>38182264</v>
      </c>
      <c r="L150" t="s">
        <v>105</v>
      </c>
      <c r="M150">
        <v>1</v>
      </c>
      <c r="N150">
        <v>34</v>
      </c>
      <c r="O150">
        <v>36694900</v>
      </c>
    </row>
    <row r="151" spans="1:15" x14ac:dyDescent="0.2">
      <c r="A151">
        <v>165</v>
      </c>
      <c r="B151" t="s">
        <v>1829</v>
      </c>
      <c r="C151" t="s">
        <v>749</v>
      </c>
      <c r="D151" t="s">
        <v>750</v>
      </c>
      <c r="E151" t="s">
        <v>751</v>
      </c>
      <c r="F151">
        <v>34</v>
      </c>
      <c r="G151">
        <v>134</v>
      </c>
      <c r="H151" t="s">
        <v>88</v>
      </c>
      <c r="I151">
        <v>3506102</v>
      </c>
      <c r="J151" t="s">
        <v>752</v>
      </c>
      <c r="K151">
        <v>14700329</v>
      </c>
      <c r="L151" t="s">
        <v>79</v>
      </c>
      <c r="M151">
        <v>1</v>
      </c>
      <c r="N151">
        <v>17</v>
      </c>
      <c r="O151">
        <v>33440022</v>
      </c>
    </row>
    <row r="152" spans="1:15" x14ac:dyDescent="0.2">
      <c r="A152">
        <v>166</v>
      </c>
      <c r="B152" t="s">
        <v>1830</v>
      </c>
      <c r="C152" t="s">
        <v>753</v>
      </c>
      <c r="D152" t="s">
        <v>754</v>
      </c>
      <c r="E152" t="s">
        <v>755</v>
      </c>
      <c r="F152">
        <v>4</v>
      </c>
      <c r="G152">
        <v>1095</v>
      </c>
      <c r="H152" t="s">
        <v>88</v>
      </c>
      <c r="I152">
        <v>3143906</v>
      </c>
      <c r="J152" t="s">
        <v>756</v>
      </c>
      <c r="K152">
        <v>36880000</v>
      </c>
      <c r="L152" t="s">
        <v>105</v>
      </c>
      <c r="M152">
        <v>1</v>
      </c>
      <c r="N152">
        <v>32</v>
      </c>
      <c r="O152">
        <v>36962600</v>
      </c>
    </row>
    <row r="153" spans="1:15" x14ac:dyDescent="0.2">
      <c r="A153">
        <v>167</v>
      </c>
      <c r="B153" t="s">
        <v>1831</v>
      </c>
      <c r="C153" t="s">
        <v>757</v>
      </c>
      <c r="D153" t="s">
        <v>758</v>
      </c>
      <c r="E153" t="s">
        <v>220</v>
      </c>
      <c r="F153">
        <v>34</v>
      </c>
      <c r="G153">
        <v>481</v>
      </c>
      <c r="H153" t="s">
        <v>88</v>
      </c>
      <c r="I153">
        <v>4108304</v>
      </c>
      <c r="J153" t="s">
        <v>759</v>
      </c>
      <c r="K153">
        <v>85851030</v>
      </c>
      <c r="L153" t="s">
        <v>58</v>
      </c>
      <c r="M153">
        <v>1</v>
      </c>
      <c r="N153">
        <v>45</v>
      </c>
      <c r="O153">
        <v>21027500</v>
      </c>
    </row>
    <row r="154" spans="1:15" x14ac:dyDescent="0.2">
      <c r="A154">
        <v>168</v>
      </c>
      <c r="B154" t="s">
        <v>1832</v>
      </c>
      <c r="C154" t="s">
        <v>760</v>
      </c>
      <c r="D154" t="s">
        <v>761</v>
      </c>
      <c r="E154" t="s">
        <v>762</v>
      </c>
      <c r="F154">
        <v>4</v>
      </c>
      <c r="G154">
        <v>1171</v>
      </c>
      <c r="H154" t="s">
        <v>88</v>
      </c>
      <c r="I154">
        <v>4108403</v>
      </c>
      <c r="J154" t="s">
        <v>763</v>
      </c>
      <c r="K154">
        <v>85601000</v>
      </c>
      <c r="L154" t="s">
        <v>58</v>
      </c>
      <c r="M154">
        <v>1</v>
      </c>
      <c r="N154">
        <v>46</v>
      </c>
      <c r="O154">
        <v>35205834</v>
      </c>
    </row>
    <row r="155" spans="1:15" x14ac:dyDescent="0.2">
      <c r="A155">
        <v>170</v>
      </c>
      <c r="B155" t="s">
        <v>1833</v>
      </c>
      <c r="C155" t="s">
        <v>764</v>
      </c>
      <c r="D155" t="s">
        <v>765</v>
      </c>
      <c r="E155" t="s">
        <v>766</v>
      </c>
      <c r="F155">
        <v>4</v>
      </c>
      <c r="G155">
        <v>627</v>
      </c>
      <c r="H155" t="s">
        <v>767</v>
      </c>
      <c r="I155">
        <v>3151206</v>
      </c>
      <c r="J155" t="s">
        <v>768</v>
      </c>
      <c r="K155">
        <v>39272044</v>
      </c>
      <c r="L155" t="s">
        <v>105</v>
      </c>
      <c r="M155">
        <v>1</v>
      </c>
      <c r="N155">
        <v>38</v>
      </c>
      <c r="O155">
        <v>37412607</v>
      </c>
    </row>
    <row r="156" spans="1:15" x14ac:dyDescent="0.2">
      <c r="A156">
        <v>171</v>
      </c>
      <c r="B156" t="s">
        <v>1834</v>
      </c>
      <c r="C156" t="s">
        <v>769</v>
      </c>
      <c r="D156" t="s">
        <v>770</v>
      </c>
      <c r="E156" t="s">
        <v>771</v>
      </c>
      <c r="F156">
        <v>34</v>
      </c>
      <c r="G156">
        <v>116</v>
      </c>
      <c r="H156" t="s">
        <v>88</v>
      </c>
      <c r="I156">
        <v>3120904</v>
      </c>
      <c r="J156" t="s">
        <v>772</v>
      </c>
      <c r="K156">
        <v>35790171</v>
      </c>
      <c r="L156" t="s">
        <v>105</v>
      </c>
      <c r="M156">
        <v>1</v>
      </c>
      <c r="N156">
        <v>38</v>
      </c>
      <c r="O156">
        <v>37297200</v>
      </c>
    </row>
    <row r="157" spans="1:15" x14ac:dyDescent="0.2">
      <c r="A157">
        <v>172</v>
      </c>
      <c r="B157" t="s">
        <v>1835</v>
      </c>
      <c r="C157" t="s">
        <v>773</v>
      </c>
      <c r="D157" t="s">
        <v>774</v>
      </c>
      <c r="E157" t="s">
        <v>775</v>
      </c>
      <c r="F157">
        <v>34</v>
      </c>
      <c r="G157">
        <v>306</v>
      </c>
      <c r="H157" t="s">
        <v>88</v>
      </c>
      <c r="I157">
        <v>3128709</v>
      </c>
      <c r="J157" t="s">
        <v>776</v>
      </c>
      <c r="K157">
        <v>37800000</v>
      </c>
      <c r="L157" t="s">
        <v>105</v>
      </c>
      <c r="M157">
        <v>1</v>
      </c>
      <c r="N157">
        <v>35</v>
      </c>
      <c r="O157">
        <v>35596100</v>
      </c>
    </row>
    <row r="158" spans="1:15" x14ac:dyDescent="0.2">
      <c r="A158">
        <v>173</v>
      </c>
      <c r="B158" t="s">
        <v>1836</v>
      </c>
      <c r="C158" t="s">
        <v>777</v>
      </c>
      <c r="D158" t="s">
        <v>778</v>
      </c>
      <c r="E158" t="s">
        <v>779</v>
      </c>
      <c r="F158">
        <v>29</v>
      </c>
      <c r="G158">
        <v>30</v>
      </c>
      <c r="H158" t="s">
        <v>780</v>
      </c>
      <c r="I158">
        <v>3113404</v>
      </c>
      <c r="J158" t="s">
        <v>781</v>
      </c>
      <c r="K158">
        <v>35300004</v>
      </c>
      <c r="L158" t="s">
        <v>105</v>
      </c>
      <c r="M158">
        <v>1</v>
      </c>
      <c r="N158">
        <v>33</v>
      </c>
      <c r="O158">
        <v>33292300</v>
      </c>
    </row>
    <row r="159" spans="1:15" x14ac:dyDescent="0.2">
      <c r="A159">
        <v>174</v>
      </c>
      <c r="B159" t="s">
        <v>1837</v>
      </c>
      <c r="C159" t="s">
        <v>782</v>
      </c>
      <c r="D159" t="s">
        <v>783</v>
      </c>
      <c r="E159" t="s">
        <v>784</v>
      </c>
      <c r="F159">
        <v>4</v>
      </c>
      <c r="G159">
        <v>800</v>
      </c>
      <c r="H159" t="s">
        <v>785</v>
      </c>
      <c r="I159">
        <v>2604106</v>
      </c>
      <c r="J159" t="s">
        <v>786</v>
      </c>
      <c r="K159">
        <v>55024740</v>
      </c>
      <c r="L159" t="s">
        <v>229</v>
      </c>
      <c r="M159">
        <v>1</v>
      </c>
      <c r="N159">
        <v>81</v>
      </c>
      <c r="O159">
        <v>21035068</v>
      </c>
    </row>
    <row r="160" spans="1:15" x14ac:dyDescent="0.2">
      <c r="A160">
        <v>175</v>
      </c>
      <c r="B160" t="s">
        <v>1838</v>
      </c>
      <c r="C160" t="s">
        <v>787</v>
      </c>
      <c r="D160" t="s">
        <v>788</v>
      </c>
      <c r="E160" t="s">
        <v>789</v>
      </c>
      <c r="F160">
        <v>34</v>
      </c>
      <c r="G160">
        <v>889</v>
      </c>
      <c r="H160" t="s">
        <v>88</v>
      </c>
      <c r="I160">
        <v>5211503</v>
      </c>
      <c r="J160" t="s">
        <v>790</v>
      </c>
      <c r="K160">
        <v>75526030</v>
      </c>
      <c r="L160" t="s">
        <v>357</v>
      </c>
      <c r="M160">
        <v>1</v>
      </c>
      <c r="N160">
        <v>64</v>
      </c>
      <c r="O160">
        <v>34322000</v>
      </c>
    </row>
    <row r="161" spans="1:15" x14ac:dyDescent="0.2">
      <c r="A161">
        <v>176</v>
      </c>
      <c r="B161" t="s">
        <v>1839</v>
      </c>
      <c r="C161" t="s">
        <v>791</v>
      </c>
      <c r="D161" t="s">
        <v>792</v>
      </c>
      <c r="E161" t="s">
        <v>793</v>
      </c>
      <c r="F161">
        <v>4</v>
      </c>
      <c r="G161">
        <v>46</v>
      </c>
      <c r="H161" t="s">
        <v>794</v>
      </c>
      <c r="I161">
        <v>3201209</v>
      </c>
      <c r="J161" t="s">
        <v>795</v>
      </c>
      <c r="K161">
        <v>29303300</v>
      </c>
      <c r="L161" t="s">
        <v>426</v>
      </c>
      <c r="M161">
        <v>1</v>
      </c>
      <c r="N161">
        <v>28</v>
      </c>
      <c r="O161">
        <v>21016255</v>
      </c>
    </row>
    <row r="162" spans="1:15" x14ac:dyDescent="0.2">
      <c r="A162">
        <v>177</v>
      </c>
      <c r="B162" t="s">
        <v>1840</v>
      </c>
      <c r="C162" t="s">
        <v>796</v>
      </c>
      <c r="D162" t="s">
        <v>797</v>
      </c>
      <c r="E162" t="s">
        <v>330</v>
      </c>
      <c r="F162">
        <v>4</v>
      </c>
      <c r="G162">
        <v>966</v>
      </c>
      <c r="H162" t="s">
        <v>88</v>
      </c>
      <c r="I162">
        <v>3148004</v>
      </c>
      <c r="J162" t="s">
        <v>798</v>
      </c>
      <c r="K162">
        <v>38700188</v>
      </c>
      <c r="L162" t="s">
        <v>105</v>
      </c>
      <c r="M162">
        <v>1</v>
      </c>
      <c r="N162">
        <v>34</v>
      </c>
      <c r="O162">
        <v>38201622</v>
      </c>
    </row>
    <row r="163" spans="1:15" x14ac:dyDescent="0.2">
      <c r="A163">
        <v>178</v>
      </c>
      <c r="B163" t="s">
        <v>1841</v>
      </c>
      <c r="C163" t="s">
        <v>799</v>
      </c>
      <c r="D163" t="s">
        <v>800</v>
      </c>
      <c r="E163" t="s">
        <v>801</v>
      </c>
      <c r="F163">
        <v>4</v>
      </c>
      <c r="G163" t="s">
        <v>802</v>
      </c>
      <c r="H163" t="s">
        <v>803</v>
      </c>
      <c r="I163">
        <v>5201108</v>
      </c>
      <c r="J163" t="s">
        <v>804</v>
      </c>
      <c r="K163">
        <v>75080410</v>
      </c>
      <c r="L163" t="s">
        <v>357</v>
      </c>
      <c r="M163">
        <v>1</v>
      </c>
      <c r="N163">
        <v>62</v>
      </c>
      <c r="O163">
        <v>33333300</v>
      </c>
    </row>
    <row r="164" spans="1:15" x14ac:dyDescent="0.2">
      <c r="A164">
        <v>179</v>
      </c>
      <c r="B164" t="s">
        <v>1842</v>
      </c>
      <c r="C164" t="s">
        <v>805</v>
      </c>
      <c r="D164" t="s">
        <v>806</v>
      </c>
      <c r="E164" t="s">
        <v>807</v>
      </c>
      <c r="F164">
        <v>33</v>
      </c>
      <c r="G164">
        <v>2500</v>
      </c>
      <c r="H164" t="s">
        <v>808</v>
      </c>
      <c r="I164">
        <v>3306305</v>
      </c>
      <c r="J164" t="s">
        <v>809</v>
      </c>
      <c r="K164">
        <v>27258000</v>
      </c>
      <c r="L164" t="s">
        <v>149</v>
      </c>
      <c r="M164">
        <v>1</v>
      </c>
      <c r="N164">
        <v>24</v>
      </c>
      <c r="O164">
        <v>21027000</v>
      </c>
    </row>
    <row r="165" spans="1:15" x14ac:dyDescent="0.2">
      <c r="A165">
        <v>180</v>
      </c>
      <c r="B165" t="s">
        <v>1843</v>
      </c>
      <c r="C165" t="s">
        <v>810</v>
      </c>
      <c r="D165" t="s">
        <v>811</v>
      </c>
      <c r="E165" t="s">
        <v>812</v>
      </c>
      <c r="F165">
        <v>34</v>
      </c>
      <c r="G165">
        <v>454</v>
      </c>
      <c r="H165" t="s">
        <v>88</v>
      </c>
      <c r="I165">
        <v>3302403</v>
      </c>
      <c r="J165" t="s">
        <v>813</v>
      </c>
      <c r="K165">
        <v>27910230</v>
      </c>
      <c r="L165" t="s">
        <v>149</v>
      </c>
      <c r="M165">
        <v>1</v>
      </c>
      <c r="N165">
        <v>22</v>
      </c>
      <c r="O165">
        <v>21058000</v>
      </c>
    </row>
    <row r="166" spans="1:15" x14ac:dyDescent="0.2">
      <c r="A166">
        <v>181</v>
      </c>
      <c r="B166" t="s">
        <v>1844</v>
      </c>
      <c r="C166" t="s">
        <v>814</v>
      </c>
      <c r="D166" t="s">
        <v>815</v>
      </c>
      <c r="E166" t="s">
        <v>816</v>
      </c>
      <c r="F166">
        <v>34</v>
      </c>
      <c r="G166">
        <v>3691</v>
      </c>
      <c r="H166" t="s">
        <v>88</v>
      </c>
      <c r="I166">
        <v>4128104</v>
      </c>
      <c r="J166" t="s">
        <v>817</v>
      </c>
      <c r="K166">
        <v>87501010</v>
      </c>
      <c r="L166" t="s">
        <v>58</v>
      </c>
      <c r="M166">
        <v>1</v>
      </c>
      <c r="N166">
        <v>44</v>
      </c>
      <c r="O166">
        <v>36233883</v>
      </c>
    </row>
    <row r="167" spans="1:15" x14ac:dyDescent="0.2">
      <c r="A167">
        <v>182</v>
      </c>
      <c r="B167" t="s">
        <v>1845</v>
      </c>
      <c r="C167" t="s">
        <v>818</v>
      </c>
      <c r="D167" t="s">
        <v>819</v>
      </c>
      <c r="E167" t="s">
        <v>820</v>
      </c>
      <c r="F167">
        <v>4</v>
      </c>
      <c r="G167">
        <v>1335</v>
      </c>
      <c r="H167" t="s">
        <v>821</v>
      </c>
      <c r="I167">
        <v>4105508</v>
      </c>
      <c r="J167" t="s">
        <v>822</v>
      </c>
      <c r="K167">
        <v>87200300</v>
      </c>
      <c r="L167" t="s">
        <v>58</v>
      </c>
      <c r="M167">
        <v>1</v>
      </c>
      <c r="N167">
        <v>44</v>
      </c>
      <c r="O167">
        <v>33512600</v>
      </c>
    </row>
    <row r="168" spans="1:15" x14ac:dyDescent="0.2">
      <c r="A168">
        <v>183</v>
      </c>
      <c r="B168" t="s">
        <v>1846</v>
      </c>
      <c r="C168" t="s">
        <v>823</v>
      </c>
      <c r="D168" t="s">
        <v>824</v>
      </c>
      <c r="E168" t="s">
        <v>825</v>
      </c>
      <c r="F168">
        <v>4</v>
      </c>
      <c r="G168">
        <v>1385</v>
      </c>
      <c r="H168" t="s">
        <v>88</v>
      </c>
      <c r="I168">
        <v>4104303</v>
      </c>
      <c r="J168" t="s">
        <v>826</v>
      </c>
      <c r="K168">
        <v>87300020</v>
      </c>
      <c r="L168" t="s">
        <v>58</v>
      </c>
      <c r="M168">
        <v>1</v>
      </c>
      <c r="N168">
        <v>44</v>
      </c>
      <c r="O168">
        <v>35187000</v>
      </c>
    </row>
    <row r="169" spans="1:15" x14ac:dyDescent="0.2">
      <c r="A169">
        <v>184</v>
      </c>
      <c r="B169" t="s">
        <v>1847</v>
      </c>
      <c r="C169" t="s">
        <v>827</v>
      </c>
      <c r="D169" t="s">
        <v>828</v>
      </c>
      <c r="E169" t="s">
        <v>829</v>
      </c>
      <c r="F169">
        <v>34</v>
      </c>
      <c r="G169">
        <v>315</v>
      </c>
      <c r="H169" t="s">
        <v>88</v>
      </c>
      <c r="I169">
        <v>2903201</v>
      </c>
      <c r="J169" t="s">
        <v>830</v>
      </c>
      <c r="K169">
        <v>47800124</v>
      </c>
      <c r="L169" t="s">
        <v>454</v>
      </c>
      <c r="M169">
        <v>1</v>
      </c>
      <c r="N169">
        <v>77</v>
      </c>
      <c r="O169">
        <v>36111447</v>
      </c>
    </row>
    <row r="170" spans="1:15" x14ac:dyDescent="0.2">
      <c r="A170">
        <v>185</v>
      </c>
      <c r="B170" t="s">
        <v>1848</v>
      </c>
      <c r="C170" t="s">
        <v>831</v>
      </c>
      <c r="D170" t="s">
        <v>832</v>
      </c>
      <c r="E170" t="s">
        <v>833</v>
      </c>
      <c r="F170">
        <v>34</v>
      </c>
      <c r="G170">
        <v>37</v>
      </c>
      <c r="H170" t="s">
        <v>88</v>
      </c>
      <c r="I170">
        <v>2516201</v>
      </c>
      <c r="J170" t="s">
        <v>834</v>
      </c>
      <c r="K170">
        <v>58802000</v>
      </c>
      <c r="L170" t="s">
        <v>223</v>
      </c>
      <c r="M170">
        <v>1</v>
      </c>
      <c r="N170">
        <v>83</v>
      </c>
      <c r="O170">
        <v>35224244</v>
      </c>
    </row>
    <row r="171" spans="1:15" x14ac:dyDescent="0.2">
      <c r="A171">
        <v>186</v>
      </c>
      <c r="B171" t="s">
        <v>1849</v>
      </c>
      <c r="C171" t="s">
        <v>835</v>
      </c>
      <c r="D171" t="s">
        <v>836</v>
      </c>
      <c r="E171" t="s">
        <v>837</v>
      </c>
      <c r="F171">
        <v>4</v>
      </c>
      <c r="G171">
        <v>2050</v>
      </c>
      <c r="H171" t="s">
        <v>838</v>
      </c>
      <c r="I171">
        <v>3203205</v>
      </c>
      <c r="J171" t="s">
        <v>839</v>
      </c>
      <c r="K171">
        <v>29900060</v>
      </c>
      <c r="L171" t="s">
        <v>426</v>
      </c>
      <c r="M171">
        <v>1</v>
      </c>
      <c r="N171">
        <v>27</v>
      </c>
      <c r="O171">
        <v>21036660</v>
      </c>
    </row>
    <row r="172" spans="1:15" x14ac:dyDescent="0.2">
      <c r="A172">
        <v>187</v>
      </c>
      <c r="B172" t="s">
        <v>1850</v>
      </c>
      <c r="C172" t="s">
        <v>840</v>
      </c>
      <c r="D172" t="s">
        <v>841</v>
      </c>
      <c r="E172" t="s">
        <v>842</v>
      </c>
      <c r="F172">
        <v>34</v>
      </c>
      <c r="G172">
        <v>253</v>
      </c>
      <c r="H172" t="s">
        <v>88</v>
      </c>
      <c r="I172">
        <v>4118501</v>
      </c>
      <c r="J172" t="s">
        <v>843</v>
      </c>
      <c r="K172">
        <v>85501067</v>
      </c>
      <c r="L172" t="s">
        <v>58</v>
      </c>
      <c r="M172">
        <v>1</v>
      </c>
      <c r="N172">
        <v>46</v>
      </c>
      <c r="O172">
        <v>21013000</v>
      </c>
    </row>
    <row r="173" spans="1:15" x14ac:dyDescent="0.2">
      <c r="A173">
        <v>188</v>
      </c>
      <c r="B173" t="s">
        <v>1851</v>
      </c>
      <c r="C173" t="s">
        <v>844</v>
      </c>
      <c r="D173" t="s">
        <v>845</v>
      </c>
      <c r="E173" t="s">
        <v>846</v>
      </c>
      <c r="F173">
        <v>34</v>
      </c>
      <c r="G173">
        <v>56</v>
      </c>
      <c r="H173" t="s">
        <v>88</v>
      </c>
      <c r="I173">
        <v>3143104</v>
      </c>
      <c r="J173" t="s">
        <v>847</v>
      </c>
      <c r="K173">
        <v>38500000</v>
      </c>
      <c r="L173" t="s">
        <v>105</v>
      </c>
      <c r="M173">
        <v>1</v>
      </c>
      <c r="N173">
        <v>34</v>
      </c>
      <c r="O173">
        <v>38424347</v>
      </c>
    </row>
    <row r="174" spans="1:15" x14ac:dyDescent="0.2">
      <c r="A174">
        <v>189</v>
      </c>
      <c r="B174" t="s">
        <v>1852</v>
      </c>
      <c r="C174" t="s">
        <v>848</v>
      </c>
      <c r="D174" t="s">
        <v>849</v>
      </c>
      <c r="E174" t="s">
        <v>850</v>
      </c>
      <c r="F174">
        <v>4</v>
      </c>
      <c r="G174">
        <v>78</v>
      </c>
      <c r="H174" t="s">
        <v>851</v>
      </c>
      <c r="I174">
        <v>3115300</v>
      </c>
      <c r="J174" t="s">
        <v>852</v>
      </c>
      <c r="K174">
        <v>36773010</v>
      </c>
      <c r="L174" t="s">
        <v>105</v>
      </c>
      <c r="M174">
        <v>1</v>
      </c>
      <c r="N174">
        <v>32</v>
      </c>
      <c r="O174">
        <v>34291400</v>
      </c>
    </row>
    <row r="175" spans="1:15" x14ac:dyDescent="0.2">
      <c r="A175">
        <v>190</v>
      </c>
      <c r="B175" t="s">
        <v>1853</v>
      </c>
      <c r="C175" t="s">
        <v>853</v>
      </c>
      <c r="D175" t="s">
        <v>854</v>
      </c>
      <c r="E175" t="s">
        <v>855</v>
      </c>
      <c r="F175">
        <v>34</v>
      </c>
      <c r="G175">
        <v>256</v>
      </c>
      <c r="H175" t="s">
        <v>856</v>
      </c>
      <c r="I175">
        <v>3169406</v>
      </c>
      <c r="J175" t="s">
        <v>857</v>
      </c>
      <c r="K175">
        <v>37190000</v>
      </c>
      <c r="L175" t="s">
        <v>105</v>
      </c>
      <c r="M175">
        <v>1</v>
      </c>
      <c r="N175">
        <v>35</v>
      </c>
      <c r="O175">
        <v>32668000</v>
      </c>
    </row>
    <row r="176" spans="1:15" x14ac:dyDescent="0.2">
      <c r="A176">
        <v>192</v>
      </c>
      <c r="B176" t="s">
        <v>1854</v>
      </c>
      <c r="C176" t="s">
        <v>858</v>
      </c>
      <c r="D176" t="s">
        <v>859</v>
      </c>
      <c r="E176" t="s">
        <v>860</v>
      </c>
      <c r="F176">
        <v>4</v>
      </c>
      <c r="G176">
        <v>369</v>
      </c>
      <c r="H176" t="s">
        <v>88</v>
      </c>
      <c r="I176">
        <v>2500734</v>
      </c>
      <c r="J176" t="s">
        <v>861</v>
      </c>
      <c r="K176">
        <v>13900570</v>
      </c>
      <c r="L176" t="s">
        <v>79</v>
      </c>
      <c r="M176">
        <v>1</v>
      </c>
      <c r="N176">
        <v>19</v>
      </c>
      <c r="O176">
        <v>38087077</v>
      </c>
    </row>
    <row r="177" spans="1:15" x14ac:dyDescent="0.2">
      <c r="A177">
        <v>193</v>
      </c>
      <c r="B177" t="s">
        <v>1855</v>
      </c>
      <c r="C177" t="s">
        <v>862</v>
      </c>
      <c r="D177" t="s">
        <v>863</v>
      </c>
      <c r="E177" t="s">
        <v>864</v>
      </c>
      <c r="F177">
        <v>34</v>
      </c>
      <c r="G177">
        <v>62</v>
      </c>
      <c r="H177" t="s">
        <v>88</v>
      </c>
      <c r="I177">
        <v>3131703</v>
      </c>
      <c r="J177" t="s">
        <v>865</v>
      </c>
      <c r="K177">
        <v>35900006</v>
      </c>
      <c r="L177" t="s">
        <v>105</v>
      </c>
      <c r="M177">
        <v>1</v>
      </c>
      <c r="N177">
        <v>31</v>
      </c>
      <c r="O177">
        <v>38397700</v>
      </c>
    </row>
    <row r="178" spans="1:15" x14ac:dyDescent="0.2">
      <c r="A178">
        <v>194</v>
      </c>
      <c r="B178" t="s">
        <v>1856</v>
      </c>
      <c r="C178" t="s">
        <v>866</v>
      </c>
      <c r="D178" t="s">
        <v>867</v>
      </c>
      <c r="E178" t="s">
        <v>868</v>
      </c>
      <c r="F178">
        <v>34</v>
      </c>
      <c r="G178">
        <v>250</v>
      </c>
      <c r="H178" t="s">
        <v>88</v>
      </c>
      <c r="I178">
        <v>2911709</v>
      </c>
      <c r="J178" t="s">
        <v>869</v>
      </c>
      <c r="K178">
        <v>46430000</v>
      </c>
      <c r="L178" t="s">
        <v>454</v>
      </c>
      <c r="M178">
        <v>1</v>
      </c>
      <c r="N178">
        <v>77</v>
      </c>
      <c r="O178">
        <v>34513362</v>
      </c>
    </row>
    <row r="179" spans="1:15" x14ac:dyDescent="0.2">
      <c r="A179">
        <v>195</v>
      </c>
      <c r="B179" t="s">
        <v>1857</v>
      </c>
      <c r="C179" t="s">
        <v>870</v>
      </c>
      <c r="D179" t="s">
        <v>871</v>
      </c>
      <c r="E179" t="s">
        <v>872</v>
      </c>
      <c r="F179">
        <v>34</v>
      </c>
      <c r="G179">
        <v>1090</v>
      </c>
      <c r="H179" t="s">
        <v>88</v>
      </c>
      <c r="I179">
        <v>2409407</v>
      </c>
      <c r="J179" t="s">
        <v>873</v>
      </c>
      <c r="K179">
        <v>59900000</v>
      </c>
      <c r="L179" t="s">
        <v>345</v>
      </c>
      <c r="M179">
        <v>1</v>
      </c>
      <c r="N179">
        <v>84</v>
      </c>
      <c r="O179">
        <v>33512518</v>
      </c>
    </row>
    <row r="180" spans="1:15" x14ac:dyDescent="0.2">
      <c r="A180">
        <v>196</v>
      </c>
      <c r="B180" t="s">
        <v>1858</v>
      </c>
      <c r="C180" t="s">
        <v>874</v>
      </c>
      <c r="D180" t="s">
        <v>875</v>
      </c>
      <c r="E180" t="s">
        <v>876</v>
      </c>
      <c r="F180">
        <v>37</v>
      </c>
      <c r="G180">
        <v>911</v>
      </c>
      <c r="H180" t="s">
        <v>538</v>
      </c>
      <c r="I180">
        <v>1506807</v>
      </c>
      <c r="J180" t="s">
        <v>877</v>
      </c>
      <c r="K180">
        <v>68005420</v>
      </c>
      <c r="L180" t="s">
        <v>460</v>
      </c>
      <c r="M180">
        <v>1</v>
      </c>
      <c r="N180">
        <v>93</v>
      </c>
      <c r="O180" t="s">
        <v>878</v>
      </c>
    </row>
    <row r="181" spans="1:15" x14ac:dyDescent="0.2">
      <c r="A181">
        <v>197</v>
      </c>
      <c r="B181" t="s">
        <v>1859</v>
      </c>
      <c r="C181" t="s">
        <v>879</v>
      </c>
      <c r="D181" t="s">
        <v>880</v>
      </c>
      <c r="E181" t="s">
        <v>881</v>
      </c>
      <c r="F181">
        <v>34</v>
      </c>
      <c r="G181">
        <v>32</v>
      </c>
      <c r="H181" t="s">
        <v>88</v>
      </c>
      <c r="I181">
        <v>3506508</v>
      </c>
      <c r="J181" t="s">
        <v>882</v>
      </c>
      <c r="K181">
        <v>16200005</v>
      </c>
      <c r="L181" t="s">
        <v>79</v>
      </c>
      <c r="M181">
        <v>1</v>
      </c>
      <c r="N181">
        <v>18</v>
      </c>
      <c r="O181">
        <v>36497012</v>
      </c>
    </row>
    <row r="182" spans="1:15" x14ac:dyDescent="0.2">
      <c r="A182">
        <v>198</v>
      </c>
      <c r="B182" t="s">
        <v>1860</v>
      </c>
      <c r="C182" t="s">
        <v>883</v>
      </c>
      <c r="D182" t="s">
        <v>884</v>
      </c>
      <c r="E182" t="s">
        <v>885</v>
      </c>
      <c r="F182">
        <v>4</v>
      </c>
      <c r="G182">
        <v>201</v>
      </c>
      <c r="H182" t="s">
        <v>499</v>
      </c>
      <c r="I182">
        <v>4204608</v>
      </c>
      <c r="J182" t="s">
        <v>886</v>
      </c>
      <c r="K182">
        <v>88815180</v>
      </c>
      <c r="L182" t="s">
        <v>184</v>
      </c>
      <c r="M182">
        <v>1</v>
      </c>
      <c r="N182">
        <v>48</v>
      </c>
      <c r="O182">
        <v>34315919</v>
      </c>
    </row>
    <row r="183" spans="1:15" x14ac:dyDescent="0.2">
      <c r="A183">
        <v>199</v>
      </c>
      <c r="B183" t="s">
        <v>1861</v>
      </c>
      <c r="C183" t="s">
        <v>887</v>
      </c>
      <c r="D183" t="s">
        <v>888</v>
      </c>
      <c r="E183" t="s">
        <v>889</v>
      </c>
      <c r="F183">
        <v>34</v>
      </c>
      <c r="G183">
        <v>579</v>
      </c>
      <c r="H183" t="s">
        <v>890</v>
      </c>
      <c r="I183">
        <v>2700300</v>
      </c>
      <c r="J183" t="s">
        <v>891</v>
      </c>
      <c r="K183">
        <v>57305610</v>
      </c>
      <c r="L183" t="s">
        <v>363</v>
      </c>
      <c r="M183">
        <v>1</v>
      </c>
      <c r="N183">
        <v>82</v>
      </c>
      <c r="O183">
        <v>35219400</v>
      </c>
    </row>
    <row r="184" spans="1:15" x14ac:dyDescent="0.2">
      <c r="A184">
        <v>200</v>
      </c>
      <c r="B184" t="s">
        <v>1862</v>
      </c>
      <c r="C184" t="s">
        <v>892</v>
      </c>
      <c r="D184" t="s">
        <v>893</v>
      </c>
      <c r="E184" t="s">
        <v>183</v>
      </c>
      <c r="F184">
        <v>34</v>
      </c>
      <c r="G184">
        <v>27</v>
      </c>
      <c r="H184" t="s">
        <v>894</v>
      </c>
      <c r="I184">
        <v>3136207</v>
      </c>
      <c r="J184" t="s">
        <v>895</v>
      </c>
      <c r="K184">
        <v>35930018</v>
      </c>
      <c r="L184" t="s">
        <v>105</v>
      </c>
      <c r="M184">
        <v>1</v>
      </c>
      <c r="N184">
        <v>31</v>
      </c>
      <c r="O184">
        <v>38514888</v>
      </c>
    </row>
    <row r="185" spans="1:15" x14ac:dyDescent="0.2">
      <c r="A185">
        <v>201</v>
      </c>
      <c r="B185" t="s">
        <v>1863</v>
      </c>
      <c r="C185" t="s">
        <v>896</v>
      </c>
      <c r="D185" t="s">
        <v>897</v>
      </c>
      <c r="E185" t="s">
        <v>898</v>
      </c>
      <c r="F185">
        <v>34</v>
      </c>
      <c r="G185">
        <v>225</v>
      </c>
      <c r="H185" t="s">
        <v>899</v>
      </c>
      <c r="I185">
        <v>3529005</v>
      </c>
      <c r="J185" t="s">
        <v>900</v>
      </c>
      <c r="K185">
        <v>17502270</v>
      </c>
      <c r="L185" t="s">
        <v>79</v>
      </c>
      <c r="M185">
        <v>1</v>
      </c>
      <c r="N185">
        <v>14</v>
      </c>
      <c r="O185">
        <v>34022500</v>
      </c>
    </row>
    <row r="186" spans="1:15" x14ac:dyDescent="0.2">
      <c r="A186">
        <v>202</v>
      </c>
      <c r="B186" t="s">
        <v>1864</v>
      </c>
      <c r="C186" t="s">
        <v>901</v>
      </c>
      <c r="D186" t="s">
        <v>902</v>
      </c>
      <c r="E186" t="s">
        <v>903</v>
      </c>
      <c r="F186">
        <v>34</v>
      </c>
      <c r="G186">
        <v>137</v>
      </c>
      <c r="H186" t="s">
        <v>904</v>
      </c>
      <c r="I186">
        <v>3168606</v>
      </c>
      <c r="J186" t="s">
        <v>905</v>
      </c>
      <c r="K186">
        <v>39803075</v>
      </c>
      <c r="L186" t="s">
        <v>105</v>
      </c>
      <c r="M186">
        <v>1</v>
      </c>
      <c r="N186">
        <v>33</v>
      </c>
      <c r="O186">
        <v>35291100</v>
      </c>
    </row>
    <row r="187" spans="1:15" x14ac:dyDescent="0.2">
      <c r="A187">
        <v>203</v>
      </c>
      <c r="B187" t="s">
        <v>1865</v>
      </c>
      <c r="C187" t="s">
        <v>906</v>
      </c>
      <c r="D187" t="s">
        <v>907</v>
      </c>
      <c r="E187" t="s">
        <v>908</v>
      </c>
      <c r="F187">
        <v>34</v>
      </c>
      <c r="G187">
        <v>70</v>
      </c>
      <c r="H187" t="s">
        <v>88</v>
      </c>
      <c r="I187">
        <v>2414902</v>
      </c>
      <c r="J187" t="s">
        <v>909</v>
      </c>
      <c r="K187">
        <v>36570101</v>
      </c>
      <c r="L187" t="s">
        <v>105</v>
      </c>
      <c r="M187">
        <v>1</v>
      </c>
      <c r="N187">
        <v>31</v>
      </c>
      <c r="O187">
        <v>38914750</v>
      </c>
    </row>
    <row r="188" spans="1:15" x14ac:dyDescent="0.2">
      <c r="A188">
        <v>204</v>
      </c>
      <c r="B188" t="s">
        <v>1866</v>
      </c>
      <c r="C188" t="s">
        <v>910</v>
      </c>
      <c r="D188" t="s">
        <v>911</v>
      </c>
      <c r="E188" t="s">
        <v>912</v>
      </c>
      <c r="F188">
        <v>34</v>
      </c>
      <c r="G188">
        <v>186</v>
      </c>
      <c r="H188" t="s">
        <v>88</v>
      </c>
      <c r="I188">
        <v>3149309</v>
      </c>
      <c r="J188" t="s">
        <v>913</v>
      </c>
      <c r="K188">
        <v>33250033</v>
      </c>
      <c r="L188" t="s">
        <v>105</v>
      </c>
      <c r="M188">
        <v>1</v>
      </c>
      <c r="N188">
        <v>31</v>
      </c>
      <c r="O188">
        <v>36621111</v>
      </c>
    </row>
    <row r="189" spans="1:15" x14ac:dyDescent="0.2">
      <c r="A189">
        <v>205</v>
      </c>
      <c r="B189" t="s">
        <v>1867</v>
      </c>
      <c r="C189" t="s">
        <v>914</v>
      </c>
      <c r="D189" t="s">
        <v>915</v>
      </c>
      <c r="E189" t="s">
        <v>916</v>
      </c>
      <c r="F189">
        <v>34</v>
      </c>
      <c r="G189">
        <v>621</v>
      </c>
      <c r="H189" t="s">
        <v>88</v>
      </c>
      <c r="I189">
        <v>3301009</v>
      </c>
      <c r="J189" t="s">
        <v>917</v>
      </c>
      <c r="K189">
        <v>28035042</v>
      </c>
      <c r="L189" t="s">
        <v>149</v>
      </c>
      <c r="M189">
        <v>1</v>
      </c>
      <c r="N189">
        <v>22</v>
      </c>
      <c r="O189">
        <v>27370650</v>
      </c>
    </row>
    <row r="190" spans="1:15" x14ac:dyDescent="0.2">
      <c r="A190">
        <v>206</v>
      </c>
      <c r="B190" t="s">
        <v>1868</v>
      </c>
      <c r="C190" t="s">
        <v>918</v>
      </c>
      <c r="D190" t="s">
        <v>919</v>
      </c>
      <c r="E190" t="s">
        <v>920</v>
      </c>
      <c r="F190">
        <v>34</v>
      </c>
      <c r="G190">
        <v>891</v>
      </c>
      <c r="H190" t="s">
        <v>88</v>
      </c>
      <c r="I190">
        <v>2402006</v>
      </c>
      <c r="J190" t="s">
        <v>921</v>
      </c>
      <c r="K190">
        <v>59300000</v>
      </c>
      <c r="L190" t="s">
        <v>345</v>
      </c>
      <c r="M190">
        <v>1</v>
      </c>
      <c r="N190">
        <v>84</v>
      </c>
      <c r="O190">
        <v>34211202</v>
      </c>
    </row>
    <row r="191" spans="1:15" x14ac:dyDescent="0.2">
      <c r="A191">
        <v>207</v>
      </c>
      <c r="B191" t="s">
        <v>1869</v>
      </c>
      <c r="C191" t="s">
        <v>922</v>
      </c>
      <c r="D191" t="s">
        <v>923</v>
      </c>
      <c r="E191" t="s">
        <v>924</v>
      </c>
      <c r="F191">
        <v>4</v>
      </c>
      <c r="G191">
        <v>373</v>
      </c>
      <c r="H191" t="s">
        <v>88</v>
      </c>
      <c r="I191">
        <v>4215802</v>
      </c>
      <c r="J191" t="s">
        <v>925</v>
      </c>
      <c r="K191">
        <v>89280136</v>
      </c>
      <c r="L191" t="s">
        <v>184</v>
      </c>
      <c r="M191">
        <v>1</v>
      </c>
      <c r="N191">
        <v>47</v>
      </c>
      <c r="O191">
        <v>36314183</v>
      </c>
    </row>
    <row r="192" spans="1:15" x14ac:dyDescent="0.2">
      <c r="A192">
        <v>208</v>
      </c>
      <c r="B192" t="s">
        <v>1870</v>
      </c>
      <c r="C192" t="s">
        <v>926</v>
      </c>
      <c r="D192" t="s">
        <v>927</v>
      </c>
      <c r="E192" t="s">
        <v>928</v>
      </c>
      <c r="F192">
        <v>4</v>
      </c>
      <c r="G192">
        <v>1426</v>
      </c>
      <c r="H192" t="s">
        <v>88</v>
      </c>
      <c r="I192">
        <v>3148103</v>
      </c>
      <c r="J192" t="s">
        <v>929</v>
      </c>
      <c r="K192">
        <v>38740046</v>
      </c>
      <c r="L192" t="s">
        <v>105</v>
      </c>
      <c r="M192">
        <v>1</v>
      </c>
      <c r="N192">
        <v>34</v>
      </c>
      <c r="O192">
        <v>38395666</v>
      </c>
    </row>
    <row r="193" spans="1:15" x14ac:dyDescent="0.2">
      <c r="A193">
        <v>209</v>
      </c>
      <c r="B193" t="s">
        <v>1871</v>
      </c>
      <c r="C193" t="s">
        <v>930</v>
      </c>
      <c r="D193" t="s">
        <v>931</v>
      </c>
      <c r="E193" t="s">
        <v>932</v>
      </c>
      <c r="F193">
        <v>4</v>
      </c>
      <c r="G193">
        <v>1196</v>
      </c>
      <c r="H193" t="s">
        <v>88</v>
      </c>
      <c r="I193">
        <v>2913606</v>
      </c>
      <c r="J193" t="s">
        <v>933</v>
      </c>
      <c r="K193">
        <v>45653005</v>
      </c>
      <c r="L193" t="s">
        <v>454</v>
      </c>
      <c r="M193">
        <v>1</v>
      </c>
      <c r="N193">
        <v>73</v>
      </c>
      <c r="O193">
        <v>21012701</v>
      </c>
    </row>
    <row r="194" spans="1:15" x14ac:dyDescent="0.2">
      <c r="A194">
        <v>210</v>
      </c>
      <c r="B194" t="s">
        <v>1872</v>
      </c>
      <c r="C194" t="s">
        <v>934</v>
      </c>
      <c r="D194" t="s">
        <v>935</v>
      </c>
      <c r="E194" t="s">
        <v>936</v>
      </c>
      <c r="F194">
        <v>34</v>
      </c>
      <c r="G194">
        <v>123</v>
      </c>
      <c r="H194" t="s">
        <v>88</v>
      </c>
      <c r="I194">
        <v>2611101</v>
      </c>
      <c r="J194" t="s">
        <v>937</v>
      </c>
      <c r="K194">
        <v>56302000</v>
      </c>
      <c r="L194" t="s">
        <v>229</v>
      </c>
      <c r="M194">
        <v>1</v>
      </c>
      <c r="N194">
        <v>87</v>
      </c>
      <c r="O194">
        <v>38667900</v>
      </c>
    </row>
    <row r="195" spans="1:15" x14ac:dyDescent="0.2">
      <c r="A195">
        <v>211</v>
      </c>
      <c r="B195" t="s">
        <v>1873</v>
      </c>
      <c r="C195" t="s">
        <v>938</v>
      </c>
      <c r="D195" t="s">
        <v>939</v>
      </c>
      <c r="E195" t="s">
        <v>940</v>
      </c>
      <c r="F195">
        <v>34</v>
      </c>
      <c r="G195">
        <v>1311</v>
      </c>
      <c r="H195" t="s">
        <v>88</v>
      </c>
      <c r="I195">
        <v>2307601</v>
      </c>
      <c r="J195" t="s">
        <v>941</v>
      </c>
      <c r="K195">
        <v>62930000</v>
      </c>
      <c r="L195" t="s">
        <v>351</v>
      </c>
      <c r="M195">
        <v>1</v>
      </c>
      <c r="N195">
        <v>88</v>
      </c>
      <c r="O195">
        <v>34476600</v>
      </c>
    </row>
    <row r="196" spans="1:15" x14ac:dyDescent="0.2">
      <c r="A196">
        <v>212</v>
      </c>
      <c r="B196" t="s">
        <v>1874</v>
      </c>
      <c r="C196" t="s">
        <v>942</v>
      </c>
      <c r="D196" t="s">
        <v>943</v>
      </c>
      <c r="E196" t="s">
        <v>944</v>
      </c>
      <c r="F196">
        <v>34</v>
      </c>
      <c r="G196">
        <v>1221</v>
      </c>
      <c r="H196" t="s">
        <v>88</v>
      </c>
      <c r="I196">
        <v>2304103</v>
      </c>
      <c r="J196" t="s">
        <v>945</v>
      </c>
      <c r="K196">
        <v>63700000</v>
      </c>
      <c r="L196" t="s">
        <v>351</v>
      </c>
      <c r="M196">
        <v>1</v>
      </c>
      <c r="N196">
        <v>88</v>
      </c>
      <c r="O196">
        <v>36910899</v>
      </c>
    </row>
    <row r="197" spans="1:15" x14ac:dyDescent="0.2">
      <c r="A197">
        <v>213</v>
      </c>
      <c r="B197" t="s">
        <v>1875</v>
      </c>
      <c r="C197" t="s">
        <v>946</v>
      </c>
      <c r="D197" t="s">
        <v>947</v>
      </c>
      <c r="E197" t="s">
        <v>948</v>
      </c>
      <c r="F197">
        <v>37</v>
      </c>
      <c r="G197">
        <v>940</v>
      </c>
      <c r="H197" t="s">
        <v>88</v>
      </c>
      <c r="I197">
        <v>2301109</v>
      </c>
      <c r="J197" t="s">
        <v>949</v>
      </c>
      <c r="K197">
        <v>62800000</v>
      </c>
      <c r="L197" t="s">
        <v>351</v>
      </c>
      <c r="M197">
        <v>1</v>
      </c>
      <c r="N197">
        <v>88</v>
      </c>
      <c r="O197">
        <v>34211610</v>
      </c>
    </row>
    <row r="198" spans="1:15" x14ac:dyDescent="0.2">
      <c r="A198">
        <v>214</v>
      </c>
      <c r="B198" t="s">
        <v>1876</v>
      </c>
      <c r="C198" t="s">
        <v>950</v>
      </c>
      <c r="D198" t="s">
        <v>951</v>
      </c>
      <c r="E198" t="s">
        <v>952</v>
      </c>
      <c r="F198">
        <v>34</v>
      </c>
      <c r="G198">
        <v>281</v>
      </c>
      <c r="H198" t="s">
        <v>88</v>
      </c>
      <c r="I198">
        <v>2311405</v>
      </c>
      <c r="J198" t="s">
        <v>953</v>
      </c>
      <c r="K198">
        <v>63800000</v>
      </c>
      <c r="L198" t="s">
        <v>351</v>
      </c>
      <c r="M198">
        <v>1</v>
      </c>
      <c r="N198">
        <v>88</v>
      </c>
      <c r="O198">
        <v>34411210</v>
      </c>
    </row>
    <row r="199" spans="1:15" x14ac:dyDescent="0.2">
      <c r="A199">
        <v>215</v>
      </c>
      <c r="B199" t="s">
        <v>1877</v>
      </c>
      <c r="C199" t="s">
        <v>954</v>
      </c>
      <c r="D199" t="s">
        <v>955</v>
      </c>
      <c r="E199" t="s">
        <v>956</v>
      </c>
      <c r="F199">
        <v>34</v>
      </c>
      <c r="G199">
        <v>3990</v>
      </c>
      <c r="H199" t="s">
        <v>957</v>
      </c>
      <c r="I199">
        <v>2607901</v>
      </c>
      <c r="J199" t="s">
        <v>958</v>
      </c>
      <c r="K199">
        <v>54420030</v>
      </c>
      <c r="L199" t="s">
        <v>229</v>
      </c>
      <c r="M199">
        <v>1</v>
      </c>
      <c r="N199">
        <v>81</v>
      </c>
      <c r="O199">
        <v>34748300</v>
      </c>
    </row>
    <row r="200" spans="1:15" x14ac:dyDescent="0.2">
      <c r="A200">
        <v>217</v>
      </c>
      <c r="B200" t="s">
        <v>1878</v>
      </c>
      <c r="C200" t="s">
        <v>959</v>
      </c>
      <c r="D200" t="s">
        <v>960</v>
      </c>
      <c r="E200" t="s">
        <v>961</v>
      </c>
      <c r="F200">
        <v>4</v>
      </c>
      <c r="G200">
        <v>217</v>
      </c>
      <c r="H200" t="s">
        <v>962</v>
      </c>
      <c r="I200">
        <v>3151800</v>
      </c>
      <c r="J200" t="s">
        <v>963</v>
      </c>
      <c r="K200">
        <v>37701528</v>
      </c>
      <c r="L200" t="s">
        <v>105</v>
      </c>
      <c r="M200">
        <v>1</v>
      </c>
      <c r="N200">
        <v>35</v>
      </c>
      <c r="O200">
        <v>37293300</v>
      </c>
    </row>
    <row r="201" spans="1:15" x14ac:dyDescent="0.2">
      <c r="A201">
        <v>218</v>
      </c>
      <c r="B201" t="s">
        <v>1879</v>
      </c>
      <c r="C201" t="s">
        <v>964</v>
      </c>
      <c r="D201" t="s">
        <v>965</v>
      </c>
      <c r="E201">
        <v>4</v>
      </c>
      <c r="F201">
        <v>4</v>
      </c>
      <c r="G201">
        <v>633</v>
      </c>
      <c r="H201" t="s">
        <v>88</v>
      </c>
      <c r="I201">
        <v>5205406</v>
      </c>
      <c r="J201" t="s">
        <v>966</v>
      </c>
      <c r="K201">
        <v>76300000</v>
      </c>
      <c r="L201" t="s">
        <v>357</v>
      </c>
      <c r="M201">
        <v>1</v>
      </c>
      <c r="N201">
        <v>62</v>
      </c>
      <c r="O201">
        <v>33232298</v>
      </c>
    </row>
    <row r="202" spans="1:15" x14ac:dyDescent="0.2">
      <c r="A202">
        <v>219</v>
      </c>
      <c r="B202" t="s">
        <v>1880</v>
      </c>
      <c r="C202" t="s">
        <v>967</v>
      </c>
      <c r="D202" t="s">
        <v>968</v>
      </c>
      <c r="E202" t="s">
        <v>969</v>
      </c>
      <c r="F202">
        <v>34</v>
      </c>
      <c r="G202">
        <v>1262</v>
      </c>
      <c r="H202" t="s">
        <v>88</v>
      </c>
      <c r="I202">
        <v>3531308</v>
      </c>
      <c r="J202" t="s">
        <v>970</v>
      </c>
      <c r="K202">
        <v>15910000</v>
      </c>
      <c r="L202" t="s">
        <v>79</v>
      </c>
      <c r="M202">
        <v>1</v>
      </c>
      <c r="N202">
        <v>16</v>
      </c>
      <c r="O202">
        <v>32443032</v>
      </c>
    </row>
    <row r="203" spans="1:15" x14ac:dyDescent="0.2">
      <c r="A203">
        <v>220</v>
      </c>
      <c r="B203" t="s">
        <v>1881</v>
      </c>
      <c r="C203" t="s">
        <v>971</v>
      </c>
      <c r="D203" t="s">
        <v>972</v>
      </c>
      <c r="E203" t="s">
        <v>973</v>
      </c>
      <c r="F203">
        <v>34</v>
      </c>
      <c r="G203">
        <v>115</v>
      </c>
      <c r="H203" t="s">
        <v>88</v>
      </c>
      <c r="I203">
        <v>4209300</v>
      </c>
      <c r="J203" t="s">
        <v>974</v>
      </c>
      <c r="K203">
        <v>88502030</v>
      </c>
      <c r="L203" t="s">
        <v>184</v>
      </c>
      <c r="M203">
        <v>1</v>
      </c>
      <c r="N203">
        <v>49</v>
      </c>
      <c r="O203">
        <v>32216600</v>
      </c>
    </row>
    <row r="204" spans="1:15" x14ac:dyDescent="0.2">
      <c r="A204">
        <v>221</v>
      </c>
      <c r="B204" t="s">
        <v>1882</v>
      </c>
      <c r="C204" t="s">
        <v>975</v>
      </c>
      <c r="D204" t="s">
        <v>976</v>
      </c>
      <c r="E204" t="s">
        <v>977</v>
      </c>
      <c r="F204">
        <v>4</v>
      </c>
      <c r="G204">
        <v>2300</v>
      </c>
      <c r="H204" t="s">
        <v>978</v>
      </c>
      <c r="I204">
        <v>4218707</v>
      </c>
      <c r="J204" t="s">
        <v>979</v>
      </c>
      <c r="K204">
        <v>88705002</v>
      </c>
      <c r="L204" t="s">
        <v>184</v>
      </c>
      <c r="M204">
        <v>1</v>
      </c>
      <c r="N204">
        <v>47</v>
      </c>
      <c r="O204" t="s">
        <v>980</v>
      </c>
    </row>
    <row r="205" spans="1:15" x14ac:dyDescent="0.2">
      <c r="A205">
        <v>222</v>
      </c>
      <c r="B205" t="s">
        <v>1883</v>
      </c>
      <c r="C205" t="s">
        <v>981</v>
      </c>
      <c r="D205" t="s">
        <v>982</v>
      </c>
      <c r="E205" t="s">
        <v>983</v>
      </c>
      <c r="F205">
        <v>34</v>
      </c>
      <c r="G205" t="s">
        <v>802</v>
      </c>
      <c r="H205" t="s">
        <v>984</v>
      </c>
      <c r="I205">
        <v>1721000</v>
      </c>
      <c r="J205" t="s">
        <v>985</v>
      </c>
      <c r="K205">
        <v>77015554</v>
      </c>
      <c r="L205" t="s">
        <v>986</v>
      </c>
      <c r="M205">
        <v>1</v>
      </c>
      <c r="N205">
        <v>63</v>
      </c>
      <c r="O205">
        <v>30255800</v>
      </c>
    </row>
    <row r="206" spans="1:15" x14ac:dyDescent="0.2">
      <c r="A206">
        <v>223</v>
      </c>
      <c r="B206" t="s">
        <v>1884</v>
      </c>
      <c r="C206" t="s">
        <v>987</v>
      </c>
      <c r="D206" t="s">
        <v>988</v>
      </c>
      <c r="E206" t="s">
        <v>989</v>
      </c>
      <c r="F206">
        <v>4</v>
      </c>
      <c r="G206">
        <v>1196</v>
      </c>
      <c r="H206" t="s">
        <v>88</v>
      </c>
      <c r="I206">
        <v>3134202</v>
      </c>
      <c r="J206" t="s">
        <v>990</v>
      </c>
      <c r="K206">
        <v>38300132</v>
      </c>
      <c r="L206" t="s">
        <v>105</v>
      </c>
      <c r="M206">
        <v>1</v>
      </c>
      <c r="N206">
        <v>34</v>
      </c>
      <c r="O206">
        <v>32680700</v>
      </c>
    </row>
    <row r="207" spans="1:15" x14ac:dyDescent="0.2">
      <c r="A207">
        <v>224</v>
      </c>
      <c r="B207" t="s">
        <v>1885</v>
      </c>
      <c r="C207" t="s">
        <v>991</v>
      </c>
      <c r="D207" t="s">
        <v>992</v>
      </c>
      <c r="E207" t="s">
        <v>384</v>
      </c>
      <c r="F207">
        <v>4</v>
      </c>
      <c r="G207">
        <v>1245</v>
      </c>
      <c r="H207" t="s">
        <v>489</v>
      </c>
      <c r="I207">
        <v>2931350</v>
      </c>
      <c r="J207" t="s">
        <v>993</v>
      </c>
      <c r="K207">
        <v>45996137</v>
      </c>
      <c r="L207" t="s">
        <v>454</v>
      </c>
      <c r="M207">
        <v>1</v>
      </c>
      <c r="N207">
        <v>73</v>
      </c>
      <c r="O207">
        <v>32638000</v>
      </c>
    </row>
    <row r="208" spans="1:15" x14ac:dyDescent="0.2">
      <c r="A208">
        <v>225</v>
      </c>
      <c r="B208" t="s">
        <v>1886</v>
      </c>
      <c r="C208" t="s">
        <v>994</v>
      </c>
      <c r="D208" t="s">
        <v>995</v>
      </c>
      <c r="E208" t="s">
        <v>996</v>
      </c>
      <c r="F208">
        <v>4</v>
      </c>
      <c r="G208">
        <v>51</v>
      </c>
      <c r="H208" t="s">
        <v>88</v>
      </c>
      <c r="I208">
        <v>2914703</v>
      </c>
      <c r="J208" t="s">
        <v>997</v>
      </c>
      <c r="K208">
        <v>46880000</v>
      </c>
      <c r="L208" t="s">
        <v>454</v>
      </c>
      <c r="M208">
        <v>1</v>
      </c>
      <c r="N208">
        <v>75</v>
      </c>
      <c r="O208">
        <v>32511980</v>
      </c>
    </row>
    <row r="209" spans="1:15" x14ac:dyDescent="0.2">
      <c r="A209">
        <v>226</v>
      </c>
      <c r="B209" t="s">
        <v>1887</v>
      </c>
      <c r="C209" t="s">
        <v>998</v>
      </c>
      <c r="D209" t="s">
        <v>999</v>
      </c>
      <c r="E209" t="s">
        <v>1000</v>
      </c>
      <c r="F209">
        <v>34</v>
      </c>
      <c r="G209">
        <v>33</v>
      </c>
      <c r="H209" t="s">
        <v>88</v>
      </c>
      <c r="I209">
        <v>3147006</v>
      </c>
      <c r="J209" t="s">
        <v>1001</v>
      </c>
      <c r="K209">
        <v>38600140</v>
      </c>
      <c r="L209" t="s">
        <v>105</v>
      </c>
      <c r="M209">
        <v>1</v>
      </c>
      <c r="N209">
        <v>38</v>
      </c>
      <c r="O209">
        <v>33112100</v>
      </c>
    </row>
    <row r="210" spans="1:15" x14ac:dyDescent="0.2">
      <c r="A210">
        <v>227</v>
      </c>
      <c r="B210" t="s">
        <v>1888</v>
      </c>
      <c r="C210" t="s">
        <v>1002</v>
      </c>
      <c r="D210" t="s">
        <v>1003</v>
      </c>
      <c r="E210" t="s">
        <v>282</v>
      </c>
      <c r="F210">
        <v>34</v>
      </c>
      <c r="G210">
        <v>132</v>
      </c>
      <c r="H210" t="s">
        <v>88</v>
      </c>
      <c r="I210">
        <v>4204202</v>
      </c>
      <c r="J210" t="s">
        <v>1004</v>
      </c>
      <c r="K210">
        <v>89802130</v>
      </c>
      <c r="L210" t="s">
        <v>184</v>
      </c>
      <c r="M210">
        <v>1</v>
      </c>
      <c r="N210">
        <v>49</v>
      </c>
      <c r="O210">
        <v>33611800</v>
      </c>
    </row>
    <row r="211" spans="1:15" x14ac:dyDescent="0.2">
      <c r="A211">
        <v>228</v>
      </c>
      <c r="B211" t="s">
        <v>1889</v>
      </c>
      <c r="C211" t="s">
        <v>1005</v>
      </c>
      <c r="D211" t="s">
        <v>1006</v>
      </c>
      <c r="E211" t="s">
        <v>1007</v>
      </c>
      <c r="F211">
        <v>34</v>
      </c>
      <c r="G211">
        <v>208</v>
      </c>
      <c r="H211" t="s">
        <v>88</v>
      </c>
      <c r="I211">
        <v>5218805</v>
      </c>
      <c r="J211" t="s">
        <v>1008</v>
      </c>
      <c r="K211">
        <v>75901050</v>
      </c>
      <c r="L211" t="s">
        <v>357</v>
      </c>
      <c r="M211">
        <v>1</v>
      </c>
      <c r="N211">
        <v>64</v>
      </c>
      <c r="O211">
        <v>21014967</v>
      </c>
    </row>
    <row r="212" spans="1:15" x14ac:dyDescent="0.2">
      <c r="A212">
        <v>229</v>
      </c>
      <c r="B212" t="s">
        <v>1890</v>
      </c>
      <c r="C212" t="s">
        <v>1009</v>
      </c>
      <c r="D212" t="s">
        <v>1010</v>
      </c>
      <c r="E212" t="s">
        <v>1011</v>
      </c>
      <c r="F212">
        <v>29</v>
      </c>
      <c r="G212" t="s">
        <v>802</v>
      </c>
      <c r="H212" t="s">
        <v>88</v>
      </c>
      <c r="I212">
        <v>5212501</v>
      </c>
      <c r="J212" t="s">
        <v>1012</v>
      </c>
      <c r="K212">
        <v>72800630</v>
      </c>
      <c r="L212" t="s">
        <v>357</v>
      </c>
      <c r="M212">
        <v>1</v>
      </c>
      <c r="N212">
        <v>61</v>
      </c>
      <c r="O212">
        <v>36221009</v>
      </c>
    </row>
    <row r="213" spans="1:15" x14ac:dyDescent="0.2">
      <c r="A213">
        <v>230</v>
      </c>
      <c r="B213" t="s">
        <v>1891</v>
      </c>
      <c r="C213" t="s">
        <v>1013</v>
      </c>
      <c r="D213" t="s">
        <v>1014</v>
      </c>
      <c r="E213" t="s">
        <v>1015</v>
      </c>
      <c r="F213">
        <v>34</v>
      </c>
      <c r="G213">
        <v>6</v>
      </c>
      <c r="H213" t="s">
        <v>1016</v>
      </c>
      <c r="I213">
        <v>2928703</v>
      </c>
      <c r="J213" t="s">
        <v>1017</v>
      </c>
      <c r="K213">
        <v>44440476</v>
      </c>
      <c r="L213" t="s">
        <v>454</v>
      </c>
      <c r="M213">
        <v>1</v>
      </c>
      <c r="N213">
        <v>75</v>
      </c>
      <c r="O213">
        <v>33113100</v>
      </c>
    </row>
    <row r="214" spans="1:15" x14ac:dyDescent="0.2">
      <c r="A214">
        <v>231</v>
      </c>
      <c r="B214" t="s">
        <v>1892</v>
      </c>
      <c r="C214" t="s">
        <v>1018</v>
      </c>
      <c r="D214" t="s">
        <v>1019</v>
      </c>
      <c r="E214" t="s">
        <v>1020</v>
      </c>
      <c r="F214">
        <v>34</v>
      </c>
      <c r="G214">
        <v>133</v>
      </c>
      <c r="H214" t="s">
        <v>88</v>
      </c>
      <c r="I214">
        <v>3302007</v>
      </c>
      <c r="J214" t="s">
        <v>1021</v>
      </c>
      <c r="K214">
        <v>23815460</v>
      </c>
      <c r="L214" t="s">
        <v>149</v>
      </c>
      <c r="M214">
        <v>1</v>
      </c>
      <c r="N214">
        <v>21</v>
      </c>
      <c r="O214">
        <v>26883993</v>
      </c>
    </row>
    <row r="215" spans="1:15" x14ac:dyDescent="0.2">
      <c r="A215">
        <v>232</v>
      </c>
      <c r="B215" t="s">
        <v>1893</v>
      </c>
      <c r="C215" t="s">
        <v>1022</v>
      </c>
      <c r="D215" t="s">
        <v>1023</v>
      </c>
      <c r="E215" t="s">
        <v>1024</v>
      </c>
      <c r="F215">
        <v>34</v>
      </c>
      <c r="G215">
        <v>501</v>
      </c>
      <c r="H215" t="s">
        <v>88</v>
      </c>
      <c r="I215">
        <v>3514403</v>
      </c>
      <c r="J215" t="s">
        <v>1025</v>
      </c>
      <c r="K215">
        <v>17900000</v>
      </c>
      <c r="L215" t="s">
        <v>79</v>
      </c>
      <c r="M215">
        <v>1</v>
      </c>
      <c r="N215">
        <v>18</v>
      </c>
      <c r="O215">
        <v>38219300</v>
      </c>
    </row>
    <row r="216" spans="1:15" x14ac:dyDescent="0.2">
      <c r="A216">
        <v>233</v>
      </c>
      <c r="B216" t="s">
        <v>1894</v>
      </c>
      <c r="C216" t="s">
        <v>1026</v>
      </c>
      <c r="D216" t="s">
        <v>1027</v>
      </c>
      <c r="E216" t="s">
        <v>1028</v>
      </c>
      <c r="F216">
        <v>34</v>
      </c>
      <c r="G216">
        <v>65</v>
      </c>
      <c r="H216" t="s">
        <v>88</v>
      </c>
      <c r="I216">
        <v>3526803</v>
      </c>
      <c r="J216" t="s">
        <v>1029</v>
      </c>
      <c r="K216">
        <v>18682550</v>
      </c>
      <c r="L216" t="s">
        <v>79</v>
      </c>
      <c r="M216">
        <v>1</v>
      </c>
      <c r="N216">
        <v>14</v>
      </c>
      <c r="O216">
        <v>32693100</v>
      </c>
    </row>
    <row r="217" spans="1:15" x14ac:dyDescent="0.2">
      <c r="A217">
        <v>234</v>
      </c>
      <c r="B217" t="s">
        <v>1895</v>
      </c>
      <c r="C217" t="s">
        <v>1030</v>
      </c>
      <c r="D217" t="s">
        <v>1031</v>
      </c>
      <c r="E217" t="s">
        <v>1032</v>
      </c>
      <c r="F217">
        <v>4</v>
      </c>
      <c r="G217">
        <v>358</v>
      </c>
      <c r="H217" t="s">
        <v>88</v>
      </c>
      <c r="I217">
        <v>3169307</v>
      </c>
      <c r="J217" t="s">
        <v>1033</v>
      </c>
      <c r="K217">
        <v>37410000</v>
      </c>
      <c r="L217" t="s">
        <v>105</v>
      </c>
      <c r="M217">
        <v>1</v>
      </c>
      <c r="N217">
        <v>35</v>
      </c>
      <c r="O217">
        <v>32396000</v>
      </c>
    </row>
    <row r="218" spans="1:15" x14ac:dyDescent="0.2">
      <c r="A218">
        <v>235</v>
      </c>
      <c r="B218" t="s">
        <v>1896</v>
      </c>
      <c r="C218" t="s">
        <v>1034</v>
      </c>
      <c r="D218" t="s">
        <v>1035</v>
      </c>
      <c r="E218" t="s">
        <v>1036</v>
      </c>
      <c r="F218">
        <v>34</v>
      </c>
      <c r="G218">
        <v>459</v>
      </c>
      <c r="H218" t="s">
        <v>1037</v>
      </c>
      <c r="I218">
        <v>5101803</v>
      </c>
      <c r="J218" t="s">
        <v>1038</v>
      </c>
      <c r="K218">
        <v>78600000</v>
      </c>
      <c r="L218" t="s">
        <v>322</v>
      </c>
      <c r="M218">
        <v>1</v>
      </c>
      <c r="N218">
        <v>66</v>
      </c>
      <c r="O218">
        <v>34022400</v>
      </c>
    </row>
    <row r="219" spans="1:15" x14ac:dyDescent="0.2">
      <c r="A219">
        <v>236</v>
      </c>
      <c r="B219" t="s">
        <v>1897</v>
      </c>
      <c r="C219" t="s">
        <v>1039</v>
      </c>
      <c r="D219" t="s">
        <v>1040</v>
      </c>
      <c r="E219" t="s">
        <v>924</v>
      </c>
      <c r="F219">
        <v>34</v>
      </c>
      <c r="G219">
        <v>435</v>
      </c>
      <c r="H219" t="s">
        <v>88</v>
      </c>
      <c r="I219">
        <v>3127701</v>
      </c>
      <c r="J219" t="s">
        <v>1041</v>
      </c>
      <c r="K219">
        <v>35010090</v>
      </c>
      <c r="L219" t="s">
        <v>105</v>
      </c>
      <c r="M219">
        <v>1</v>
      </c>
      <c r="N219">
        <v>33</v>
      </c>
      <c r="O219">
        <v>21012999</v>
      </c>
    </row>
    <row r="220" spans="1:15" x14ac:dyDescent="0.2">
      <c r="A220">
        <v>237</v>
      </c>
      <c r="B220" t="s">
        <v>1898</v>
      </c>
      <c r="C220" t="s">
        <v>1042</v>
      </c>
      <c r="D220" t="s">
        <v>1043</v>
      </c>
      <c r="E220" t="s">
        <v>1044</v>
      </c>
      <c r="F220">
        <v>34</v>
      </c>
      <c r="G220">
        <v>151</v>
      </c>
      <c r="H220" t="s">
        <v>88</v>
      </c>
      <c r="I220">
        <v>3126109</v>
      </c>
      <c r="J220" t="s">
        <v>1045</v>
      </c>
      <c r="K220">
        <v>35570000</v>
      </c>
      <c r="L220" t="s">
        <v>105</v>
      </c>
      <c r="M220">
        <v>1</v>
      </c>
      <c r="N220">
        <v>37</v>
      </c>
      <c r="O220">
        <v>33296100</v>
      </c>
    </row>
    <row r="221" spans="1:15" x14ac:dyDescent="0.2">
      <c r="A221">
        <v>238</v>
      </c>
      <c r="B221" t="s">
        <v>1899</v>
      </c>
      <c r="C221" t="s">
        <v>1046</v>
      </c>
      <c r="D221" t="s">
        <v>1047</v>
      </c>
      <c r="E221" t="s">
        <v>1048</v>
      </c>
      <c r="F221">
        <v>4</v>
      </c>
      <c r="G221">
        <v>2725</v>
      </c>
      <c r="H221" t="s">
        <v>1049</v>
      </c>
      <c r="I221">
        <v>3147105</v>
      </c>
      <c r="J221" t="s">
        <v>1050</v>
      </c>
      <c r="K221">
        <v>35661044</v>
      </c>
      <c r="L221" t="s">
        <v>105</v>
      </c>
      <c r="M221">
        <v>1</v>
      </c>
      <c r="N221">
        <v>37</v>
      </c>
      <c r="O221">
        <v>32379900</v>
      </c>
    </row>
    <row r="222" spans="1:15" x14ac:dyDescent="0.2">
      <c r="A222">
        <v>239</v>
      </c>
      <c r="B222" t="s">
        <v>1900</v>
      </c>
      <c r="C222" t="s">
        <v>1051</v>
      </c>
      <c r="D222" t="s">
        <v>1052</v>
      </c>
      <c r="E222" t="s">
        <v>133</v>
      </c>
      <c r="F222">
        <v>34</v>
      </c>
      <c r="G222">
        <v>342</v>
      </c>
      <c r="H222" t="s">
        <v>88</v>
      </c>
      <c r="I222">
        <v>3111200</v>
      </c>
      <c r="J222" t="s">
        <v>1053</v>
      </c>
      <c r="K222">
        <v>37270000</v>
      </c>
      <c r="L222" t="s">
        <v>105</v>
      </c>
      <c r="M222">
        <v>1</v>
      </c>
      <c r="N222">
        <v>35</v>
      </c>
      <c r="O222">
        <v>38318050</v>
      </c>
    </row>
    <row r="223" spans="1:15" x14ac:dyDescent="0.2">
      <c r="A223">
        <v>240</v>
      </c>
      <c r="B223" t="s">
        <v>1901</v>
      </c>
      <c r="C223" t="s">
        <v>1054</v>
      </c>
      <c r="D223" t="s">
        <v>1055</v>
      </c>
      <c r="E223" t="s">
        <v>1056</v>
      </c>
      <c r="F223">
        <v>34</v>
      </c>
      <c r="G223">
        <v>189</v>
      </c>
      <c r="H223" t="s">
        <v>88</v>
      </c>
      <c r="I223">
        <v>3101607</v>
      </c>
      <c r="J223" t="s">
        <v>1057</v>
      </c>
      <c r="K223">
        <v>37130093</v>
      </c>
      <c r="L223" t="s">
        <v>105</v>
      </c>
      <c r="M223">
        <v>1</v>
      </c>
      <c r="N223">
        <v>35</v>
      </c>
      <c r="O223">
        <v>36981000</v>
      </c>
    </row>
    <row r="224" spans="1:15" x14ac:dyDescent="0.2">
      <c r="A224">
        <v>241</v>
      </c>
      <c r="B224" t="s">
        <v>1902</v>
      </c>
      <c r="C224" t="s">
        <v>1058</v>
      </c>
      <c r="D224" t="s">
        <v>1059</v>
      </c>
      <c r="E224" t="s">
        <v>1060</v>
      </c>
      <c r="F224">
        <v>34</v>
      </c>
      <c r="G224">
        <v>175</v>
      </c>
      <c r="H224" t="s">
        <v>88</v>
      </c>
      <c r="I224">
        <v>3138401</v>
      </c>
      <c r="J224" t="s">
        <v>1061</v>
      </c>
      <c r="K224">
        <v>36700012</v>
      </c>
      <c r="L224" t="s">
        <v>105</v>
      </c>
      <c r="M224">
        <v>1</v>
      </c>
      <c r="N224">
        <v>32</v>
      </c>
      <c r="O224">
        <v>34495050</v>
      </c>
    </row>
    <row r="225" spans="1:15" x14ac:dyDescent="0.2">
      <c r="A225">
        <v>242</v>
      </c>
      <c r="B225" t="s">
        <v>1903</v>
      </c>
      <c r="C225" t="s">
        <v>1062</v>
      </c>
      <c r="D225" t="s">
        <v>1063</v>
      </c>
      <c r="E225" t="s">
        <v>1064</v>
      </c>
      <c r="F225">
        <v>4</v>
      </c>
      <c r="G225">
        <v>1233</v>
      </c>
      <c r="H225" t="s">
        <v>88</v>
      </c>
      <c r="I225">
        <v>4208203</v>
      </c>
      <c r="J225" t="s">
        <v>1065</v>
      </c>
      <c r="K225">
        <v>88301303</v>
      </c>
      <c r="L225" t="s">
        <v>184</v>
      </c>
      <c r="M225">
        <v>1</v>
      </c>
      <c r="N225">
        <v>47</v>
      </c>
      <c r="O225">
        <v>33414400</v>
      </c>
    </row>
    <row r="226" spans="1:15" x14ac:dyDescent="0.2">
      <c r="A226">
        <v>243</v>
      </c>
      <c r="B226" t="s">
        <v>1904</v>
      </c>
      <c r="C226" t="s">
        <v>1066</v>
      </c>
      <c r="D226" t="s">
        <v>1067</v>
      </c>
      <c r="E226" t="s">
        <v>1068</v>
      </c>
      <c r="F226">
        <v>34</v>
      </c>
      <c r="G226">
        <v>336</v>
      </c>
      <c r="H226" t="s">
        <v>88</v>
      </c>
      <c r="I226">
        <v>2932903</v>
      </c>
      <c r="J226" t="s">
        <v>1069</v>
      </c>
      <c r="K226">
        <v>45400000</v>
      </c>
      <c r="L226" t="s">
        <v>454</v>
      </c>
      <c r="M226">
        <v>1</v>
      </c>
      <c r="N226">
        <v>75</v>
      </c>
      <c r="O226">
        <v>36413918</v>
      </c>
    </row>
    <row r="227" spans="1:15" x14ac:dyDescent="0.2">
      <c r="A227">
        <v>244</v>
      </c>
      <c r="B227" t="s">
        <v>1905</v>
      </c>
      <c r="C227" t="s">
        <v>1070</v>
      </c>
      <c r="D227" t="s">
        <v>1071</v>
      </c>
      <c r="E227" t="s">
        <v>1072</v>
      </c>
      <c r="F227">
        <v>34</v>
      </c>
      <c r="G227">
        <v>1480</v>
      </c>
      <c r="H227" t="s">
        <v>1073</v>
      </c>
      <c r="I227">
        <v>3524105</v>
      </c>
      <c r="J227" t="s">
        <v>1074</v>
      </c>
      <c r="K227">
        <v>14500000</v>
      </c>
      <c r="L227" t="s">
        <v>79</v>
      </c>
      <c r="M227">
        <v>1</v>
      </c>
      <c r="N227">
        <v>16</v>
      </c>
      <c r="O227">
        <v>38303000</v>
      </c>
    </row>
    <row r="228" spans="1:15" x14ac:dyDescent="0.2">
      <c r="A228">
        <v>245</v>
      </c>
      <c r="B228" t="s">
        <v>1906</v>
      </c>
      <c r="C228" t="s">
        <v>1075</v>
      </c>
      <c r="D228" t="s">
        <v>1076</v>
      </c>
      <c r="E228" t="s">
        <v>1077</v>
      </c>
      <c r="F228">
        <v>29</v>
      </c>
      <c r="G228">
        <v>113</v>
      </c>
      <c r="H228" t="s">
        <v>88</v>
      </c>
      <c r="I228">
        <v>2407203</v>
      </c>
      <c r="J228" t="s">
        <v>1078</v>
      </c>
      <c r="K228">
        <v>59500000</v>
      </c>
      <c r="L228" t="s">
        <v>345</v>
      </c>
      <c r="M228">
        <v>1</v>
      </c>
      <c r="N228">
        <v>84</v>
      </c>
      <c r="O228">
        <v>35211394</v>
      </c>
    </row>
    <row r="229" spans="1:15" x14ac:dyDescent="0.2">
      <c r="A229">
        <v>246</v>
      </c>
      <c r="B229" t="s">
        <v>1907</v>
      </c>
      <c r="C229" t="s">
        <v>1079</v>
      </c>
      <c r="D229" t="s">
        <v>1080</v>
      </c>
      <c r="E229" t="s">
        <v>1081</v>
      </c>
      <c r="F229">
        <v>4</v>
      </c>
      <c r="G229">
        <v>943</v>
      </c>
      <c r="H229" t="s">
        <v>88</v>
      </c>
      <c r="I229">
        <v>2203909</v>
      </c>
      <c r="J229" t="s">
        <v>1082</v>
      </c>
      <c r="K229">
        <v>64800074</v>
      </c>
      <c r="L229" t="s">
        <v>506</v>
      </c>
      <c r="M229">
        <v>1</v>
      </c>
      <c r="N229">
        <v>89</v>
      </c>
      <c r="O229">
        <v>35211133</v>
      </c>
    </row>
    <row r="230" spans="1:15" x14ac:dyDescent="0.2">
      <c r="A230">
        <v>247</v>
      </c>
      <c r="B230" t="s">
        <v>1908</v>
      </c>
      <c r="C230" t="s">
        <v>1083</v>
      </c>
      <c r="D230" t="s">
        <v>1084</v>
      </c>
      <c r="E230" t="s">
        <v>1085</v>
      </c>
      <c r="F230">
        <v>34</v>
      </c>
      <c r="G230">
        <v>239</v>
      </c>
      <c r="H230" t="s">
        <v>1086</v>
      </c>
      <c r="I230">
        <v>3304201</v>
      </c>
      <c r="J230" t="s">
        <v>1087</v>
      </c>
      <c r="K230">
        <v>27542020</v>
      </c>
      <c r="L230" t="s">
        <v>149</v>
      </c>
      <c r="M230">
        <v>1</v>
      </c>
      <c r="N230">
        <v>24</v>
      </c>
      <c r="O230">
        <v>21088900</v>
      </c>
    </row>
    <row r="231" spans="1:15" x14ac:dyDescent="0.2">
      <c r="A231">
        <v>248</v>
      </c>
      <c r="B231" t="s">
        <v>1909</v>
      </c>
      <c r="C231" t="s">
        <v>1088</v>
      </c>
      <c r="D231" t="s">
        <v>1089</v>
      </c>
      <c r="E231" t="s">
        <v>1090</v>
      </c>
      <c r="F231">
        <v>34</v>
      </c>
      <c r="G231">
        <v>768</v>
      </c>
      <c r="H231" t="s">
        <v>88</v>
      </c>
      <c r="I231">
        <v>3300308</v>
      </c>
      <c r="J231" t="s">
        <v>1091</v>
      </c>
      <c r="K231">
        <v>27130430</v>
      </c>
      <c r="L231" t="s">
        <v>149</v>
      </c>
      <c r="M231">
        <v>1</v>
      </c>
      <c r="N231">
        <v>24</v>
      </c>
      <c r="O231">
        <v>24477000</v>
      </c>
    </row>
    <row r="232" spans="1:15" x14ac:dyDescent="0.2">
      <c r="A232">
        <v>249</v>
      </c>
      <c r="B232" t="s">
        <v>1910</v>
      </c>
      <c r="C232" t="s">
        <v>1092</v>
      </c>
      <c r="D232" t="s">
        <v>1093</v>
      </c>
      <c r="E232" t="s">
        <v>1094</v>
      </c>
      <c r="F232">
        <v>4</v>
      </c>
      <c r="G232">
        <v>1400</v>
      </c>
      <c r="H232" t="s">
        <v>88</v>
      </c>
      <c r="I232">
        <v>3164704</v>
      </c>
      <c r="J232" t="s">
        <v>1095</v>
      </c>
      <c r="K232">
        <v>37950000</v>
      </c>
      <c r="L232" t="s">
        <v>105</v>
      </c>
      <c r="M232">
        <v>1</v>
      </c>
      <c r="N232">
        <v>35</v>
      </c>
      <c r="O232">
        <v>35398400</v>
      </c>
    </row>
    <row r="233" spans="1:15" x14ac:dyDescent="0.2">
      <c r="A233">
        <v>250</v>
      </c>
      <c r="B233" t="s">
        <v>1911</v>
      </c>
      <c r="C233" t="s">
        <v>1096</v>
      </c>
      <c r="D233" t="s">
        <v>1097</v>
      </c>
      <c r="E233" t="s">
        <v>1098</v>
      </c>
      <c r="F233">
        <v>34</v>
      </c>
      <c r="G233">
        <v>118</v>
      </c>
      <c r="H233" t="s">
        <v>1099</v>
      </c>
      <c r="I233">
        <v>3549706</v>
      </c>
      <c r="J233" t="s">
        <v>1100</v>
      </c>
      <c r="K233">
        <v>13720000</v>
      </c>
      <c r="L233" t="s">
        <v>79</v>
      </c>
      <c r="M233">
        <v>1</v>
      </c>
      <c r="N233">
        <v>19</v>
      </c>
      <c r="O233">
        <v>36828888</v>
      </c>
    </row>
    <row r="234" spans="1:15" x14ac:dyDescent="0.2">
      <c r="A234">
        <v>251</v>
      </c>
      <c r="B234" t="s">
        <v>1912</v>
      </c>
      <c r="C234" t="s">
        <v>1101</v>
      </c>
      <c r="D234" t="s">
        <v>1102</v>
      </c>
      <c r="E234" t="s">
        <v>1103</v>
      </c>
      <c r="F234">
        <v>34</v>
      </c>
      <c r="G234">
        <v>18</v>
      </c>
      <c r="H234" t="s">
        <v>88</v>
      </c>
      <c r="I234">
        <v>5221601</v>
      </c>
      <c r="J234" t="s">
        <v>1104</v>
      </c>
      <c r="K234">
        <v>76400000</v>
      </c>
      <c r="L234" t="s">
        <v>357</v>
      </c>
      <c r="M234">
        <v>1</v>
      </c>
      <c r="N234">
        <v>62</v>
      </c>
      <c r="O234">
        <v>33572341</v>
      </c>
    </row>
    <row r="235" spans="1:15" x14ac:dyDescent="0.2">
      <c r="A235">
        <v>252</v>
      </c>
      <c r="B235" t="s">
        <v>1913</v>
      </c>
      <c r="C235" t="s">
        <v>1105</v>
      </c>
      <c r="D235" t="s">
        <v>1106</v>
      </c>
      <c r="E235" t="s">
        <v>1107</v>
      </c>
      <c r="F235">
        <v>34</v>
      </c>
      <c r="G235">
        <v>211</v>
      </c>
      <c r="H235" t="s">
        <v>88</v>
      </c>
      <c r="I235">
        <v>3138203</v>
      </c>
      <c r="J235" t="s">
        <v>1108</v>
      </c>
      <c r="K235">
        <v>37200000</v>
      </c>
      <c r="L235" t="s">
        <v>105</v>
      </c>
      <c r="M235">
        <v>1</v>
      </c>
      <c r="N235">
        <v>35</v>
      </c>
      <c r="O235">
        <v>38290011</v>
      </c>
    </row>
    <row r="236" spans="1:15" x14ac:dyDescent="0.2">
      <c r="A236">
        <v>253</v>
      </c>
      <c r="B236" t="s">
        <v>1914</v>
      </c>
      <c r="C236" t="s">
        <v>1109</v>
      </c>
      <c r="D236" t="s">
        <v>1110</v>
      </c>
      <c r="E236" t="s">
        <v>1111</v>
      </c>
      <c r="F236">
        <v>34</v>
      </c>
      <c r="G236">
        <v>901</v>
      </c>
      <c r="H236" t="s">
        <v>88</v>
      </c>
      <c r="I236">
        <v>5211909</v>
      </c>
      <c r="J236" t="s">
        <v>1112</v>
      </c>
      <c r="K236">
        <v>75800024</v>
      </c>
      <c r="L236" t="s">
        <v>357</v>
      </c>
      <c r="M236">
        <v>1</v>
      </c>
      <c r="N236">
        <v>64</v>
      </c>
      <c r="O236">
        <v>36312093</v>
      </c>
    </row>
    <row r="237" spans="1:15" x14ac:dyDescent="0.2">
      <c r="A237">
        <v>254</v>
      </c>
      <c r="B237" t="s">
        <v>1915</v>
      </c>
      <c r="C237" t="s">
        <v>1113</v>
      </c>
      <c r="D237" t="s">
        <v>1114</v>
      </c>
      <c r="E237" t="s">
        <v>1115</v>
      </c>
      <c r="F237">
        <v>4</v>
      </c>
      <c r="G237">
        <v>196</v>
      </c>
      <c r="H237" t="s">
        <v>88</v>
      </c>
      <c r="I237">
        <v>3201506</v>
      </c>
      <c r="J237" t="s">
        <v>1116</v>
      </c>
      <c r="K237">
        <v>29700010</v>
      </c>
      <c r="L237" t="s">
        <v>426</v>
      </c>
      <c r="M237">
        <v>1</v>
      </c>
      <c r="N237">
        <v>27</v>
      </c>
      <c r="O237">
        <v>37231000</v>
      </c>
    </row>
    <row r="238" spans="1:15" x14ac:dyDescent="0.2">
      <c r="A238">
        <v>255</v>
      </c>
      <c r="B238" t="s">
        <v>1916</v>
      </c>
      <c r="C238" t="s">
        <v>1117</v>
      </c>
      <c r="D238" t="s">
        <v>1118</v>
      </c>
      <c r="E238" t="s">
        <v>1119</v>
      </c>
      <c r="F238">
        <v>4</v>
      </c>
      <c r="G238">
        <v>80</v>
      </c>
      <c r="H238" t="s">
        <v>203</v>
      </c>
      <c r="I238">
        <v>2706307</v>
      </c>
      <c r="J238" t="s">
        <v>1120</v>
      </c>
      <c r="K238">
        <v>57601100</v>
      </c>
      <c r="L238" t="s">
        <v>363</v>
      </c>
      <c r="M238">
        <v>1</v>
      </c>
      <c r="N238">
        <v>82</v>
      </c>
      <c r="O238">
        <v>34214455</v>
      </c>
    </row>
    <row r="239" spans="1:15" x14ac:dyDescent="0.2">
      <c r="A239">
        <v>256</v>
      </c>
      <c r="B239" t="s">
        <v>1917</v>
      </c>
      <c r="C239" t="s">
        <v>1121</v>
      </c>
      <c r="D239" t="s">
        <v>1122</v>
      </c>
      <c r="E239" t="s">
        <v>1123</v>
      </c>
      <c r="F239">
        <v>4</v>
      </c>
      <c r="G239">
        <v>264</v>
      </c>
      <c r="H239" t="s">
        <v>104</v>
      </c>
      <c r="I239">
        <v>3147907</v>
      </c>
      <c r="J239" t="s">
        <v>1124</v>
      </c>
      <c r="K239">
        <v>37900110</v>
      </c>
      <c r="L239" t="s">
        <v>105</v>
      </c>
      <c r="M239">
        <v>1</v>
      </c>
      <c r="N239">
        <v>35</v>
      </c>
      <c r="O239">
        <v>35292600</v>
      </c>
    </row>
    <row r="240" spans="1:15" x14ac:dyDescent="0.2">
      <c r="A240">
        <v>257</v>
      </c>
      <c r="B240" t="s">
        <v>1918</v>
      </c>
      <c r="C240" t="s">
        <v>1125</v>
      </c>
      <c r="D240" t="s">
        <v>1126</v>
      </c>
      <c r="E240" t="s">
        <v>1127</v>
      </c>
      <c r="F240">
        <v>34</v>
      </c>
      <c r="G240">
        <v>146</v>
      </c>
      <c r="H240" t="s">
        <v>88</v>
      </c>
      <c r="I240">
        <v>3133808</v>
      </c>
      <c r="J240" t="s">
        <v>1128</v>
      </c>
      <c r="K240">
        <v>35680030</v>
      </c>
      <c r="L240" t="s">
        <v>105</v>
      </c>
      <c r="M240">
        <v>1</v>
      </c>
      <c r="N240">
        <v>37</v>
      </c>
      <c r="O240">
        <v>32496100</v>
      </c>
    </row>
    <row r="241" spans="1:15" x14ac:dyDescent="0.2">
      <c r="A241">
        <v>258</v>
      </c>
      <c r="B241" t="s">
        <v>1919</v>
      </c>
      <c r="C241" t="s">
        <v>1129</v>
      </c>
      <c r="D241" t="s">
        <v>1130</v>
      </c>
      <c r="E241" t="s">
        <v>1131</v>
      </c>
      <c r="F241">
        <v>34</v>
      </c>
      <c r="G241">
        <v>181</v>
      </c>
      <c r="H241" t="s">
        <v>88</v>
      </c>
      <c r="I241">
        <v>3101508</v>
      </c>
      <c r="J241" t="s">
        <v>1132</v>
      </c>
      <c r="K241">
        <v>36660000</v>
      </c>
      <c r="L241" t="s">
        <v>105</v>
      </c>
      <c r="M241">
        <v>1</v>
      </c>
      <c r="N241">
        <v>32</v>
      </c>
      <c r="O241">
        <v>34662233</v>
      </c>
    </row>
    <row r="242" spans="1:15" x14ac:dyDescent="0.2">
      <c r="A242">
        <v>259</v>
      </c>
      <c r="B242" t="s">
        <v>1920</v>
      </c>
      <c r="C242" t="s">
        <v>1133</v>
      </c>
      <c r="D242" t="s">
        <v>1134</v>
      </c>
      <c r="E242" t="s">
        <v>1135</v>
      </c>
      <c r="F242">
        <v>34</v>
      </c>
      <c r="G242">
        <v>2772</v>
      </c>
      <c r="H242" t="s">
        <v>88</v>
      </c>
      <c r="I242">
        <v>4322400</v>
      </c>
      <c r="J242" t="s">
        <v>1136</v>
      </c>
      <c r="K242">
        <v>97501504</v>
      </c>
      <c r="L242" t="s">
        <v>57</v>
      </c>
      <c r="M242">
        <v>1</v>
      </c>
      <c r="N242">
        <v>55</v>
      </c>
      <c r="O242">
        <v>34122511</v>
      </c>
    </row>
    <row r="243" spans="1:15" x14ac:dyDescent="0.2">
      <c r="A243">
        <v>260</v>
      </c>
      <c r="B243" t="s">
        <v>1921</v>
      </c>
      <c r="C243" t="s">
        <v>1137</v>
      </c>
      <c r="D243" t="s">
        <v>1138</v>
      </c>
      <c r="E243" t="s">
        <v>1139</v>
      </c>
      <c r="F243">
        <v>34</v>
      </c>
      <c r="G243">
        <v>530</v>
      </c>
      <c r="H243" t="s">
        <v>1140</v>
      </c>
      <c r="I243">
        <v>4310009</v>
      </c>
      <c r="J243" t="s">
        <v>1141</v>
      </c>
      <c r="K243">
        <v>98200000</v>
      </c>
      <c r="L243" t="s">
        <v>57</v>
      </c>
      <c r="M243">
        <v>1</v>
      </c>
      <c r="N243">
        <v>54</v>
      </c>
      <c r="O243">
        <v>33241462</v>
      </c>
    </row>
    <row r="244" spans="1:15" x14ac:dyDescent="0.2">
      <c r="A244">
        <v>261</v>
      </c>
      <c r="B244" t="s">
        <v>1922</v>
      </c>
      <c r="C244" t="s">
        <v>1142</v>
      </c>
      <c r="D244" t="s">
        <v>1143</v>
      </c>
      <c r="E244" t="s">
        <v>1144</v>
      </c>
      <c r="F244">
        <v>4</v>
      </c>
      <c r="G244">
        <v>3707</v>
      </c>
      <c r="H244" t="s">
        <v>1145</v>
      </c>
      <c r="I244">
        <v>3524808</v>
      </c>
      <c r="J244" t="s">
        <v>1146</v>
      </c>
      <c r="K244">
        <v>15706396</v>
      </c>
      <c r="L244" t="s">
        <v>79</v>
      </c>
      <c r="M244">
        <v>1</v>
      </c>
      <c r="N244">
        <v>17</v>
      </c>
      <c r="O244">
        <v>36214243</v>
      </c>
    </row>
    <row r="245" spans="1:15" x14ac:dyDescent="0.2">
      <c r="A245">
        <v>262</v>
      </c>
      <c r="B245" t="s">
        <v>1923</v>
      </c>
      <c r="C245" t="s">
        <v>1147</v>
      </c>
      <c r="D245" t="s">
        <v>1148</v>
      </c>
      <c r="E245" t="s">
        <v>1149</v>
      </c>
      <c r="F245">
        <v>34</v>
      </c>
      <c r="G245">
        <v>1040</v>
      </c>
      <c r="H245" t="s">
        <v>88</v>
      </c>
      <c r="I245">
        <v>3527108</v>
      </c>
      <c r="J245" t="s">
        <v>1150</v>
      </c>
      <c r="K245">
        <v>16400101</v>
      </c>
      <c r="L245" t="s">
        <v>79</v>
      </c>
      <c r="M245">
        <v>1</v>
      </c>
      <c r="N245">
        <v>14</v>
      </c>
      <c r="O245">
        <v>35334800</v>
      </c>
    </row>
    <row r="246" spans="1:15" x14ac:dyDescent="0.2">
      <c r="A246">
        <v>263</v>
      </c>
      <c r="B246" t="s">
        <v>1924</v>
      </c>
      <c r="C246" t="s">
        <v>1151</v>
      </c>
      <c r="D246" t="s">
        <v>1152</v>
      </c>
      <c r="E246" t="s">
        <v>294</v>
      </c>
      <c r="F246">
        <v>4</v>
      </c>
      <c r="G246">
        <v>586</v>
      </c>
      <c r="H246" t="s">
        <v>88</v>
      </c>
      <c r="I246">
        <v>5210208</v>
      </c>
      <c r="J246" t="s">
        <v>1153</v>
      </c>
      <c r="K246">
        <v>76200000</v>
      </c>
      <c r="L246" t="s">
        <v>357</v>
      </c>
      <c r="M246">
        <v>1</v>
      </c>
      <c r="N246">
        <v>64</v>
      </c>
      <c r="O246">
        <v>36741100</v>
      </c>
    </row>
    <row r="247" spans="1:15" x14ac:dyDescent="0.2">
      <c r="A247">
        <v>264</v>
      </c>
      <c r="B247" t="s">
        <v>1925</v>
      </c>
      <c r="C247" t="s">
        <v>1154</v>
      </c>
      <c r="D247" t="s">
        <v>1155</v>
      </c>
      <c r="E247" t="s">
        <v>1156</v>
      </c>
      <c r="F247">
        <v>4</v>
      </c>
      <c r="G247">
        <v>1232</v>
      </c>
      <c r="H247" t="s">
        <v>88</v>
      </c>
      <c r="I247">
        <v>1702109</v>
      </c>
      <c r="J247" t="s">
        <v>1157</v>
      </c>
      <c r="K247">
        <v>77803120</v>
      </c>
      <c r="L247" t="s">
        <v>986</v>
      </c>
      <c r="M247">
        <v>1</v>
      </c>
      <c r="N247">
        <v>63</v>
      </c>
      <c r="O247">
        <v>34118600</v>
      </c>
    </row>
    <row r="248" spans="1:15" x14ac:dyDescent="0.2">
      <c r="A248">
        <v>265</v>
      </c>
      <c r="B248" t="s">
        <v>1926</v>
      </c>
      <c r="C248" t="s">
        <v>1158</v>
      </c>
      <c r="D248" t="s">
        <v>1159</v>
      </c>
      <c r="E248" t="s">
        <v>1160</v>
      </c>
      <c r="F248">
        <v>29</v>
      </c>
      <c r="G248">
        <v>676</v>
      </c>
      <c r="H248" t="s">
        <v>88</v>
      </c>
      <c r="I248">
        <v>2208007</v>
      </c>
      <c r="J248" t="s">
        <v>1161</v>
      </c>
      <c r="K248">
        <v>64600082</v>
      </c>
      <c r="L248" t="s">
        <v>506</v>
      </c>
      <c r="M248">
        <v>1</v>
      </c>
      <c r="N248">
        <v>89</v>
      </c>
      <c r="O248">
        <v>34223616</v>
      </c>
    </row>
    <row r="249" spans="1:15" x14ac:dyDescent="0.2">
      <c r="A249">
        <v>266</v>
      </c>
      <c r="B249" t="s">
        <v>1927</v>
      </c>
      <c r="C249" t="s">
        <v>1162</v>
      </c>
      <c r="D249" t="s">
        <v>1163</v>
      </c>
      <c r="E249" t="s">
        <v>1164</v>
      </c>
      <c r="F249">
        <v>34</v>
      </c>
      <c r="G249">
        <v>418</v>
      </c>
      <c r="H249" t="s">
        <v>1165</v>
      </c>
      <c r="I249">
        <v>1200401</v>
      </c>
      <c r="J249" t="s">
        <v>315</v>
      </c>
      <c r="K249">
        <v>69900403</v>
      </c>
      <c r="L249" t="s">
        <v>1166</v>
      </c>
      <c r="M249">
        <v>1</v>
      </c>
      <c r="N249">
        <v>68</v>
      </c>
      <c r="O249">
        <v>21064500</v>
      </c>
    </row>
    <row r="250" spans="1:15" x14ac:dyDescent="0.2">
      <c r="A250">
        <v>267</v>
      </c>
      <c r="B250" t="s">
        <v>1928</v>
      </c>
      <c r="C250" t="s">
        <v>1167</v>
      </c>
      <c r="D250" t="s">
        <v>1168</v>
      </c>
      <c r="E250">
        <v>18</v>
      </c>
      <c r="F250">
        <v>34</v>
      </c>
      <c r="G250">
        <v>18</v>
      </c>
      <c r="H250" t="s">
        <v>88</v>
      </c>
      <c r="I250">
        <v>3505500</v>
      </c>
      <c r="J250" t="s">
        <v>1169</v>
      </c>
      <c r="K250">
        <v>14780060</v>
      </c>
      <c r="L250" t="s">
        <v>79</v>
      </c>
      <c r="M250">
        <v>1</v>
      </c>
      <c r="N250">
        <v>17</v>
      </c>
      <c r="O250">
        <v>33210400</v>
      </c>
    </row>
    <row r="251" spans="1:15" x14ac:dyDescent="0.2">
      <c r="A251">
        <v>268</v>
      </c>
      <c r="B251" t="s">
        <v>1929</v>
      </c>
      <c r="C251" t="s">
        <v>1170</v>
      </c>
      <c r="D251" t="s">
        <v>1171</v>
      </c>
      <c r="E251" t="s">
        <v>1172</v>
      </c>
      <c r="F251">
        <v>34</v>
      </c>
      <c r="G251">
        <v>364</v>
      </c>
      <c r="H251" t="s">
        <v>1173</v>
      </c>
      <c r="I251">
        <v>3509700</v>
      </c>
      <c r="J251" t="s">
        <v>1174</v>
      </c>
      <c r="K251">
        <v>12460000</v>
      </c>
      <c r="L251" t="s">
        <v>79</v>
      </c>
      <c r="M251">
        <v>1</v>
      </c>
      <c r="N251">
        <v>12</v>
      </c>
      <c r="O251">
        <v>36688000</v>
      </c>
    </row>
    <row r="252" spans="1:15" x14ac:dyDescent="0.2">
      <c r="A252">
        <v>269</v>
      </c>
      <c r="B252" t="s">
        <v>1930</v>
      </c>
      <c r="C252" t="s">
        <v>1175</v>
      </c>
      <c r="D252" t="s">
        <v>1176</v>
      </c>
      <c r="E252" t="s">
        <v>1177</v>
      </c>
      <c r="F252">
        <v>4</v>
      </c>
      <c r="G252">
        <v>1189</v>
      </c>
      <c r="H252" t="s">
        <v>1178</v>
      </c>
      <c r="I252">
        <v>3301702</v>
      </c>
      <c r="J252" t="s">
        <v>1179</v>
      </c>
      <c r="K252">
        <v>25071180</v>
      </c>
      <c r="L252" t="s">
        <v>149</v>
      </c>
      <c r="M252">
        <v>1</v>
      </c>
      <c r="N252">
        <v>21</v>
      </c>
      <c r="O252">
        <v>35098300</v>
      </c>
    </row>
    <row r="253" spans="1:15" x14ac:dyDescent="0.2">
      <c r="A253">
        <v>270</v>
      </c>
      <c r="B253" t="s">
        <v>1931</v>
      </c>
      <c r="C253" t="s">
        <v>1180</v>
      </c>
      <c r="D253" t="s">
        <v>1181</v>
      </c>
      <c r="E253" t="s">
        <v>1182</v>
      </c>
      <c r="F253">
        <v>34</v>
      </c>
      <c r="G253">
        <v>191</v>
      </c>
      <c r="H253" t="s">
        <v>88</v>
      </c>
      <c r="I253">
        <v>4321808</v>
      </c>
      <c r="J253" t="s">
        <v>1183</v>
      </c>
      <c r="K253">
        <v>98910000</v>
      </c>
      <c r="L253" t="s">
        <v>57</v>
      </c>
      <c r="M253">
        <v>1</v>
      </c>
      <c r="N253">
        <v>55</v>
      </c>
      <c r="O253">
        <v>35352355</v>
      </c>
    </row>
    <row r="254" spans="1:15" x14ac:dyDescent="0.2">
      <c r="A254">
        <v>271</v>
      </c>
      <c r="B254" t="s">
        <v>1932</v>
      </c>
      <c r="C254" t="s">
        <v>1184</v>
      </c>
      <c r="D254" t="s">
        <v>1185</v>
      </c>
      <c r="E254" t="s">
        <v>1186</v>
      </c>
      <c r="F254">
        <v>34</v>
      </c>
      <c r="G254">
        <v>734</v>
      </c>
      <c r="H254" t="s">
        <v>88</v>
      </c>
      <c r="I254">
        <v>5105622</v>
      </c>
      <c r="J254" t="s">
        <v>1187</v>
      </c>
      <c r="K254">
        <v>78280000</v>
      </c>
      <c r="L254" t="s">
        <v>322</v>
      </c>
      <c r="M254">
        <v>1</v>
      </c>
      <c r="N254">
        <v>65</v>
      </c>
      <c r="O254">
        <v>32415200</v>
      </c>
    </row>
    <row r="255" spans="1:15" x14ac:dyDescent="0.2">
      <c r="A255">
        <v>272</v>
      </c>
      <c r="B255" t="s">
        <v>1933</v>
      </c>
      <c r="C255" t="s">
        <v>1188</v>
      </c>
      <c r="D255" t="s">
        <v>1189</v>
      </c>
      <c r="E255" t="s">
        <v>1190</v>
      </c>
      <c r="F255">
        <v>4</v>
      </c>
      <c r="G255">
        <v>791</v>
      </c>
      <c r="H255" t="s">
        <v>1191</v>
      </c>
      <c r="I255">
        <v>3524303</v>
      </c>
      <c r="J255" t="s">
        <v>1192</v>
      </c>
      <c r="K255">
        <v>14887000</v>
      </c>
      <c r="L255" t="s">
        <v>79</v>
      </c>
      <c r="M255">
        <v>1</v>
      </c>
      <c r="N255">
        <v>16</v>
      </c>
      <c r="O255">
        <v>32092433</v>
      </c>
    </row>
    <row r="256" spans="1:15" x14ac:dyDescent="0.2">
      <c r="A256">
        <v>273</v>
      </c>
      <c r="B256" t="s">
        <v>1934</v>
      </c>
      <c r="C256" t="s">
        <v>1193</v>
      </c>
      <c r="D256" t="s">
        <v>1194</v>
      </c>
      <c r="E256" t="s">
        <v>924</v>
      </c>
      <c r="F256">
        <v>34</v>
      </c>
      <c r="G256">
        <v>1716</v>
      </c>
      <c r="H256" t="s">
        <v>1195</v>
      </c>
      <c r="I256">
        <v>4310603</v>
      </c>
      <c r="J256" t="s">
        <v>1196</v>
      </c>
      <c r="K256">
        <v>97650000</v>
      </c>
      <c r="L256" t="s">
        <v>57</v>
      </c>
      <c r="M256">
        <v>1</v>
      </c>
      <c r="N256">
        <v>55</v>
      </c>
      <c r="O256">
        <v>34331458</v>
      </c>
    </row>
    <row r="257" spans="1:15" x14ac:dyDescent="0.2">
      <c r="A257">
        <v>274</v>
      </c>
      <c r="B257" t="s">
        <v>1935</v>
      </c>
      <c r="C257" t="s">
        <v>1197</v>
      </c>
      <c r="D257" t="s">
        <v>1198</v>
      </c>
      <c r="E257" t="s">
        <v>1199</v>
      </c>
      <c r="F257">
        <v>34</v>
      </c>
      <c r="G257">
        <v>68</v>
      </c>
      <c r="H257" t="s">
        <v>88</v>
      </c>
      <c r="I257">
        <v>3162906</v>
      </c>
      <c r="J257" t="s">
        <v>1200</v>
      </c>
      <c r="K257">
        <v>36680000</v>
      </c>
      <c r="L257" t="s">
        <v>105</v>
      </c>
      <c r="M257">
        <v>1</v>
      </c>
      <c r="N257">
        <v>32</v>
      </c>
      <c r="O257">
        <v>32611516</v>
      </c>
    </row>
    <row r="258" spans="1:15" x14ac:dyDescent="0.2">
      <c r="A258">
        <v>275</v>
      </c>
      <c r="B258" t="s">
        <v>1936</v>
      </c>
      <c r="C258" t="s">
        <v>1201</v>
      </c>
      <c r="D258" t="s">
        <v>1202</v>
      </c>
      <c r="E258" t="s">
        <v>1203</v>
      </c>
      <c r="F258">
        <v>4</v>
      </c>
      <c r="G258" t="s">
        <v>1204</v>
      </c>
      <c r="H258" t="s">
        <v>1205</v>
      </c>
      <c r="I258">
        <v>5213103</v>
      </c>
      <c r="J258" t="s">
        <v>1206</v>
      </c>
      <c r="K258">
        <v>75832005</v>
      </c>
      <c r="L258" t="s">
        <v>357</v>
      </c>
      <c r="M258">
        <v>1</v>
      </c>
      <c r="N258">
        <v>64</v>
      </c>
      <c r="O258">
        <v>36725600</v>
      </c>
    </row>
    <row r="259" spans="1:15" x14ac:dyDescent="0.2">
      <c r="A259">
        <v>276</v>
      </c>
      <c r="B259" t="s">
        <v>1937</v>
      </c>
      <c r="C259" t="s">
        <v>1207</v>
      </c>
      <c r="D259" t="s">
        <v>1208</v>
      </c>
      <c r="E259" t="s">
        <v>1209</v>
      </c>
      <c r="F259">
        <v>34</v>
      </c>
      <c r="G259">
        <v>211</v>
      </c>
      <c r="H259" t="s">
        <v>1210</v>
      </c>
      <c r="I259">
        <v>3305802</v>
      </c>
      <c r="J259" t="s">
        <v>1211</v>
      </c>
      <c r="K259">
        <v>25976065</v>
      </c>
      <c r="L259" t="s">
        <v>149</v>
      </c>
      <c r="M259">
        <v>1</v>
      </c>
      <c r="N259">
        <v>21</v>
      </c>
      <c r="O259">
        <v>27418181</v>
      </c>
    </row>
    <row r="260" spans="1:15" x14ac:dyDescent="0.2">
      <c r="A260">
        <v>277</v>
      </c>
      <c r="B260" t="s">
        <v>1938</v>
      </c>
      <c r="C260" t="s">
        <v>1212</v>
      </c>
      <c r="D260" t="s">
        <v>1213</v>
      </c>
      <c r="E260" t="s">
        <v>1214</v>
      </c>
      <c r="F260">
        <v>34</v>
      </c>
      <c r="G260">
        <v>2799</v>
      </c>
      <c r="H260" t="s">
        <v>88</v>
      </c>
      <c r="I260">
        <v>4321204</v>
      </c>
      <c r="J260" t="s">
        <v>1215</v>
      </c>
      <c r="K260">
        <v>95600068</v>
      </c>
      <c r="L260" t="s">
        <v>57</v>
      </c>
      <c r="M260">
        <v>1</v>
      </c>
      <c r="N260">
        <v>51</v>
      </c>
      <c r="O260">
        <v>35410800</v>
      </c>
    </row>
    <row r="261" spans="1:15" x14ac:dyDescent="0.2">
      <c r="A261">
        <v>278</v>
      </c>
      <c r="B261" t="s">
        <v>1939</v>
      </c>
      <c r="C261" t="s">
        <v>1216</v>
      </c>
      <c r="D261" t="s">
        <v>1217</v>
      </c>
      <c r="E261" t="s">
        <v>1218</v>
      </c>
      <c r="F261">
        <v>34</v>
      </c>
      <c r="G261">
        <v>8</v>
      </c>
      <c r="H261" t="s">
        <v>88</v>
      </c>
      <c r="I261">
        <v>5218003</v>
      </c>
      <c r="J261" t="s">
        <v>1219</v>
      </c>
      <c r="K261">
        <v>76550000</v>
      </c>
      <c r="L261" t="s">
        <v>357</v>
      </c>
      <c r="M261">
        <v>1</v>
      </c>
      <c r="N261">
        <v>62</v>
      </c>
      <c r="O261">
        <v>33621404</v>
      </c>
    </row>
    <row r="262" spans="1:15" x14ac:dyDescent="0.2">
      <c r="A262">
        <v>279</v>
      </c>
      <c r="B262" t="s">
        <v>1940</v>
      </c>
      <c r="C262" t="s">
        <v>1220</v>
      </c>
      <c r="D262" t="s">
        <v>1221</v>
      </c>
      <c r="E262" t="s">
        <v>1222</v>
      </c>
      <c r="F262">
        <v>34</v>
      </c>
      <c r="G262">
        <v>679</v>
      </c>
      <c r="H262" t="s">
        <v>1223</v>
      </c>
      <c r="I262">
        <v>5107909</v>
      </c>
      <c r="J262" t="s">
        <v>1224</v>
      </c>
      <c r="K262">
        <v>78556259</v>
      </c>
      <c r="L262" t="s">
        <v>322</v>
      </c>
      <c r="M262">
        <v>1</v>
      </c>
      <c r="N262">
        <v>66</v>
      </c>
      <c r="O262">
        <v>35117000</v>
      </c>
    </row>
    <row r="263" spans="1:15" x14ac:dyDescent="0.2">
      <c r="A263">
        <v>280</v>
      </c>
      <c r="B263" t="s">
        <v>1941</v>
      </c>
      <c r="C263" t="s">
        <v>1225</v>
      </c>
      <c r="D263" t="s">
        <v>1226</v>
      </c>
      <c r="E263" t="s">
        <v>1227</v>
      </c>
      <c r="F263">
        <v>4</v>
      </c>
      <c r="G263">
        <v>319</v>
      </c>
      <c r="H263" t="s">
        <v>1228</v>
      </c>
      <c r="I263">
        <v>3518701</v>
      </c>
      <c r="J263" t="s">
        <v>1229</v>
      </c>
      <c r="K263">
        <v>11410080</v>
      </c>
      <c r="L263" t="s">
        <v>79</v>
      </c>
      <c r="M263">
        <v>1</v>
      </c>
      <c r="N263">
        <v>13</v>
      </c>
      <c r="O263">
        <v>33898900</v>
      </c>
    </row>
    <row r="264" spans="1:15" x14ac:dyDescent="0.2">
      <c r="A264">
        <v>281</v>
      </c>
      <c r="B264" t="s">
        <v>1942</v>
      </c>
      <c r="C264" t="s">
        <v>1230</v>
      </c>
      <c r="D264" t="s">
        <v>1231</v>
      </c>
      <c r="E264" t="s">
        <v>321</v>
      </c>
      <c r="F264">
        <v>34</v>
      </c>
      <c r="G264">
        <v>1083</v>
      </c>
      <c r="H264" t="s">
        <v>88</v>
      </c>
      <c r="I264">
        <v>5003207</v>
      </c>
      <c r="J264" t="s">
        <v>1232</v>
      </c>
      <c r="K264">
        <v>79300060</v>
      </c>
      <c r="L264" t="s">
        <v>297</v>
      </c>
      <c r="M264">
        <v>1</v>
      </c>
      <c r="N264">
        <v>67</v>
      </c>
      <c r="O264">
        <v>32340300</v>
      </c>
    </row>
    <row r="265" spans="1:15" x14ac:dyDescent="0.2">
      <c r="A265">
        <v>282</v>
      </c>
      <c r="B265" t="s">
        <v>1943</v>
      </c>
      <c r="C265" t="s">
        <v>1233</v>
      </c>
      <c r="D265" t="s">
        <v>1234</v>
      </c>
      <c r="E265" t="s">
        <v>1235</v>
      </c>
      <c r="F265">
        <v>34</v>
      </c>
      <c r="G265">
        <v>109</v>
      </c>
      <c r="H265" t="s">
        <v>88</v>
      </c>
      <c r="I265">
        <v>3139409</v>
      </c>
      <c r="J265" t="s">
        <v>1236</v>
      </c>
      <c r="K265">
        <v>36900022</v>
      </c>
      <c r="L265" t="s">
        <v>105</v>
      </c>
      <c r="M265">
        <v>1</v>
      </c>
      <c r="N265">
        <v>33</v>
      </c>
      <c r="O265">
        <v>33394444</v>
      </c>
    </row>
    <row r="266" spans="1:15" x14ac:dyDescent="0.2">
      <c r="A266">
        <v>283</v>
      </c>
      <c r="B266" t="s">
        <v>1944</v>
      </c>
      <c r="C266" t="s">
        <v>1237</v>
      </c>
      <c r="D266" t="s">
        <v>1238</v>
      </c>
      <c r="E266" t="s">
        <v>1239</v>
      </c>
      <c r="F266">
        <v>34</v>
      </c>
      <c r="G266">
        <v>97</v>
      </c>
      <c r="H266" t="s">
        <v>1240</v>
      </c>
      <c r="I266">
        <v>3550605</v>
      </c>
      <c r="J266" t="s">
        <v>1241</v>
      </c>
      <c r="K266">
        <v>18130780</v>
      </c>
      <c r="L266" t="s">
        <v>79</v>
      </c>
      <c r="M266">
        <v>1</v>
      </c>
      <c r="N266">
        <v>11</v>
      </c>
      <c r="O266">
        <v>47135200</v>
      </c>
    </row>
    <row r="267" spans="1:15" x14ac:dyDescent="0.2">
      <c r="A267">
        <v>284</v>
      </c>
      <c r="B267" t="s">
        <v>1945</v>
      </c>
      <c r="C267" t="s">
        <v>1242</v>
      </c>
      <c r="D267" t="s">
        <v>1243</v>
      </c>
      <c r="E267" t="s">
        <v>1244</v>
      </c>
      <c r="F267">
        <v>34</v>
      </c>
      <c r="G267">
        <v>900</v>
      </c>
      <c r="H267" t="s">
        <v>1245</v>
      </c>
      <c r="I267">
        <v>3518800</v>
      </c>
      <c r="J267" t="s">
        <v>1246</v>
      </c>
      <c r="K267" t="s">
        <v>1247</v>
      </c>
      <c r="L267" t="s">
        <v>79</v>
      </c>
      <c r="M267">
        <v>1</v>
      </c>
      <c r="N267">
        <v>11</v>
      </c>
      <c r="O267">
        <v>24638000</v>
      </c>
    </row>
    <row r="268" spans="1:15" x14ac:dyDescent="0.2">
      <c r="A268">
        <v>285</v>
      </c>
      <c r="B268" t="s">
        <v>1946</v>
      </c>
      <c r="C268" t="s">
        <v>1248</v>
      </c>
      <c r="D268" t="s">
        <v>1249</v>
      </c>
      <c r="E268" t="s">
        <v>1250</v>
      </c>
      <c r="F268">
        <v>34</v>
      </c>
      <c r="G268">
        <v>35</v>
      </c>
      <c r="H268" t="s">
        <v>88</v>
      </c>
      <c r="I268">
        <v>2706703</v>
      </c>
      <c r="J268" t="s">
        <v>1251</v>
      </c>
      <c r="K268">
        <v>57200000</v>
      </c>
      <c r="L268" t="s">
        <v>363</v>
      </c>
      <c r="M268">
        <v>1</v>
      </c>
      <c r="N268">
        <v>82</v>
      </c>
      <c r="O268">
        <v>35513033</v>
      </c>
    </row>
    <row r="269" spans="1:15" x14ac:dyDescent="0.2">
      <c r="A269">
        <v>286</v>
      </c>
      <c r="B269" t="s">
        <v>1947</v>
      </c>
      <c r="C269" t="s">
        <v>1252</v>
      </c>
      <c r="D269" t="s">
        <v>1253</v>
      </c>
      <c r="E269" t="s">
        <v>1254</v>
      </c>
      <c r="F269">
        <v>34</v>
      </c>
      <c r="G269">
        <v>765</v>
      </c>
      <c r="H269" t="s">
        <v>1255</v>
      </c>
      <c r="I269">
        <v>2910727</v>
      </c>
      <c r="J269" t="s">
        <v>1256</v>
      </c>
      <c r="K269">
        <v>45820645</v>
      </c>
      <c r="L269" t="s">
        <v>454</v>
      </c>
      <c r="M269">
        <v>1</v>
      </c>
      <c r="N269">
        <v>73</v>
      </c>
      <c r="O269">
        <v>32818600</v>
      </c>
    </row>
    <row r="270" spans="1:15" x14ac:dyDescent="0.2">
      <c r="A270">
        <v>287</v>
      </c>
      <c r="B270" t="s">
        <v>1948</v>
      </c>
      <c r="C270" t="s">
        <v>1257</v>
      </c>
      <c r="D270" t="s">
        <v>1258</v>
      </c>
      <c r="E270" t="s">
        <v>1259</v>
      </c>
      <c r="F270">
        <v>34</v>
      </c>
      <c r="G270">
        <v>645</v>
      </c>
      <c r="H270" t="s">
        <v>88</v>
      </c>
      <c r="I270">
        <v>3554003</v>
      </c>
      <c r="J270" t="s">
        <v>1260</v>
      </c>
      <c r="K270">
        <v>18270170</v>
      </c>
      <c r="L270" t="s">
        <v>79</v>
      </c>
      <c r="M270">
        <v>1</v>
      </c>
      <c r="N270">
        <v>15</v>
      </c>
      <c r="O270">
        <v>32058500</v>
      </c>
    </row>
    <row r="271" spans="1:15" x14ac:dyDescent="0.2">
      <c r="A271">
        <v>288</v>
      </c>
      <c r="B271" t="s">
        <v>1949</v>
      </c>
      <c r="C271" t="s">
        <v>1261</v>
      </c>
      <c r="D271" t="s">
        <v>1262</v>
      </c>
      <c r="E271" t="s">
        <v>1263</v>
      </c>
      <c r="F271">
        <v>34</v>
      </c>
      <c r="G271">
        <v>763</v>
      </c>
      <c r="H271" t="s">
        <v>88</v>
      </c>
      <c r="I271">
        <v>3537305</v>
      </c>
      <c r="J271" t="s">
        <v>1264</v>
      </c>
      <c r="K271">
        <v>16300013</v>
      </c>
      <c r="L271" t="s">
        <v>79</v>
      </c>
      <c r="M271">
        <v>1</v>
      </c>
      <c r="N271">
        <v>18</v>
      </c>
      <c r="O271">
        <v>36541515</v>
      </c>
    </row>
    <row r="272" spans="1:15" x14ac:dyDescent="0.2">
      <c r="A272">
        <v>289</v>
      </c>
      <c r="B272" t="s">
        <v>1950</v>
      </c>
      <c r="C272" t="s">
        <v>1265</v>
      </c>
      <c r="D272" t="s">
        <v>1266</v>
      </c>
      <c r="E272" t="s">
        <v>1267</v>
      </c>
      <c r="F272">
        <v>29</v>
      </c>
      <c r="G272">
        <v>33</v>
      </c>
      <c r="H272" t="s">
        <v>88</v>
      </c>
      <c r="I272">
        <v>3113305</v>
      </c>
      <c r="J272" t="s">
        <v>1268</v>
      </c>
      <c r="K272">
        <v>36800000</v>
      </c>
      <c r="L272" t="s">
        <v>105</v>
      </c>
      <c r="M272">
        <v>1</v>
      </c>
      <c r="N272">
        <v>32</v>
      </c>
      <c r="O272">
        <v>37419650</v>
      </c>
    </row>
    <row r="273" spans="1:15" x14ac:dyDescent="0.2">
      <c r="A273">
        <v>290</v>
      </c>
      <c r="B273" t="s">
        <v>1951</v>
      </c>
      <c r="C273" t="s">
        <v>1269</v>
      </c>
      <c r="D273" t="s">
        <v>1270</v>
      </c>
      <c r="E273" t="s">
        <v>1271</v>
      </c>
      <c r="F273">
        <v>34</v>
      </c>
      <c r="G273">
        <v>39</v>
      </c>
      <c r="H273" t="s">
        <v>88</v>
      </c>
      <c r="I273">
        <v>3300209</v>
      </c>
      <c r="J273" t="s">
        <v>1272</v>
      </c>
      <c r="K273">
        <v>28970000</v>
      </c>
      <c r="L273" t="s">
        <v>149</v>
      </c>
      <c r="M273">
        <v>1</v>
      </c>
      <c r="N273">
        <v>22</v>
      </c>
      <c r="O273">
        <v>26659900</v>
      </c>
    </row>
    <row r="274" spans="1:15" x14ac:dyDescent="0.2">
      <c r="A274">
        <v>291</v>
      </c>
      <c r="B274" t="s">
        <v>1952</v>
      </c>
      <c r="C274" t="s">
        <v>1273</v>
      </c>
      <c r="D274" t="s">
        <v>1274</v>
      </c>
      <c r="E274" t="s">
        <v>1275</v>
      </c>
      <c r="F274">
        <v>34</v>
      </c>
      <c r="G274">
        <v>692</v>
      </c>
      <c r="H274" t="s">
        <v>88</v>
      </c>
      <c r="I274">
        <v>4315602</v>
      </c>
      <c r="J274" t="s">
        <v>1276</v>
      </c>
      <c r="K274">
        <v>96200480</v>
      </c>
      <c r="L274" t="s">
        <v>57</v>
      </c>
      <c r="M274">
        <v>1</v>
      </c>
      <c r="N274">
        <v>53</v>
      </c>
      <c r="O274">
        <v>32313766</v>
      </c>
    </row>
    <row r="275" spans="1:15" x14ac:dyDescent="0.2">
      <c r="A275">
        <v>293</v>
      </c>
      <c r="B275" t="s">
        <v>1953</v>
      </c>
      <c r="C275" t="s">
        <v>1277</v>
      </c>
      <c r="D275" t="s">
        <v>1278</v>
      </c>
      <c r="E275" t="s">
        <v>1279</v>
      </c>
      <c r="F275">
        <v>34</v>
      </c>
      <c r="G275">
        <v>230</v>
      </c>
      <c r="H275" t="s">
        <v>88</v>
      </c>
      <c r="I275">
        <v>3139003</v>
      </c>
      <c r="J275" t="s">
        <v>1280</v>
      </c>
      <c r="K275">
        <v>37750000</v>
      </c>
      <c r="L275" t="s">
        <v>105</v>
      </c>
      <c r="M275">
        <v>1</v>
      </c>
      <c r="N275">
        <v>35</v>
      </c>
      <c r="O275">
        <v>32950700</v>
      </c>
    </row>
    <row r="276" spans="1:15" x14ac:dyDescent="0.2">
      <c r="A276">
        <v>294</v>
      </c>
      <c r="B276" t="s">
        <v>1954</v>
      </c>
      <c r="C276" t="s">
        <v>1281</v>
      </c>
      <c r="D276" t="s">
        <v>1282</v>
      </c>
      <c r="E276" t="s">
        <v>1283</v>
      </c>
      <c r="F276">
        <v>34</v>
      </c>
      <c r="G276">
        <v>59</v>
      </c>
      <c r="H276" t="s">
        <v>88</v>
      </c>
      <c r="I276">
        <v>2506301</v>
      </c>
      <c r="J276" t="s">
        <v>1284</v>
      </c>
      <c r="K276">
        <v>58200000</v>
      </c>
      <c r="L276" t="s">
        <v>223</v>
      </c>
      <c r="M276">
        <v>1</v>
      </c>
      <c r="N276">
        <v>83</v>
      </c>
      <c r="O276">
        <v>32714041</v>
      </c>
    </row>
    <row r="277" spans="1:15" x14ac:dyDescent="0.2">
      <c r="A277">
        <v>295</v>
      </c>
      <c r="B277" t="s">
        <v>1955</v>
      </c>
      <c r="C277" t="s">
        <v>1285</v>
      </c>
      <c r="D277" t="s">
        <v>1286</v>
      </c>
      <c r="E277" t="s">
        <v>1287</v>
      </c>
      <c r="F277">
        <v>4</v>
      </c>
      <c r="G277">
        <v>260</v>
      </c>
      <c r="H277" t="s">
        <v>1288</v>
      </c>
      <c r="I277">
        <v>3102605</v>
      </c>
      <c r="J277" t="s">
        <v>1289</v>
      </c>
      <c r="K277">
        <v>37795000</v>
      </c>
      <c r="L277" t="s">
        <v>105</v>
      </c>
      <c r="M277">
        <v>1</v>
      </c>
      <c r="N277">
        <v>35</v>
      </c>
      <c r="O277">
        <v>30420212</v>
      </c>
    </row>
    <row r="278" spans="1:15" x14ac:dyDescent="0.2">
      <c r="A278">
        <v>296</v>
      </c>
      <c r="B278" t="s">
        <v>1956</v>
      </c>
      <c r="C278" t="s">
        <v>1290</v>
      </c>
      <c r="D278" t="s">
        <v>1291</v>
      </c>
      <c r="E278" t="s">
        <v>1292</v>
      </c>
      <c r="F278">
        <v>4</v>
      </c>
      <c r="G278">
        <v>428</v>
      </c>
      <c r="H278" t="s">
        <v>88</v>
      </c>
      <c r="I278">
        <v>2932903</v>
      </c>
      <c r="J278" t="s">
        <v>1069</v>
      </c>
      <c r="K278">
        <v>27600000</v>
      </c>
      <c r="L278" t="s">
        <v>149</v>
      </c>
      <c r="M278">
        <v>1</v>
      </c>
      <c r="N278">
        <v>24</v>
      </c>
      <c r="O278">
        <v>24539750</v>
      </c>
    </row>
    <row r="279" spans="1:15" x14ac:dyDescent="0.2">
      <c r="A279">
        <v>297</v>
      </c>
      <c r="B279" t="s">
        <v>1957</v>
      </c>
      <c r="C279" t="s">
        <v>1293</v>
      </c>
      <c r="D279" t="s">
        <v>1294</v>
      </c>
      <c r="E279" t="s">
        <v>1295</v>
      </c>
      <c r="F279">
        <v>34</v>
      </c>
      <c r="G279">
        <v>154</v>
      </c>
      <c r="H279" t="s">
        <v>1296</v>
      </c>
      <c r="I279">
        <v>5204508</v>
      </c>
      <c r="J279" t="s">
        <v>1297</v>
      </c>
      <c r="K279">
        <v>75680094</v>
      </c>
      <c r="L279" t="s">
        <v>357</v>
      </c>
      <c r="M279">
        <v>1</v>
      </c>
      <c r="N279">
        <v>64</v>
      </c>
      <c r="O279">
        <v>34547000</v>
      </c>
    </row>
    <row r="280" spans="1:15" x14ac:dyDescent="0.2">
      <c r="A280">
        <v>298</v>
      </c>
      <c r="B280" t="s">
        <v>1958</v>
      </c>
      <c r="C280" t="s">
        <v>1298</v>
      </c>
      <c r="D280" t="s">
        <v>1299</v>
      </c>
      <c r="E280" t="s">
        <v>1300</v>
      </c>
      <c r="F280">
        <v>34</v>
      </c>
      <c r="G280">
        <v>290</v>
      </c>
      <c r="H280" t="s">
        <v>1301</v>
      </c>
      <c r="I280">
        <v>3200607</v>
      </c>
      <c r="J280" t="s">
        <v>1302</v>
      </c>
      <c r="K280">
        <v>29194062</v>
      </c>
      <c r="L280" t="s">
        <v>426</v>
      </c>
      <c r="M280">
        <v>1</v>
      </c>
      <c r="N280">
        <v>27</v>
      </c>
      <c r="O280">
        <v>32569562</v>
      </c>
    </row>
    <row r="281" spans="1:15" x14ac:dyDescent="0.2">
      <c r="A281">
        <v>299</v>
      </c>
      <c r="B281" t="s">
        <v>1959</v>
      </c>
      <c r="C281" t="s">
        <v>1303</v>
      </c>
      <c r="D281" t="s">
        <v>1304</v>
      </c>
      <c r="E281" t="s">
        <v>1305</v>
      </c>
      <c r="F281">
        <v>34</v>
      </c>
      <c r="G281">
        <v>232</v>
      </c>
      <c r="H281" t="s">
        <v>88</v>
      </c>
      <c r="I281">
        <v>2306405</v>
      </c>
      <c r="J281" t="s">
        <v>1306</v>
      </c>
      <c r="K281">
        <v>62500000</v>
      </c>
      <c r="L281" t="s">
        <v>351</v>
      </c>
      <c r="M281">
        <v>1</v>
      </c>
      <c r="N281">
        <v>88</v>
      </c>
      <c r="O281">
        <v>36311303</v>
      </c>
    </row>
    <row r="282" spans="1:15" x14ac:dyDescent="0.2">
      <c r="A282">
        <v>300</v>
      </c>
      <c r="B282" t="s">
        <v>1960</v>
      </c>
      <c r="C282" t="s">
        <v>1307</v>
      </c>
      <c r="D282" t="s">
        <v>1308</v>
      </c>
      <c r="E282" t="s">
        <v>1309</v>
      </c>
      <c r="F282">
        <v>34</v>
      </c>
      <c r="G282">
        <v>123</v>
      </c>
      <c r="H282" t="s">
        <v>1310</v>
      </c>
      <c r="I282">
        <v>4214805</v>
      </c>
      <c r="J282" t="s">
        <v>1311</v>
      </c>
      <c r="K282">
        <v>89167900</v>
      </c>
      <c r="L282" t="s">
        <v>184</v>
      </c>
      <c r="M282">
        <v>1</v>
      </c>
      <c r="N282">
        <v>47</v>
      </c>
      <c r="O282">
        <v>35313333</v>
      </c>
    </row>
    <row r="283" spans="1:15" x14ac:dyDescent="0.2">
      <c r="A283">
        <v>301</v>
      </c>
      <c r="B283" t="s">
        <v>1961</v>
      </c>
      <c r="C283" t="s">
        <v>1312</v>
      </c>
      <c r="D283" t="s">
        <v>1213</v>
      </c>
      <c r="E283" t="s">
        <v>1214</v>
      </c>
      <c r="F283">
        <v>34</v>
      </c>
      <c r="G283">
        <v>2799</v>
      </c>
      <c r="H283" t="s">
        <v>88</v>
      </c>
      <c r="I283">
        <v>4321204</v>
      </c>
      <c r="J283" t="s">
        <v>1215</v>
      </c>
      <c r="K283">
        <v>95600000</v>
      </c>
      <c r="L283" t="s">
        <v>57</v>
      </c>
      <c r="M283">
        <v>1</v>
      </c>
      <c r="N283">
        <v>51</v>
      </c>
      <c r="O283">
        <v>35594487</v>
      </c>
    </row>
    <row r="284" spans="1:15" x14ac:dyDescent="0.2">
      <c r="A284">
        <v>302</v>
      </c>
      <c r="B284" t="s">
        <v>1962</v>
      </c>
      <c r="C284" t="s">
        <v>1313</v>
      </c>
      <c r="D284" t="s">
        <v>1314</v>
      </c>
      <c r="E284" t="s">
        <v>1315</v>
      </c>
      <c r="F284">
        <v>34</v>
      </c>
      <c r="G284">
        <v>20</v>
      </c>
      <c r="H284" t="s">
        <v>88</v>
      </c>
      <c r="I284">
        <v>2908408</v>
      </c>
      <c r="J284" t="s">
        <v>1316</v>
      </c>
      <c r="K284">
        <v>48730000</v>
      </c>
      <c r="L284" t="s">
        <v>454</v>
      </c>
      <c r="M284">
        <v>1</v>
      </c>
      <c r="N284">
        <v>75</v>
      </c>
      <c r="O284">
        <v>32621453</v>
      </c>
    </row>
    <row r="285" spans="1:15" x14ac:dyDescent="0.2">
      <c r="A285">
        <v>303</v>
      </c>
      <c r="B285" t="s">
        <v>1963</v>
      </c>
      <c r="C285" t="s">
        <v>1317</v>
      </c>
      <c r="D285" t="s">
        <v>1318</v>
      </c>
      <c r="E285" t="s">
        <v>1319</v>
      </c>
      <c r="F285">
        <v>4</v>
      </c>
      <c r="G285">
        <v>1795</v>
      </c>
      <c r="H285" t="s">
        <v>1320</v>
      </c>
      <c r="I285">
        <v>4304705</v>
      </c>
      <c r="J285" t="s">
        <v>1321</v>
      </c>
      <c r="K285">
        <v>99500000</v>
      </c>
      <c r="L285" t="s">
        <v>57</v>
      </c>
      <c r="M285">
        <v>1</v>
      </c>
      <c r="N285">
        <v>54</v>
      </c>
      <c r="O285">
        <v>33298000</v>
      </c>
    </row>
    <row r="286" spans="1:15" x14ac:dyDescent="0.2">
      <c r="A286">
        <v>304</v>
      </c>
      <c r="B286" t="s">
        <v>1964</v>
      </c>
      <c r="C286" t="s">
        <v>1322</v>
      </c>
      <c r="D286" t="s">
        <v>1323</v>
      </c>
      <c r="E286" t="s">
        <v>1324</v>
      </c>
      <c r="F286">
        <v>4</v>
      </c>
      <c r="G286">
        <v>1019</v>
      </c>
      <c r="H286" t="s">
        <v>88</v>
      </c>
      <c r="I286">
        <v>1100122</v>
      </c>
      <c r="J286" t="s">
        <v>1325</v>
      </c>
      <c r="K286">
        <v>76900091</v>
      </c>
      <c r="L286" t="s">
        <v>535</v>
      </c>
      <c r="M286">
        <v>1</v>
      </c>
      <c r="N286">
        <v>69</v>
      </c>
      <c r="O286">
        <v>34113800</v>
      </c>
    </row>
    <row r="287" spans="1:15" x14ac:dyDescent="0.2">
      <c r="A287">
        <v>305</v>
      </c>
      <c r="B287" t="s">
        <v>1965</v>
      </c>
      <c r="C287" t="s">
        <v>1326</v>
      </c>
      <c r="D287" t="s">
        <v>1327</v>
      </c>
      <c r="E287" t="s">
        <v>990</v>
      </c>
      <c r="F287">
        <v>34</v>
      </c>
      <c r="G287">
        <v>555</v>
      </c>
      <c r="H287" t="s">
        <v>88</v>
      </c>
      <c r="I287">
        <v>3134400</v>
      </c>
      <c r="J287" t="s">
        <v>1328</v>
      </c>
      <c r="K287">
        <v>38280000</v>
      </c>
      <c r="L287" t="s">
        <v>105</v>
      </c>
      <c r="M287">
        <v>1</v>
      </c>
      <c r="N287">
        <v>34</v>
      </c>
      <c r="O287">
        <v>34119000</v>
      </c>
    </row>
    <row r="288" spans="1:15" x14ac:dyDescent="0.2">
      <c r="A288">
        <v>306</v>
      </c>
      <c r="B288" t="s">
        <v>1966</v>
      </c>
      <c r="C288" t="s">
        <v>1329</v>
      </c>
      <c r="D288" t="s">
        <v>1330</v>
      </c>
      <c r="E288" t="s">
        <v>1331</v>
      </c>
      <c r="F288">
        <v>4</v>
      </c>
      <c r="G288">
        <v>245</v>
      </c>
      <c r="H288" t="s">
        <v>88</v>
      </c>
      <c r="I288">
        <v>2708600</v>
      </c>
      <c r="J288" t="s">
        <v>1332</v>
      </c>
      <c r="K288">
        <v>57240000</v>
      </c>
      <c r="L288" t="s">
        <v>363</v>
      </c>
      <c r="M288">
        <v>1</v>
      </c>
      <c r="N288">
        <v>82</v>
      </c>
      <c r="O288">
        <v>32712228</v>
      </c>
    </row>
    <row r="289" spans="1:15" x14ac:dyDescent="0.2">
      <c r="A289">
        <v>307</v>
      </c>
      <c r="B289" t="s">
        <v>1967</v>
      </c>
      <c r="C289" t="s">
        <v>1333</v>
      </c>
      <c r="D289" t="s">
        <v>1334</v>
      </c>
      <c r="E289" t="s">
        <v>1335</v>
      </c>
      <c r="F289">
        <v>29</v>
      </c>
      <c r="G289">
        <v>203</v>
      </c>
      <c r="H289" t="s">
        <v>88</v>
      </c>
      <c r="I289">
        <v>2610004</v>
      </c>
      <c r="J289" t="s">
        <v>1336</v>
      </c>
      <c r="K289">
        <v>55540000</v>
      </c>
      <c r="L289" t="s">
        <v>229</v>
      </c>
      <c r="M289">
        <v>1</v>
      </c>
      <c r="N289">
        <v>81</v>
      </c>
      <c r="O289">
        <v>36611201</v>
      </c>
    </row>
    <row r="290" spans="1:15" x14ac:dyDescent="0.2">
      <c r="A290">
        <v>308</v>
      </c>
      <c r="B290" t="s">
        <v>1968</v>
      </c>
      <c r="C290" t="s">
        <v>1337</v>
      </c>
      <c r="D290" t="s">
        <v>1338</v>
      </c>
      <c r="E290" t="s">
        <v>868</v>
      </c>
      <c r="F290">
        <v>4</v>
      </c>
      <c r="G290">
        <v>488</v>
      </c>
      <c r="H290" t="s">
        <v>1339</v>
      </c>
      <c r="I290">
        <v>2606002</v>
      </c>
      <c r="J290" t="s">
        <v>1340</v>
      </c>
      <c r="K290">
        <v>55296300</v>
      </c>
      <c r="L290" t="s">
        <v>229</v>
      </c>
      <c r="M290">
        <v>1</v>
      </c>
      <c r="N290">
        <v>87</v>
      </c>
      <c r="O290">
        <v>991304285</v>
      </c>
    </row>
    <row r="291" spans="1:15" x14ac:dyDescent="0.2">
      <c r="A291">
        <v>309</v>
      </c>
      <c r="B291" t="s">
        <v>1969</v>
      </c>
      <c r="C291" t="s">
        <v>1341</v>
      </c>
      <c r="D291" t="s">
        <v>1342</v>
      </c>
      <c r="E291" t="s">
        <v>1343</v>
      </c>
      <c r="F291">
        <v>34</v>
      </c>
      <c r="G291">
        <v>142</v>
      </c>
      <c r="H291" t="s">
        <v>88</v>
      </c>
      <c r="I291">
        <v>1506138</v>
      </c>
      <c r="J291" t="s">
        <v>1344</v>
      </c>
      <c r="K291">
        <v>62790000</v>
      </c>
      <c r="L291" t="s">
        <v>351</v>
      </c>
      <c r="M291">
        <v>1</v>
      </c>
      <c r="N291">
        <v>85</v>
      </c>
      <c r="O291">
        <v>33322120</v>
      </c>
    </row>
    <row r="292" spans="1:15" x14ac:dyDescent="0.2">
      <c r="A292">
        <v>310</v>
      </c>
      <c r="B292" t="s">
        <v>1970</v>
      </c>
      <c r="C292" t="s">
        <v>1345</v>
      </c>
      <c r="D292" t="s">
        <v>1346</v>
      </c>
      <c r="E292" t="s">
        <v>1347</v>
      </c>
      <c r="F292">
        <v>34</v>
      </c>
      <c r="G292">
        <v>1057</v>
      </c>
      <c r="H292" t="s">
        <v>88</v>
      </c>
      <c r="I292">
        <v>3119302</v>
      </c>
      <c r="J292" t="s">
        <v>1348</v>
      </c>
      <c r="K292">
        <v>38550000</v>
      </c>
      <c r="L292" t="s">
        <v>105</v>
      </c>
      <c r="M292">
        <v>1</v>
      </c>
      <c r="N292">
        <v>34</v>
      </c>
      <c r="O292">
        <v>38411620</v>
      </c>
    </row>
    <row r="293" spans="1:15" x14ac:dyDescent="0.2">
      <c r="A293">
        <v>311</v>
      </c>
      <c r="B293" t="s">
        <v>1971</v>
      </c>
      <c r="C293" t="s">
        <v>1349</v>
      </c>
      <c r="D293" t="s">
        <v>1350</v>
      </c>
      <c r="E293" t="s">
        <v>1351</v>
      </c>
      <c r="F293">
        <v>34</v>
      </c>
      <c r="G293">
        <v>13</v>
      </c>
      <c r="H293" t="s">
        <v>1352</v>
      </c>
      <c r="I293">
        <v>5210109</v>
      </c>
      <c r="J293" t="s">
        <v>1353</v>
      </c>
      <c r="K293">
        <v>75780000</v>
      </c>
      <c r="L293" t="s">
        <v>357</v>
      </c>
      <c r="M293">
        <v>1</v>
      </c>
      <c r="N293">
        <v>64</v>
      </c>
      <c r="O293">
        <v>34911735</v>
      </c>
    </row>
    <row r="294" spans="1:15" x14ac:dyDescent="0.2">
      <c r="A294">
        <v>312</v>
      </c>
      <c r="B294" t="s">
        <v>1972</v>
      </c>
      <c r="C294" t="s">
        <v>1354</v>
      </c>
      <c r="D294" t="s">
        <v>1355</v>
      </c>
      <c r="E294" t="s">
        <v>1356</v>
      </c>
      <c r="F294">
        <v>34</v>
      </c>
      <c r="G294">
        <v>63</v>
      </c>
      <c r="H294" t="s">
        <v>88</v>
      </c>
      <c r="I294">
        <v>3306008</v>
      </c>
      <c r="J294" t="s">
        <v>1357</v>
      </c>
      <c r="K294">
        <v>25804030</v>
      </c>
      <c r="L294" t="s">
        <v>149</v>
      </c>
      <c r="M294">
        <v>1</v>
      </c>
      <c r="N294">
        <v>24</v>
      </c>
      <c r="O294">
        <v>22516262</v>
      </c>
    </row>
    <row r="295" spans="1:15" x14ac:dyDescent="0.2">
      <c r="A295">
        <v>313</v>
      </c>
      <c r="B295" t="s">
        <v>1973</v>
      </c>
      <c r="C295" t="s">
        <v>1358</v>
      </c>
      <c r="D295" t="s">
        <v>1359</v>
      </c>
      <c r="E295" t="s">
        <v>868</v>
      </c>
      <c r="F295">
        <v>29</v>
      </c>
      <c r="G295">
        <v>143</v>
      </c>
      <c r="H295" t="s">
        <v>88</v>
      </c>
      <c r="I295">
        <v>2900702</v>
      </c>
      <c r="J295" t="s">
        <v>1360</v>
      </c>
      <c r="K295">
        <v>48010130</v>
      </c>
      <c r="L295" t="s">
        <v>454</v>
      </c>
      <c r="M295">
        <v>1</v>
      </c>
      <c r="N295">
        <v>11</v>
      </c>
      <c r="O295">
        <v>32654057</v>
      </c>
    </row>
    <row r="296" spans="1:15" x14ac:dyDescent="0.2">
      <c r="A296">
        <v>314</v>
      </c>
      <c r="B296" t="s">
        <v>1974</v>
      </c>
      <c r="C296" t="s">
        <v>1361</v>
      </c>
      <c r="D296" t="s">
        <v>1362</v>
      </c>
      <c r="E296" t="s">
        <v>1363</v>
      </c>
      <c r="F296">
        <v>4</v>
      </c>
      <c r="G296">
        <v>537</v>
      </c>
      <c r="H296" t="s">
        <v>88</v>
      </c>
      <c r="I296">
        <v>2924009</v>
      </c>
      <c r="J296" t="s">
        <v>1364</v>
      </c>
      <c r="K296">
        <v>48601230</v>
      </c>
      <c r="L296" t="s">
        <v>454</v>
      </c>
      <c r="M296">
        <v>1</v>
      </c>
      <c r="N296">
        <v>75</v>
      </c>
      <c r="O296">
        <v>32814242</v>
      </c>
    </row>
    <row r="297" spans="1:15" x14ac:dyDescent="0.2">
      <c r="A297">
        <v>315</v>
      </c>
      <c r="B297" t="s">
        <v>1975</v>
      </c>
      <c r="C297" t="s">
        <v>1365</v>
      </c>
      <c r="D297" t="s">
        <v>1366</v>
      </c>
      <c r="E297" t="s">
        <v>1367</v>
      </c>
      <c r="F297">
        <v>4</v>
      </c>
      <c r="G297">
        <v>447</v>
      </c>
      <c r="H297" t="s">
        <v>1368</v>
      </c>
      <c r="I297">
        <v>3152105</v>
      </c>
      <c r="J297" t="s">
        <v>1369</v>
      </c>
      <c r="K297">
        <v>35430232</v>
      </c>
      <c r="L297" t="s">
        <v>105</v>
      </c>
      <c r="M297">
        <v>1</v>
      </c>
      <c r="N297">
        <v>31</v>
      </c>
      <c r="O297">
        <v>38198550</v>
      </c>
    </row>
    <row r="298" spans="1:15" x14ac:dyDescent="0.2">
      <c r="A298">
        <v>316</v>
      </c>
      <c r="B298" t="s">
        <v>1976</v>
      </c>
      <c r="C298" t="s">
        <v>1370</v>
      </c>
      <c r="D298" t="s">
        <v>1371</v>
      </c>
      <c r="E298" t="s">
        <v>330</v>
      </c>
      <c r="F298">
        <v>4</v>
      </c>
      <c r="G298">
        <v>317</v>
      </c>
      <c r="H298" t="s">
        <v>88</v>
      </c>
      <c r="I298">
        <v>5208608</v>
      </c>
      <c r="J298" t="s">
        <v>1372</v>
      </c>
      <c r="K298">
        <v>76380070</v>
      </c>
      <c r="L298" t="s">
        <v>357</v>
      </c>
      <c r="M298">
        <v>1</v>
      </c>
      <c r="N298">
        <v>62</v>
      </c>
      <c r="O298">
        <v>33533377</v>
      </c>
    </row>
    <row r="299" spans="1:15" x14ac:dyDescent="0.2">
      <c r="A299">
        <v>317</v>
      </c>
      <c r="B299" t="s">
        <v>1977</v>
      </c>
      <c r="C299" t="s">
        <v>1373</v>
      </c>
      <c r="D299" t="s">
        <v>1374</v>
      </c>
      <c r="E299" t="s">
        <v>1375</v>
      </c>
      <c r="F299">
        <v>4</v>
      </c>
      <c r="G299">
        <v>2125</v>
      </c>
      <c r="H299" t="s">
        <v>1376</v>
      </c>
      <c r="I299">
        <v>1709500</v>
      </c>
      <c r="J299" t="s">
        <v>1377</v>
      </c>
      <c r="K299">
        <v>77410070</v>
      </c>
      <c r="L299" t="s">
        <v>986</v>
      </c>
      <c r="M299">
        <v>1</v>
      </c>
      <c r="N299">
        <v>63</v>
      </c>
      <c r="O299">
        <v>33012500</v>
      </c>
    </row>
    <row r="300" spans="1:15" x14ac:dyDescent="0.2">
      <c r="A300">
        <v>318</v>
      </c>
      <c r="B300" t="s">
        <v>1978</v>
      </c>
      <c r="C300" t="s">
        <v>1378</v>
      </c>
      <c r="D300" t="s">
        <v>1379</v>
      </c>
      <c r="E300" t="s">
        <v>1380</v>
      </c>
      <c r="F300">
        <v>34</v>
      </c>
      <c r="G300">
        <v>458</v>
      </c>
      <c r="H300" t="s">
        <v>88</v>
      </c>
      <c r="I300">
        <v>5102504</v>
      </c>
      <c r="J300" t="s">
        <v>1381</v>
      </c>
      <c r="K300">
        <v>78210056</v>
      </c>
      <c r="L300" t="s">
        <v>322</v>
      </c>
      <c r="M300">
        <v>1</v>
      </c>
      <c r="N300">
        <v>65</v>
      </c>
      <c r="O300">
        <v>32111200</v>
      </c>
    </row>
    <row r="301" spans="1:15" x14ac:dyDescent="0.2">
      <c r="A301">
        <v>319</v>
      </c>
      <c r="B301" t="s">
        <v>1979</v>
      </c>
      <c r="C301" t="s">
        <v>1382</v>
      </c>
      <c r="D301" t="s">
        <v>1383</v>
      </c>
      <c r="E301" t="s">
        <v>1384</v>
      </c>
      <c r="F301">
        <v>34</v>
      </c>
      <c r="G301">
        <v>417</v>
      </c>
      <c r="H301" t="s">
        <v>88</v>
      </c>
      <c r="I301">
        <v>4300406</v>
      </c>
      <c r="J301" t="s">
        <v>1385</v>
      </c>
      <c r="K301">
        <v>97542000</v>
      </c>
      <c r="L301" t="s">
        <v>57</v>
      </c>
      <c r="M301">
        <v>1</v>
      </c>
      <c r="N301">
        <v>55</v>
      </c>
      <c r="O301">
        <v>34221233</v>
      </c>
    </row>
    <row r="302" spans="1:15" x14ac:dyDescent="0.2">
      <c r="A302">
        <v>320</v>
      </c>
      <c r="B302" t="s">
        <v>1980</v>
      </c>
      <c r="C302" t="s">
        <v>1386</v>
      </c>
      <c r="D302" t="s">
        <v>1387</v>
      </c>
      <c r="E302" t="s">
        <v>1388</v>
      </c>
      <c r="F302">
        <v>4</v>
      </c>
      <c r="G302">
        <v>2371</v>
      </c>
      <c r="H302" t="s">
        <v>1389</v>
      </c>
      <c r="I302">
        <v>1100023</v>
      </c>
      <c r="J302" t="s">
        <v>1390</v>
      </c>
      <c r="K302">
        <v>76870163</v>
      </c>
      <c r="L302" t="s">
        <v>535</v>
      </c>
      <c r="M302">
        <v>1</v>
      </c>
      <c r="N302">
        <v>69</v>
      </c>
      <c r="O302">
        <v>35355900</v>
      </c>
    </row>
    <row r="303" spans="1:15" x14ac:dyDescent="0.2">
      <c r="A303">
        <v>322</v>
      </c>
      <c r="B303" t="s">
        <v>1981</v>
      </c>
      <c r="C303" t="s">
        <v>1391</v>
      </c>
      <c r="D303" t="s">
        <v>1392</v>
      </c>
      <c r="E303" t="s">
        <v>197</v>
      </c>
      <c r="F303">
        <v>34</v>
      </c>
      <c r="G303">
        <v>268</v>
      </c>
      <c r="H303" t="s">
        <v>88</v>
      </c>
      <c r="I303">
        <v>2612208</v>
      </c>
      <c r="J303" t="s">
        <v>1393</v>
      </c>
      <c r="K303">
        <v>56000000</v>
      </c>
      <c r="L303" t="s">
        <v>229</v>
      </c>
      <c r="M303">
        <v>1</v>
      </c>
      <c r="N303">
        <v>87</v>
      </c>
      <c r="O303">
        <v>38711278</v>
      </c>
    </row>
    <row r="304" spans="1:15" x14ac:dyDescent="0.2">
      <c r="A304">
        <v>323</v>
      </c>
      <c r="B304" t="s">
        <v>1982</v>
      </c>
      <c r="C304" t="s">
        <v>1394</v>
      </c>
      <c r="D304" t="s">
        <v>1395</v>
      </c>
      <c r="E304" t="s">
        <v>1396</v>
      </c>
      <c r="F304">
        <v>34</v>
      </c>
      <c r="G304">
        <v>260</v>
      </c>
      <c r="H304" t="s">
        <v>88</v>
      </c>
      <c r="I304">
        <v>2927507</v>
      </c>
      <c r="J304" t="s">
        <v>1397</v>
      </c>
      <c r="K304">
        <v>35960000</v>
      </c>
      <c r="L304" t="s">
        <v>105</v>
      </c>
      <c r="M304">
        <v>1</v>
      </c>
      <c r="N304">
        <v>31</v>
      </c>
      <c r="O304">
        <v>38321226</v>
      </c>
    </row>
    <row r="305" spans="1:15" x14ac:dyDescent="0.2">
      <c r="A305">
        <v>324</v>
      </c>
      <c r="B305" t="s">
        <v>1983</v>
      </c>
      <c r="C305" t="s">
        <v>1398</v>
      </c>
      <c r="D305" t="s">
        <v>1399</v>
      </c>
      <c r="E305" t="s">
        <v>1400</v>
      </c>
      <c r="F305">
        <v>34</v>
      </c>
      <c r="G305">
        <v>327</v>
      </c>
      <c r="H305" t="s">
        <v>88</v>
      </c>
      <c r="I305">
        <v>3170404</v>
      </c>
      <c r="J305" t="s">
        <v>1401</v>
      </c>
      <c r="K305">
        <v>38610019</v>
      </c>
      <c r="L305" t="s">
        <v>105</v>
      </c>
      <c r="M305">
        <v>1</v>
      </c>
      <c r="N305">
        <v>38</v>
      </c>
      <c r="O305">
        <v>36765552</v>
      </c>
    </row>
    <row r="306" spans="1:15" x14ac:dyDescent="0.2">
      <c r="A306">
        <v>325</v>
      </c>
      <c r="B306" t="s">
        <v>1984</v>
      </c>
      <c r="C306" t="s">
        <v>1402</v>
      </c>
      <c r="D306" t="s">
        <v>1403</v>
      </c>
      <c r="E306" t="s">
        <v>1404</v>
      </c>
      <c r="F306">
        <v>4</v>
      </c>
      <c r="G306">
        <v>771</v>
      </c>
      <c r="H306" t="s">
        <v>88</v>
      </c>
      <c r="I306">
        <v>3133600</v>
      </c>
      <c r="J306" t="s">
        <v>1405</v>
      </c>
      <c r="K306">
        <v>18400180</v>
      </c>
      <c r="L306" t="s">
        <v>79</v>
      </c>
      <c r="M306">
        <v>1</v>
      </c>
      <c r="N306">
        <v>15</v>
      </c>
      <c r="O306">
        <v>35249000</v>
      </c>
    </row>
    <row r="307" spans="1:15" x14ac:dyDescent="0.2">
      <c r="A307">
        <v>326</v>
      </c>
      <c r="B307" t="s">
        <v>1985</v>
      </c>
      <c r="C307" t="s">
        <v>1406</v>
      </c>
      <c r="D307" t="s">
        <v>1407</v>
      </c>
      <c r="E307" t="s">
        <v>1408</v>
      </c>
      <c r="F307">
        <v>34</v>
      </c>
      <c r="G307">
        <v>941</v>
      </c>
      <c r="H307" t="s">
        <v>88</v>
      </c>
      <c r="I307">
        <v>3519600</v>
      </c>
      <c r="J307" t="s">
        <v>1409</v>
      </c>
      <c r="K307">
        <v>14940133</v>
      </c>
      <c r="L307" t="s">
        <v>79</v>
      </c>
      <c r="M307">
        <v>1</v>
      </c>
      <c r="N307">
        <v>16</v>
      </c>
      <c r="O307">
        <v>33419100</v>
      </c>
    </row>
    <row r="308" spans="1:15" x14ac:dyDescent="0.2">
      <c r="A308">
        <v>327</v>
      </c>
      <c r="B308" t="s">
        <v>1986</v>
      </c>
      <c r="C308" t="s">
        <v>1410</v>
      </c>
      <c r="D308" t="s">
        <v>1411</v>
      </c>
      <c r="E308" t="s">
        <v>538</v>
      </c>
      <c r="F308">
        <v>34</v>
      </c>
      <c r="G308">
        <v>503</v>
      </c>
      <c r="H308" t="s">
        <v>88</v>
      </c>
      <c r="I308">
        <v>3507605</v>
      </c>
      <c r="J308" t="s">
        <v>1412</v>
      </c>
      <c r="K308">
        <v>12900470</v>
      </c>
      <c r="L308" t="s">
        <v>79</v>
      </c>
      <c r="M308">
        <v>1</v>
      </c>
      <c r="N308">
        <v>11</v>
      </c>
      <c r="O308">
        <v>950440897</v>
      </c>
    </row>
    <row r="309" spans="1:15" x14ac:dyDescent="0.2">
      <c r="A309">
        <v>328</v>
      </c>
      <c r="B309" t="s">
        <v>1987</v>
      </c>
      <c r="C309" t="s">
        <v>1413</v>
      </c>
      <c r="D309" t="s">
        <v>1414</v>
      </c>
      <c r="E309" t="s">
        <v>1415</v>
      </c>
      <c r="F309">
        <v>34</v>
      </c>
      <c r="G309">
        <v>3178</v>
      </c>
      <c r="H309" t="s">
        <v>88</v>
      </c>
      <c r="I309">
        <v>3539301</v>
      </c>
      <c r="J309" t="s">
        <v>1416</v>
      </c>
      <c r="K309">
        <v>13631020</v>
      </c>
      <c r="L309" t="s">
        <v>79</v>
      </c>
      <c r="M309">
        <v>1</v>
      </c>
      <c r="N309">
        <v>19</v>
      </c>
      <c r="O309">
        <v>35658700</v>
      </c>
    </row>
    <row r="310" spans="1:15" x14ac:dyDescent="0.2">
      <c r="A310">
        <v>329</v>
      </c>
      <c r="B310" t="s">
        <v>1988</v>
      </c>
      <c r="C310" t="s">
        <v>1417</v>
      </c>
      <c r="D310" t="s">
        <v>1418</v>
      </c>
      <c r="E310" t="s">
        <v>315</v>
      </c>
      <c r="F310">
        <v>4</v>
      </c>
      <c r="G310">
        <v>258</v>
      </c>
      <c r="H310" t="s">
        <v>88</v>
      </c>
      <c r="I310">
        <v>3500105</v>
      </c>
      <c r="J310" t="s">
        <v>1419</v>
      </c>
      <c r="K310">
        <v>17800000</v>
      </c>
      <c r="L310" t="s">
        <v>79</v>
      </c>
      <c r="M310">
        <v>1</v>
      </c>
      <c r="N310">
        <v>18</v>
      </c>
      <c r="O310">
        <v>35024600</v>
      </c>
    </row>
    <row r="311" spans="1:15" x14ac:dyDescent="0.2">
      <c r="A311">
        <v>330</v>
      </c>
      <c r="B311" t="s">
        <v>1989</v>
      </c>
      <c r="C311" t="s">
        <v>1420</v>
      </c>
      <c r="D311" t="s">
        <v>1421</v>
      </c>
      <c r="E311" t="s">
        <v>1422</v>
      </c>
      <c r="F311">
        <v>4</v>
      </c>
      <c r="G311">
        <v>1818</v>
      </c>
      <c r="H311" t="s">
        <v>1423</v>
      </c>
      <c r="I311">
        <v>3530508</v>
      </c>
      <c r="J311" t="s">
        <v>1424</v>
      </c>
      <c r="K311">
        <v>13733450</v>
      </c>
      <c r="L311" t="s">
        <v>79</v>
      </c>
      <c r="M311">
        <v>1</v>
      </c>
      <c r="N311">
        <v>19</v>
      </c>
      <c r="O311">
        <v>36666666</v>
      </c>
    </row>
    <row r="312" spans="1:15" x14ac:dyDescent="0.2">
      <c r="A312">
        <v>331</v>
      </c>
      <c r="B312" t="s">
        <v>1990</v>
      </c>
      <c r="C312" t="s">
        <v>1425</v>
      </c>
      <c r="D312" t="s">
        <v>1426</v>
      </c>
      <c r="E312" t="s">
        <v>1427</v>
      </c>
      <c r="F312">
        <v>34</v>
      </c>
      <c r="G312">
        <v>935</v>
      </c>
      <c r="H312" t="s">
        <v>1428</v>
      </c>
      <c r="I312">
        <v>4202909</v>
      </c>
      <c r="J312" t="s">
        <v>1429</v>
      </c>
      <c r="K312">
        <v>88351495</v>
      </c>
      <c r="L312" t="s">
        <v>184</v>
      </c>
      <c r="M312">
        <v>1</v>
      </c>
      <c r="N312">
        <v>47</v>
      </c>
      <c r="O312">
        <v>32512499</v>
      </c>
    </row>
    <row r="313" spans="1:15" x14ac:dyDescent="0.2">
      <c r="A313">
        <v>332</v>
      </c>
      <c r="B313" t="s">
        <v>1991</v>
      </c>
      <c r="C313" t="s">
        <v>1430</v>
      </c>
      <c r="D313" t="s">
        <v>1431</v>
      </c>
      <c r="E313" t="s">
        <v>391</v>
      </c>
      <c r="F313">
        <v>4</v>
      </c>
      <c r="G313">
        <v>303</v>
      </c>
      <c r="H313" t="s">
        <v>88</v>
      </c>
      <c r="I313">
        <v>4203006</v>
      </c>
      <c r="J313" t="s">
        <v>1432</v>
      </c>
      <c r="K313">
        <v>89500124</v>
      </c>
      <c r="L313" t="s">
        <v>184</v>
      </c>
      <c r="M313">
        <v>1</v>
      </c>
      <c r="N313">
        <v>49</v>
      </c>
      <c r="O313">
        <v>35614500</v>
      </c>
    </row>
    <row r="314" spans="1:15" x14ac:dyDescent="0.2">
      <c r="A314">
        <v>333</v>
      </c>
      <c r="B314" t="s">
        <v>1992</v>
      </c>
      <c r="C314" t="s">
        <v>1433</v>
      </c>
      <c r="D314" t="s">
        <v>1434</v>
      </c>
      <c r="E314" t="s">
        <v>1435</v>
      </c>
      <c r="F314">
        <v>4</v>
      </c>
      <c r="G314">
        <v>2565</v>
      </c>
      <c r="H314" t="s">
        <v>1436</v>
      </c>
      <c r="I314">
        <v>3550308</v>
      </c>
      <c r="J314" t="s">
        <v>374</v>
      </c>
      <c r="K314" t="s">
        <v>1437</v>
      </c>
      <c r="L314" t="s">
        <v>79</v>
      </c>
      <c r="M314">
        <v>1</v>
      </c>
      <c r="N314">
        <v>11</v>
      </c>
      <c r="O314">
        <v>31131100</v>
      </c>
    </row>
    <row r="315" spans="1:15" x14ac:dyDescent="0.2">
      <c r="A315">
        <v>334</v>
      </c>
      <c r="B315" t="s">
        <v>1993</v>
      </c>
      <c r="C315" t="s">
        <v>1438</v>
      </c>
      <c r="D315" t="s">
        <v>1439</v>
      </c>
      <c r="E315" t="s">
        <v>1440</v>
      </c>
      <c r="F315">
        <v>4</v>
      </c>
      <c r="G315">
        <v>244</v>
      </c>
      <c r="H315" t="s">
        <v>88</v>
      </c>
      <c r="I315">
        <v>4201406</v>
      </c>
      <c r="J315" t="s">
        <v>1441</v>
      </c>
      <c r="K315">
        <v>88900000</v>
      </c>
      <c r="L315" t="s">
        <v>184</v>
      </c>
      <c r="M315">
        <v>1</v>
      </c>
      <c r="N315">
        <v>48</v>
      </c>
      <c r="O315">
        <v>35240474</v>
      </c>
    </row>
    <row r="316" spans="1:15" x14ac:dyDescent="0.2">
      <c r="A316">
        <v>335</v>
      </c>
      <c r="B316" t="s">
        <v>1994</v>
      </c>
      <c r="C316" t="s">
        <v>1442</v>
      </c>
      <c r="D316" t="s">
        <v>1443</v>
      </c>
      <c r="E316" t="s">
        <v>509</v>
      </c>
      <c r="F316">
        <v>4</v>
      </c>
      <c r="G316">
        <v>125</v>
      </c>
      <c r="H316" t="s">
        <v>88</v>
      </c>
      <c r="I316">
        <v>4209003</v>
      </c>
      <c r="J316" t="s">
        <v>1444</v>
      </c>
      <c r="K316">
        <v>89620000</v>
      </c>
      <c r="L316" t="s">
        <v>184</v>
      </c>
      <c r="M316">
        <v>1</v>
      </c>
      <c r="N316">
        <v>49</v>
      </c>
      <c r="O316" t="s">
        <v>1445</v>
      </c>
    </row>
    <row r="317" spans="1:15" x14ac:dyDescent="0.2">
      <c r="A317">
        <v>336</v>
      </c>
      <c r="B317" t="s">
        <v>1995</v>
      </c>
      <c r="C317" t="s">
        <v>1446</v>
      </c>
      <c r="D317" t="s">
        <v>1447</v>
      </c>
      <c r="E317" t="s">
        <v>1448</v>
      </c>
      <c r="F317">
        <v>4</v>
      </c>
      <c r="G317">
        <v>4376</v>
      </c>
      <c r="H317" t="s">
        <v>88</v>
      </c>
      <c r="I317">
        <v>1100304</v>
      </c>
      <c r="J317" t="s">
        <v>1449</v>
      </c>
      <c r="K317">
        <v>76980010</v>
      </c>
      <c r="L317" t="s">
        <v>535</v>
      </c>
      <c r="M317">
        <v>1</v>
      </c>
      <c r="N317">
        <v>69</v>
      </c>
      <c r="O317">
        <v>33162600</v>
      </c>
    </row>
    <row r="318" spans="1:15" x14ac:dyDescent="0.2">
      <c r="A318">
        <v>337</v>
      </c>
      <c r="B318" t="s">
        <v>1996</v>
      </c>
      <c r="C318" t="s">
        <v>1450</v>
      </c>
      <c r="D318" t="s">
        <v>1451</v>
      </c>
      <c r="E318" t="s">
        <v>1452</v>
      </c>
      <c r="F318">
        <v>4</v>
      </c>
      <c r="G318">
        <v>385</v>
      </c>
      <c r="H318" t="s">
        <v>88</v>
      </c>
      <c r="I318">
        <v>2308906</v>
      </c>
      <c r="J318" t="s">
        <v>1453</v>
      </c>
      <c r="K318">
        <v>75650000</v>
      </c>
      <c r="L318" t="s">
        <v>357</v>
      </c>
      <c r="M318">
        <v>1</v>
      </c>
      <c r="N318">
        <v>64</v>
      </c>
      <c r="O318">
        <v>34131650</v>
      </c>
    </row>
    <row r="319" spans="1:15" x14ac:dyDescent="0.2">
      <c r="A319">
        <v>338</v>
      </c>
      <c r="B319" t="s">
        <v>1997</v>
      </c>
      <c r="C319" t="s">
        <v>1454</v>
      </c>
      <c r="D319" t="s">
        <v>1455</v>
      </c>
      <c r="E319" t="s">
        <v>1456</v>
      </c>
      <c r="F319">
        <v>34</v>
      </c>
      <c r="G319">
        <v>757</v>
      </c>
      <c r="H319" t="s">
        <v>88</v>
      </c>
      <c r="I319">
        <v>2515930</v>
      </c>
      <c r="J319" t="s">
        <v>1457</v>
      </c>
      <c r="K319">
        <v>14160770</v>
      </c>
      <c r="L319" t="s">
        <v>79</v>
      </c>
      <c r="M319">
        <v>1</v>
      </c>
      <c r="N319">
        <v>16</v>
      </c>
      <c r="O319">
        <v>21050240</v>
      </c>
    </row>
    <row r="320" spans="1:15" x14ac:dyDescent="0.2">
      <c r="A320">
        <v>339</v>
      </c>
      <c r="B320" t="s">
        <v>1998</v>
      </c>
      <c r="C320" t="s">
        <v>1458</v>
      </c>
      <c r="D320" t="s">
        <v>1459</v>
      </c>
      <c r="E320" t="s">
        <v>1460</v>
      </c>
      <c r="F320">
        <v>34</v>
      </c>
      <c r="G320">
        <v>410</v>
      </c>
      <c r="H320" t="s">
        <v>88</v>
      </c>
      <c r="I320">
        <v>3127107</v>
      </c>
      <c r="J320" t="s">
        <v>1461</v>
      </c>
      <c r="K320">
        <v>38200034</v>
      </c>
      <c r="L320" t="s">
        <v>105</v>
      </c>
      <c r="M320">
        <v>1</v>
      </c>
      <c r="N320">
        <v>34</v>
      </c>
      <c r="O320">
        <v>34299300</v>
      </c>
    </row>
    <row r="321" spans="1:15" x14ac:dyDescent="0.2">
      <c r="A321">
        <v>340</v>
      </c>
      <c r="B321" t="s">
        <v>1999</v>
      </c>
      <c r="C321" t="s">
        <v>1462</v>
      </c>
      <c r="D321" t="s">
        <v>1463</v>
      </c>
      <c r="E321" t="s">
        <v>1464</v>
      </c>
      <c r="F321">
        <v>34</v>
      </c>
      <c r="G321">
        <v>565</v>
      </c>
      <c r="H321" t="s">
        <v>1465</v>
      </c>
      <c r="I321">
        <v>3525300</v>
      </c>
      <c r="J321" t="s">
        <v>1466</v>
      </c>
      <c r="K321">
        <v>17207020</v>
      </c>
      <c r="L321" t="s">
        <v>79</v>
      </c>
      <c r="M321">
        <v>1</v>
      </c>
      <c r="N321">
        <v>14</v>
      </c>
      <c r="O321">
        <v>36028900</v>
      </c>
    </row>
    <row r="322" spans="1:15" x14ac:dyDescent="0.2">
      <c r="A322">
        <v>341</v>
      </c>
      <c r="B322" t="s">
        <v>2000</v>
      </c>
      <c r="C322" t="s">
        <v>1467</v>
      </c>
      <c r="D322" t="s">
        <v>1468</v>
      </c>
      <c r="E322" t="s">
        <v>1469</v>
      </c>
      <c r="F322">
        <v>34</v>
      </c>
      <c r="G322">
        <v>55</v>
      </c>
      <c r="H322" t="s">
        <v>1470</v>
      </c>
      <c r="I322">
        <v>3300100</v>
      </c>
      <c r="J322" t="s">
        <v>1471</v>
      </c>
      <c r="K322">
        <v>23906520</v>
      </c>
      <c r="L322" t="s">
        <v>149</v>
      </c>
      <c r="M322">
        <v>1</v>
      </c>
      <c r="N322">
        <v>24</v>
      </c>
      <c r="O322">
        <v>33671313</v>
      </c>
    </row>
    <row r="323" spans="1:15" x14ac:dyDescent="0.2">
      <c r="A323">
        <v>344</v>
      </c>
      <c r="B323" t="s">
        <v>2001</v>
      </c>
      <c r="C323" t="s">
        <v>1472</v>
      </c>
      <c r="D323" t="s">
        <v>1473</v>
      </c>
      <c r="E323" t="s">
        <v>1474</v>
      </c>
      <c r="F323">
        <v>34</v>
      </c>
      <c r="G323">
        <v>982</v>
      </c>
      <c r="H323" t="s">
        <v>1475</v>
      </c>
      <c r="I323">
        <v>2400208</v>
      </c>
      <c r="J323" t="s">
        <v>1476</v>
      </c>
      <c r="K323">
        <v>59650000</v>
      </c>
      <c r="L323" t="s">
        <v>345</v>
      </c>
      <c r="M323">
        <v>1</v>
      </c>
      <c r="N323">
        <v>84</v>
      </c>
      <c r="O323">
        <v>99850653</v>
      </c>
    </row>
    <row r="324" spans="1:15" x14ac:dyDescent="0.2">
      <c r="A324">
        <v>489</v>
      </c>
      <c r="B324" t="s">
        <v>2002</v>
      </c>
      <c r="C324" t="s">
        <v>1477</v>
      </c>
      <c r="D324" t="s">
        <v>1478</v>
      </c>
      <c r="E324" t="s">
        <v>321</v>
      </c>
      <c r="F324">
        <v>34</v>
      </c>
      <c r="G324">
        <v>896</v>
      </c>
      <c r="H324" t="s">
        <v>1479</v>
      </c>
      <c r="I324">
        <v>3502101</v>
      </c>
      <c r="J324" t="s">
        <v>1480</v>
      </c>
      <c r="K324">
        <v>16901200</v>
      </c>
      <c r="L324" t="s">
        <v>79</v>
      </c>
      <c r="M324">
        <v>1</v>
      </c>
      <c r="N324">
        <v>18</v>
      </c>
      <c r="O324">
        <v>37024000</v>
      </c>
    </row>
    <row r="325" spans="1:15" x14ac:dyDescent="0.2">
      <c r="A325">
        <v>511</v>
      </c>
      <c r="B325" t="s">
        <v>2003</v>
      </c>
      <c r="C325" t="s">
        <v>1482</v>
      </c>
      <c r="D325" t="s">
        <v>1483</v>
      </c>
      <c r="E325" t="s">
        <v>319</v>
      </c>
      <c r="F325">
        <v>34</v>
      </c>
      <c r="G325">
        <v>2754</v>
      </c>
      <c r="H325" t="s">
        <v>320</v>
      </c>
      <c r="I325">
        <v>5103403</v>
      </c>
      <c r="J325" t="s">
        <v>321</v>
      </c>
      <c r="K325">
        <v>78020800</v>
      </c>
      <c r="L325" t="s">
        <v>322</v>
      </c>
      <c r="M325">
        <v>1</v>
      </c>
      <c r="N325">
        <v>65</v>
      </c>
      <c r="O325">
        <v>36123500</v>
      </c>
    </row>
    <row r="326" spans="1:15" x14ac:dyDescent="0.2">
      <c r="A326">
        <v>512</v>
      </c>
      <c r="B326" t="s">
        <v>2004</v>
      </c>
      <c r="C326" t="s">
        <v>1484</v>
      </c>
      <c r="D326" t="s">
        <v>1485</v>
      </c>
      <c r="E326" t="s">
        <v>451</v>
      </c>
      <c r="F326">
        <v>34</v>
      </c>
      <c r="G326">
        <v>27</v>
      </c>
      <c r="H326" t="s">
        <v>452</v>
      </c>
      <c r="I326">
        <v>2927408</v>
      </c>
      <c r="J326" t="s">
        <v>453</v>
      </c>
      <c r="K326">
        <v>41940080</v>
      </c>
      <c r="L326" t="s">
        <v>454</v>
      </c>
      <c r="M326">
        <v>1</v>
      </c>
      <c r="N326">
        <v>71</v>
      </c>
      <c r="O326">
        <v>22019056</v>
      </c>
    </row>
    <row r="327" spans="1:15" x14ac:dyDescent="0.2">
      <c r="A327">
        <v>513</v>
      </c>
      <c r="B327" t="s">
        <v>2005</v>
      </c>
      <c r="C327" t="s">
        <v>1486</v>
      </c>
      <c r="D327" t="s">
        <v>1487</v>
      </c>
      <c r="E327" t="s">
        <v>226</v>
      </c>
      <c r="F327">
        <v>4</v>
      </c>
      <c r="G327">
        <v>100</v>
      </c>
      <c r="H327" t="s">
        <v>1488</v>
      </c>
      <c r="I327">
        <v>2611606</v>
      </c>
      <c r="J327" t="s">
        <v>228</v>
      </c>
      <c r="K327">
        <v>50070225</v>
      </c>
      <c r="L327" t="s">
        <v>229</v>
      </c>
      <c r="M327">
        <v>1</v>
      </c>
      <c r="N327">
        <v>81</v>
      </c>
      <c r="O327">
        <v>32221143</v>
      </c>
    </row>
    <row r="328" spans="1:15" x14ac:dyDescent="0.2">
      <c r="A328">
        <v>514</v>
      </c>
      <c r="B328" t="s">
        <v>2006</v>
      </c>
      <c r="C328" t="s">
        <v>1489</v>
      </c>
      <c r="D328" t="s">
        <v>1490</v>
      </c>
      <c r="E328" t="s">
        <v>1491</v>
      </c>
      <c r="F328">
        <v>4</v>
      </c>
      <c r="G328">
        <v>807</v>
      </c>
      <c r="H328" t="s">
        <v>1492</v>
      </c>
      <c r="I328">
        <v>3550308</v>
      </c>
      <c r="J328" t="s">
        <v>374</v>
      </c>
      <c r="K328" t="s">
        <v>1493</v>
      </c>
      <c r="L328" t="s">
        <v>79</v>
      </c>
      <c r="M328">
        <v>1</v>
      </c>
      <c r="N328">
        <v>11</v>
      </c>
      <c r="O328">
        <v>35693920</v>
      </c>
    </row>
    <row r="329" spans="1:15" x14ac:dyDescent="0.2">
      <c r="A329">
        <v>515</v>
      </c>
      <c r="B329" t="s">
        <v>2007</v>
      </c>
      <c r="C329" t="s">
        <v>1494</v>
      </c>
      <c r="D329" t="s">
        <v>1495</v>
      </c>
      <c r="E329" t="s">
        <v>1496</v>
      </c>
      <c r="F329">
        <v>34</v>
      </c>
      <c r="G329">
        <v>515</v>
      </c>
      <c r="H329" t="s">
        <v>367</v>
      </c>
      <c r="I329">
        <v>5300108</v>
      </c>
      <c r="J329" t="s">
        <v>368</v>
      </c>
      <c r="K329">
        <v>70381510</v>
      </c>
      <c r="L329" t="s">
        <v>369</v>
      </c>
      <c r="M329">
        <v>1</v>
      </c>
      <c r="N329">
        <v>61</v>
      </c>
      <c r="O329">
        <v>33465666</v>
      </c>
    </row>
    <row r="330" spans="1:15" x14ac:dyDescent="0.2">
      <c r="A330">
        <v>531</v>
      </c>
      <c r="B330" t="s">
        <v>2008</v>
      </c>
      <c r="C330" t="s">
        <v>1497</v>
      </c>
      <c r="D330" t="s">
        <v>1498</v>
      </c>
      <c r="E330" t="s">
        <v>1499</v>
      </c>
      <c r="F330">
        <v>34</v>
      </c>
      <c r="G330">
        <v>486</v>
      </c>
      <c r="H330" t="s">
        <v>88</v>
      </c>
      <c r="I330">
        <v>5107958</v>
      </c>
      <c r="J330" t="s">
        <v>1500</v>
      </c>
      <c r="K330">
        <v>78300000</v>
      </c>
      <c r="L330" t="s">
        <v>322</v>
      </c>
      <c r="M330">
        <v>1</v>
      </c>
      <c r="N330">
        <v>65</v>
      </c>
      <c r="O330">
        <v>33391000</v>
      </c>
    </row>
    <row r="331" spans="1:15" x14ac:dyDescent="0.2">
      <c r="A331">
        <v>532</v>
      </c>
      <c r="B331" t="s">
        <v>2009</v>
      </c>
      <c r="C331" t="s">
        <v>1501</v>
      </c>
      <c r="D331" t="s">
        <v>1502</v>
      </c>
      <c r="E331" t="s">
        <v>1503</v>
      </c>
      <c r="F331">
        <v>34</v>
      </c>
      <c r="G331">
        <v>255</v>
      </c>
      <c r="H331" t="s">
        <v>88</v>
      </c>
      <c r="I331">
        <v>5208004</v>
      </c>
      <c r="J331" t="s">
        <v>1504</v>
      </c>
      <c r="K331">
        <v>73801260</v>
      </c>
      <c r="L331" t="s">
        <v>357</v>
      </c>
      <c r="M331">
        <v>1</v>
      </c>
      <c r="N331">
        <v>61</v>
      </c>
      <c r="O331">
        <v>36318004</v>
      </c>
    </row>
    <row r="332" spans="1:15" x14ac:dyDescent="0.2">
      <c r="A332">
        <v>534</v>
      </c>
      <c r="B332" t="s">
        <v>2010</v>
      </c>
      <c r="C332" t="s">
        <v>1505</v>
      </c>
      <c r="D332" t="s">
        <v>1506</v>
      </c>
      <c r="E332" t="s">
        <v>1507</v>
      </c>
      <c r="F332">
        <v>34</v>
      </c>
      <c r="G332">
        <v>125</v>
      </c>
      <c r="H332" t="s">
        <v>88</v>
      </c>
      <c r="I332">
        <v>2503704</v>
      </c>
      <c r="J332" t="s">
        <v>1508</v>
      </c>
      <c r="K332">
        <v>58900000</v>
      </c>
      <c r="L332" t="s">
        <v>223</v>
      </c>
      <c r="M332">
        <v>1</v>
      </c>
      <c r="N332">
        <v>83</v>
      </c>
      <c r="O332">
        <v>35314500</v>
      </c>
    </row>
    <row r="333" spans="1:15" x14ac:dyDescent="0.2">
      <c r="A333">
        <v>535</v>
      </c>
      <c r="B333" t="s">
        <v>2011</v>
      </c>
      <c r="C333" t="s">
        <v>1509</v>
      </c>
      <c r="D333" t="s">
        <v>1510</v>
      </c>
      <c r="E333" t="s">
        <v>1511</v>
      </c>
      <c r="F333">
        <v>37</v>
      </c>
      <c r="G333">
        <v>2</v>
      </c>
      <c r="H333" t="s">
        <v>88</v>
      </c>
      <c r="I333">
        <v>1503606</v>
      </c>
      <c r="J333" t="s">
        <v>1512</v>
      </c>
      <c r="K333">
        <v>68180250</v>
      </c>
      <c r="L333" t="s">
        <v>460</v>
      </c>
      <c r="M333">
        <v>1</v>
      </c>
      <c r="N333">
        <v>93</v>
      </c>
      <c r="O333">
        <v>35182616</v>
      </c>
    </row>
    <row r="334" spans="1:15" x14ac:dyDescent="0.2">
      <c r="A334">
        <v>540</v>
      </c>
      <c r="B334" t="s">
        <v>2012</v>
      </c>
      <c r="C334" t="s">
        <v>1513</v>
      </c>
      <c r="D334" t="s">
        <v>1514</v>
      </c>
      <c r="E334" t="s">
        <v>1515</v>
      </c>
      <c r="F334">
        <v>34</v>
      </c>
      <c r="G334">
        <v>1013</v>
      </c>
      <c r="H334" t="s">
        <v>88</v>
      </c>
      <c r="I334">
        <v>3523404</v>
      </c>
      <c r="J334" t="s">
        <v>1516</v>
      </c>
      <c r="K334">
        <v>13250005</v>
      </c>
      <c r="L334" t="s">
        <v>79</v>
      </c>
      <c r="M334">
        <v>1</v>
      </c>
      <c r="N334">
        <v>11</v>
      </c>
      <c r="O334">
        <v>45349400</v>
      </c>
    </row>
    <row r="335" spans="1:15" x14ac:dyDescent="0.2">
      <c r="A335">
        <v>541</v>
      </c>
      <c r="B335" t="s">
        <v>2013</v>
      </c>
      <c r="C335" t="s">
        <v>1517</v>
      </c>
      <c r="D335" t="s">
        <v>1518</v>
      </c>
      <c r="E335" t="s">
        <v>617</v>
      </c>
      <c r="F335">
        <v>4</v>
      </c>
      <c r="G335">
        <v>10</v>
      </c>
      <c r="H335" t="s">
        <v>1519</v>
      </c>
      <c r="I335">
        <v>2107506</v>
      </c>
      <c r="J335" t="s">
        <v>1520</v>
      </c>
      <c r="K335">
        <v>65130000</v>
      </c>
      <c r="L335" t="s">
        <v>491</v>
      </c>
      <c r="M335">
        <v>1</v>
      </c>
      <c r="N335">
        <v>98</v>
      </c>
      <c r="O335">
        <v>32372155</v>
      </c>
    </row>
    <row r="336" spans="1:15" x14ac:dyDescent="0.2">
      <c r="A336">
        <v>611</v>
      </c>
      <c r="B336" t="s">
        <v>2014</v>
      </c>
      <c r="C336" t="s">
        <v>1521</v>
      </c>
      <c r="D336" t="s">
        <v>1522</v>
      </c>
      <c r="E336" t="s">
        <v>1523</v>
      </c>
      <c r="F336">
        <v>34</v>
      </c>
      <c r="G336">
        <v>12</v>
      </c>
      <c r="H336" t="s">
        <v>88</v>
      </c>
      <c r="I336">
        <v>4203808</v>
      </c>
      <c r="J336" t="s">
        <v>1524</v>
      </c>
      <c r="K336">
        <v>89460138</v>
      </c>
      <c r="L336" t="s">
        <v>184</v>
      </c>
      <c r="M336">
        <v>1</v>
      </c>
      <c r="N336">
        <v>47</v>
      </c>
      <c r="O336" t="s">
        <v>1525</v>
      </c>
    </row>
    <row r="337" spans="1:15" x14ac:dyDescent="0.2">
      <c r="A337">
        <v>613</v>
      </c>
      <c r="B337" t="s">
        <v>2015</v>
      </c>
      <c r="C337" t="s">
        <v>1526</v>
      </c>
      <c r="D337" t="s">
        <v>1527</v>
      </c>
      <c r="E337" t="s">
        <v>1528</v>
      </c>
      <c r="F337">
        <v>34</v>
      </c>
      <c r="G337">
        <v>68</v>
      </c>
      <c r="H337" t="s">
        <v>88</v>
      </c>
      <c r="I337">
        <v>4219507</v>
      </c>
      <c r="J337" t="s">
        <v>1529</v>
      </c>
      <c r="K337">
        <v>89820000</v>
      </c>
      <c r="L337" t="s">
        <v>184</v>
      </c>
      <c r="M337">
        <v>1</v>
      </c>
      <c r="N337">
        <v>49</v>
      </c>
      <c r="O337" t="s">
        <v>1525</v>
      </c>
    </row>
    <row r="338" spans="1:15" x14ac:dyDescent="0.2">
      <c r="A338">
        <v>618</v>
      </c>
      <c r="B338" t="s">
        <v>2016</v>
      </c>
      <c r="C338" t="s">
        <v>1530</v>
      </c>
      <c r="D338" t="s">
        <v>1531</v>
      </c>
      <c r="E338" t="s">
        <v>1532</v>
      </c>
      <c r="F338">
        <v>34</v>
      </c>
      <c r="G338">
        <v>414</v>
      </c>
      <c r="H338" t="s">
        <v>88</v>
      </c>
      <c r="I338">
        <v>4213609</v>
      </c>
      <c r="J338" t="s">
        <v>1533</v>
      </c>
      <c r="K338">
        <v>89400000</v>
      </c>
      <c r="L338" t="s">
        <v>184</v>
      </c>
      <c r="M338">
        <v>1</v>
      </c>
      <c r="N338">
        <v>42</v>
      </c>
      <c r="O338" t="s">
        <v>1525</v>
      </c>
    </row>
    <row r="339" spans="1:15" x14ac:dyDescent="0.2">
      <c r="A339">
        <v>622</v>
      </c>
      <c r="B339" t="s">
        <v>2017</v>
      </c>
      <c r="C339" t="s">
        <v>1534</v>
      </c>
      <c r="D339" t="s">
        <v>1535</v>
      </c>
      <c r="E339" t="s">
        <v>1536</v>
      </c>
      <c r="F339">
        <v>34</v>
      </c>
      <c r="G339">
        <v>200</v>
      </c>
      <c r="H339" t="s">
        <v>88</v>
      </c>
      <c r="I339">
        <v>4219309</v>
      </c>
      <c r="J339" t="s">
        <v>1537</v>
      </c>
      <c r="K339">
        <v>89560152</v>
      </c>
      <c r="L339" t="s">
        <v>184</v>
      </c>
      <c r="M339">
        <v>1</v>
      </c>
      <c r="N339">
        <v>49</v>
      </c>
      <c r="O339" t="s">
        <v>1525</v>
      </c>
    </row>
    <row r="340" spans="1:15" x14ac:dyDescent="0.2">
      <c r="A340">
        <v>627</v>
      </c>
      <c r="B340" t="s">
        <v>2018</v>
      </c>
      <c r="C340" t="s">
        <v>1538</v>
      </c>
      <c r="D340" t="s">
        <v>1539</v>
      </c>
      <c r="E340" t="s">
        <v>1540</v>
      </c>
      <c r="F340">
        <v>34</v>
      </c>
      <c r="G340">
        <v>525</v>
      </c>
      <c r="H340" t="s">
        <v>88</v>
      </c>
      <c r="I340">
        <v>4204301</v>
      </c>
      <c r="J340" t="s">
        <v>1541</v>
      </c>
      <c r="K340">
        <v>89700007</v>
      </c>
      <c r="L340" t="s">
        <v>184</v>
      </c>
      <c r="M340">
        <v>1</v>
      </c>
      <c r="N340">
        <v>27</v>
      </c>
      <c r="O340" t="s">
        <v>1525</v>
      </c>
    </row>
    <row r="341" spans="1:15" x14ac:dyDescent="0.2">
      <c r="A341">
        <v>628</v>
      </c>
      <c r="B341" t="s">
        <v>2019</v>
      </c>
      <c r="C341" t="s">
        <v>1542</v>
      </c>
      <c r="D341" t="s">
        <v>1543</v>
      </c>
      <c r="E341" t="s">
        <v>1544</v>
      </c>
      <c r="F341">
        <v>34</v>
      </c>
      <c r="G341">
        <v>303</v>
      </c>
      <c r="H341" t="s">
        <v>88</v>
      </c>
      <c r="I341">
        <v>4204806</v>
      </c>
      <c r="J341" t="s">
        <v>1545</v>
      </c>
      <c r="K341">
        <v>89520000</v>
      </c>
      <c r="L341" t="s">
        <v>184</v>
      </c>
      <c r="M341">
        <v>1</v>
      </c>
      <c r="N341">
        <v>49</v>
      </c>
      <c r="O341" t="s">
        <v>1525</v>
      </c>
    </row>
    <row r="342" spans="1:15" x14ac:dyDescent="0.2">
      <c r="A342">
        <v>634</v>
      </c>
      <c r="B342" t="s">
        <v>2020</v>
      </c>
      <c r="C342" t="s">
        <v>1546</v>
      </c>
      <c r="D342" t="s">
        <v>1547</v>
      </c>
      <c r="E342" t="s">
        <v>220</v>
      </c>
      <c r="F342">
        <v>4</v>
      </c>
      <c r="G342">
        <v>1412</v>
      </c>
      <c r="H342" t="s">
        <v>88</v>
      </c>
      <c r="I342">
        <v>4208906</v>
      </c>
      <c r="J342" t="s">
        <v>1548</v>
      </c>
      <c r="K342">
        <v>89251700</v>
      </c>
      <c r="L342" t="s">
        <v>184</v>
      </c>
      <c r="M342">
        <v>1</v>
      </c>
      <c r="N342">
        <v>47</v>
      </c>
      <c r="O342" t="s">
        <v>1525</v>
      </c>
    </row>
    <row r="343" spans="1:15" x14ac:dyDescent="0.2">
      <c r="A343">
        <v>635</v>
      </c>
      <c r="B343" t="s">
        <v>2021</v>
      </c>
      <c r="C343" t="s">
        <v>1549</v>
      </c>
      <c r="D343" t="s">
        <v>1550</v>
      </c>
      <c r="E343" t="s">
        <v>1551</v>
      </c>
      <c r="F343">
        <v>4</v>
      </c>
      <c r="G343">
        <v>590</v>
      </c>
      <c r="H343" t="s">
        <v>1552</v>
      </c>
      <c r="I343">
        <v>4210100</v>
      </c>
      <c r="J343" t="s">
        <v>1553</v>
      </c>
      <c r="K343">
        <v>89300333</v>
      </c>
      <c r="L343" t="s">
        <v>184</v>
      </c>
      <c r="M343">
        <v>1</v>
      </c>
      <c r="N343">
        <v>47</v>
      </c>
      <c r="O343" t="s">
        <v>1525</v>
      </c>
    </row>
    <row r="344" spans="1:15" x14ac:dyDescent="0.2">
      <c r="A344">
        <v>636</v>
      </c>
      <c r="B344" t="s">
        <v>2022</v>
      </c>
      <c r="C344" t="s">
        <v>1554</v>
      </c>
      <c r="D344" t="s">
        <v>1555</v>
      </c>
      <c r="E344" t="s">
        <v>1556</v>
      </c>
      <c r="F344">
        <v>34</v>
      </c>
      <c r="G344">
        <v>210</v>
      </c>
      <c r="H344" t="s">
        <v>1557</v>
      </c>
      <c r="I344">
        <v>3539509</v>
      </c>
      <c r="J344" t="s">
        <v>1558</v>
      </c>
      <c r="K344">
        <v>14750000</v>
      </c>
      <c r="L344" t="s">
        <v>79</v>
      </c>
      <c r="M344">
        <v>1</v>
      </c>
      <c r="N344">
        <v>16</v>
      </c>
      <c r="O344">
        <v>39523890</v>
      </c>
    </row>
    <row r="345" spans="1:15" x14ac:dyDescent="0.2">
      <c r="A345">
        <v>637</v>
      </c>
      <c r="B345" t="s">
        <v>2023</v>
      </c>
      <c r="C345" t="s">
        <v>1559</v>
      </c>
      <c r="D345" t="s">
        <v>1560</v>
      </c>
      <c r="E345" t="s">
        <v>1561</v>
      </c>
      <c r="F345">
        <v>34</v>
      </c>
      <c r="G345">
        <v>1157</v>
      </c>
      <c r="H345" t="s">
        <v>88</v>
      </c>
      <c r="I345">
        <v>3547502</v>
      </c>
      <c r="J345" t="s">
        <v>1562</v>
      </c>
      <c r="K345">
        <v>13670000</v>
      </c>
      <c r="L345" t="s">
        <v>79</v>
      </c>
      <c r="M345">
        <v>1</v>
      </c>
      <c r="N345">
        <v>19</v>
      </c>
      <c r="O345">
        <v>35829999</v>
      </c>
    </row>
    <row r="346" spans="1:15" x14ac:dyDescent="0.2">
      <c r="A346">
        <v>852</v>
      </c>
      <c r="B346" t="s">
        <v>2024</v>
      </c>
      <c r="C346" t="s">
        <v>1563</v>
      </c>
      <c r="D346" t="s">
        <v>1564</v>
      </c>
      <c r="E346" t="s">
        <v>1565</v>
      </c>
      <c r="F346">
        <v>4</v>
      </c>
      <c r="G346">
        <v>1338</v>
      </c>
      <c r="H346" t="s">
        <v>1566</v>
      </c>
      <c r="I346">
        <v>3526902</v>
      </c>
      <c r="J346" t="s">
        <v>481</v>
      </c>
      <c r="K346">
        <v>13485333</v>
      </c>
      <c r="L346" t="s">
        <v>79</v>
      </c>
      <c r="M346">
        <v>1</v>
      </c>
      <c r="N346">
        <v>19</v>
      </c>
      <c r="O346">
        <v>34043500</v>
      </c>
    </row>
    <row r="347" spans="1:15" x14ac:dyDescent="0.2">
      <c r="A347">
        <v>853</v>
      </c>
      <c r="B347" t="s">
        <v>2025</v>
      </c>
      <c r="C347" t="s">
        <v>1567</v>
      </c>
      <c r="D347" t="s">
        <v>1568</v>
      </c>
      <c r="E347" t="s">
        <v>1569</v>
      </c>
      <c r="F347">
        <v>34</v>
      </c>
      <c r="G347">
        <v>76</v>
      </c>
      <c r="H347" t="s">
        <v>88</v>
      </c>
      <c r="I347">
        <v>3170107</v>
      </c>
      <c r="J347" t="s">
        <v>167</v>
      </c>
      <c r="K347">
        <v>38010270</v>
      </c>
      <c r="L347" t="s">
        <v>105</v>
      </c>
      <c r="M347">
        <v>1</v>
      </c>
      <c r="N347">
        <v>34</v>
      </c>
      <c r="O347">
        <v>33388488</v>
      </c>
    </row>
    <row r="348" spans="1:15" x14ac:dyDescent="0.2">
      <c r="A348">
        <v>854</v>
      </c>
      <c r="B348" t="s">
        <v>2026</v>
      </c>
      <c r="C348" t="s">
        <v>1570</v>
      </c>
      <c r="D348" t="s">
        <v>1571</v>
      </c>
      <c r="E348" t="s">
        <v>1572</v>
      </c>
      <c r="F348">
        <v>34</v>
      </c>
      <c r="G348">
        <v>1155</v>
      </c>
      <c r="H348" t="s">
        <v>1573</v>
      </c>
      <c r="I348">
        <v>3543402</v>
      </c>
      <c r="J348" t="s">
        <v>109</v>
      </c>
      <c r="K348">
        <v>14095230</v>
      </c>
      <c r="L348" t="s">
        <v>79</v>
      </c>
      <c r="M348">
        <v>1</v>
      </c>
      <c r="N348">
        <v>16</v>
      </c>
      <c r="O348">
        <v>30199750</v>
      </c>
    </row>
    <row r="349" spans="1:15" x14ac:dyDescent="0.2">
      <c r="A349">
        <v>855</v>
      </c>
      <c r="B349" t="s">
        <v>2027</v>
      </c>
      <c r="C349" t="s">
        <v>1574</v>
      </c>
      <c r="D349" t="s">
        <v>1575</v>
      </c>
      <c r="E349" t="s">
        <v>315</v>
      </c>
      <c r="F349">
        <v>34</v>
      </c>
      <c r="G349">
        <v>65</v>
      </c>
      <c r="H349" t="s">
        <v>373</v>
      </c>
      <c r="I349">
        <v>3506003</v>
      </c>
      <c r="J349" t="s">
        <v>171</v>
      </c>
      <c r="K349">
        <v>17017220</v>
      </c>
      <c r="L349" t="s">
        <v>79</v>
      </c>
      <c r="M349">
        <v>1</v>
      </c>
      <c r="N349">
        <v>14</v>
      </c>
      <c r="O349">
        <v>21061400</v>
      </c>
    </row>
    <row r="350" spans="1:15" x14ac:dyDescent="0.2">
      <c r="A350">
        <v>856</v>
      </c>
      <c r="B350" t="s">
        <v>2028</v>
      </c>
      <c r="C350" t="s">
        <v>1576</v>
      </c>
      <c r="D350" t="s">
        <v>1577</v>
      </c>
      <c r="E350" t="s">
        <v>1578</v>
      </c>
      <c r="F350">
        <v>34</v>
      </c>
      <c r="G350">
        <v>2061</v>
      </c>
      <c r="H350" t="s">
        <v>1579</v>
      </c>
      <c r="I350">
        <v>3549805</v>
      </c>
      <c r="J350" t="s">
        <v>208</v>
      </c>
      <c r="K350">
        <v>15085430</v>
      </c>
      <c r="L350" t="s">
        <v>79</v>
      </c>
      <c r="M350">
        <v>1</v>
      </c>
      <c r="N350">
        <v>17</v>
      </c>
      <c r="O350">
        <v>32320020</v>
      </c>
    </row>
    <row r="351" spans="1:15" x14ac:dyDescent="0.2">
      <c r="A351">
        <v>857</v>
      </c>
      <c r="B351" t="s">
        <v>2029</v>
      </c>
      <c r="C351" t="s">
        <v>1580</v>
      </c>
      <c r="D351" t="s">
        <v>1581</v>
      </c>
      <c r="E351" t="s">
        <v>1582</v>
      </c>
      <c r="F351">
        <v>34</v>
      </c>
      <c r="G351">
        <v>25</v>
      </c>
      <c r="H351" t="s">
        <v>104</v>
      </c>
      <c r="I351">
        <v>3170701</v>
      </c>
      <c r="J351" t="s">
        <v>291</v>
      </c>
      <c r="K351">
        <v>37031217</v>
      </c>
      <c r="L351" t="s">
        <v>105</v>
      </c>
      <c r="M351">
        <v>1</v>
      </c>
      <c r="N351">
        <v>35</v>
      </c>
      <c r="O351">
        <v>36909500</v>
      </c>
    </row>
    <row r="352" spans="1:15" x14ac:dyDescent="0.2">
      <c r="A352">
        <v>858</v>
      </c>
      <c r="B352" t="s">
        <v>2030</v>
      </c>
      <c r="C352" t="s">
        <v>1583</v>
      </c>
      <c r="D352" t="s">
        <v>1040</v>
      </c>
      <c r="E352" t="s">
        <v>924</v>
      </c>
      <c r="F352">
        <v>34</v>
      </c>
      <c r="G352">
        <v>435</v>
      </c>
      <c r="H352" t="s">
        <v>88</v>
      </c>
      <c r="I352">
        <v>3127701</v>
      </c>
      <c r="J352" t="s">
        <v>1041</v>
      </c>
      <c r="K352">
        <v>35010090</v>
      </c>
      <c r="L352" t="s">
        <v>105</v>
      </c>
      <c r="M352">
        <v>1</v>
      </c>
      <c r="N352">
        <v>33</v>
      </c>
      <c r="O352">
        <v>21012924</v>
      </c>
    </row>
    <row r="353" spans="1:15" x14ac:dyDescent="0.2">
      <c r="A353">
        <v>859</v>
      </c>
      <c r="B353" t="s">
        <v>2031</v>
      </c>
      <c r="C353" t="s">
        <v>1584</v>
      </c>
      <c r="D353" t="s">
        <v>1585</v>
      </c>
      <c r="E353" t="s">
        <v>1586</v>
      </c>
      <c r="F353">
        <v>34</v>
      </c>
      <c r="G353">
        <v>307</v>
      </c>
      <c r="H353" t="s">
        <v>88</v>
      </c>
      <c r="I353">
        <v>3136702</v>
      </c>
      <c r="J353" t="s">
        <v>286</v>
      </c>
      <c r="K353">
        <v>36016290</v>
      </c>
      <c r="L353" t="s">
        <v>105</v>
      </c>
      <c r="M353">
        <v>1</v>
      </c>
      <c r="N353">
        <v>32</v>
      </c>
      <c r="O353">
        <v>32170050</v>
      </c>
    </row>
    <row r="354" spans="1:15" x14ac:dyDescent="0.2">
      <c r="A354">
        <v>860</v>
      </c>
      <c r="B354" t="s">
        <v>2032</v>
      </c>
      <c r="C354" t="s">
        <v>1587</v>
      </c>
      <c r="D354" t="s">
        <v>1588</v>
      </c>
      <c r="E354" t="s">
        <v>1589</v>
      </c>
      <c r="F354">
        <v>34</v>
      </c>
      <c r="G354">
        <v>100</v>
      </c>
      <c r="H354" t="s">
        <v>1590</v>
      </c>
      <c r="I354">
        <v>3538006</v>
      </c>
      <c r="J354" t="s">
        <v>327</v>
      </c>
      <c r="K354">
        <v>12401011</v>
      </c>
      <c r="L354" t="s">
        <v>79</v>
      </c>
      <c r="M354">
        <v>1</v>
      </c>
      <c r="N354">
        <v>12</v>
      </c>
      <c r="O354">
        <v>21262400</v>
      </c>
    </row>
    <row r="355" spans="1:15" x14ac:dyDescent="0.2">
      <c r="A355">
        <v>861</v>
      </c>
      <c r="B355" t="s">
        <v>2033</v>
      </c>
      <c r="C355" t="s">
        <v>1591</v>
      </c>
      <c r="D355" t="s">
        <v>1592</v>
      </c>
      <c r="E355" t="s">
        <v>102</v>
      </c>
      <c r="F355">
        <v>34</v>
      </c>
      <c r="G355">
        <v>44</v>
      </c>
      <c r="H355" t="s">
        <v>103</v>
      </c>
      <c r="I355">
        <v>3106200</v>
      </c>
      <c r="J355" t="s">
        <v>104</v>
      </c>
      <c r="K355">
        <v>30140120</v>
      </c>
      <c r="L355" t="s">
        <v>105</v>
      </c>
      <c r="M355">
        <v>1</v>
      </c>
      <c r="N355">
        <v>31</v>
      </c>
      <c r="O355">
        <v>32413155</v>
      </c>
    </row>
    <row r="356" spans="1:15" x14ac:dyDescent="0.2">
      <c r="A356">
        <v>865</v>
      </c>
      <c r="B356" t="s">
        <v>2034</v>
      </c>
      <c r="C356" t="s">
        <v>1593</v>
      </c>
      <c r="D356" t="s">
        <v>1594</v>
      </c>
      <c r="E356" t="s">
        <v>1595</v>
      </c>
      <c r="F356">
        <v>34</v>
      </c>
      <c r="G356">
        <v>1355</v>
      </c>
      <c r="H356" t="s">
        <v>1596</v>
      </c>
      <c r="I356">
        <v>3550308</v>
      </c>
      <c r="J356" t="s">
        <v>374</v>
      </c>
      <c r="K356" t="s">
        <v>1597</v>
      </c>
      <c r="L356" t="s">
        <v>79</v>
      </c>
      <c r="M356">
        <v>1</v>
      </c>
      <c r="N356">
        <v>11</v>
      </c>
      <c r="O356">
        <v>32687000</v>
      </c>
    </row>
    <row r="357" spans="1:15" x14ac:dyDescent="0.2">
      <c r="A357">
        <v>950</v>
      </c>
      <c r="B357" t="s">
        <v>2035</v>
      </c>
      <c r="C357" t="s">
        <v>1598</v>
      </c>
      <c r="D357" t="s">
        <v>1599</v>
      </c>
      <c r="E357" t="s">
        <v>315</v>
      </c>
      <c r="F357">
        <v>4</v>
      </c>
      <c r="G357">
        <v>847</v>
      </c>
      <c r="H357" t="s">
        <v>88</v>
      </c>
      <c r="I357">
        <v>4205407</v>
      </c>
      <c r="J357" t="s">
        <v>183</v>
      </c>
      <c r="K357">
        <v>88015205</v>
      </c>
      <c r="L357" t="s">
        <v>184</v>
      </c>
      <c r="M357">
        <v>1</v>
      </c>
      <c r="N357">
        <v>48</v>
      </c>
      <c r="O357">
        <v>32214400</v>
      </c>
    </row>
    <row r="358" spans="1:15" x14ac:dyDescent="0.2">
      <c r="A358">
        <v>951</v>
      </c>
      <c r="B358" t="s">
        <v>2036</v>
      </c>
      <c r="C358" t="s">
        <v>1600</v>
      </c>
      <c r="D358" t="s">
        <v>1601</v>
      </c>
      <c r="E358" t="s">
        <v>1602</v>
      </c>
      <c r="F358">
        <v>34</v>
      </c>
      <c r="G358">
        <v>111</v>
      </c>
      <c r="H358" t="s">
        <v>1603</v>
      </c>
      <c r="I358">
        <v>5208707</v>
      </c>
      <c r="J358" t="s">
        <v>356</v>
      </c>
      <c r="K358">
        <v>74075240</v>
      </c>
      <c r="L358" t="s">
        <v>357</v>
      </c>
      <c r="M358">
        <v>1</v>
      </c>
      <c r="N358">
        <v>62</v>
      </c>
      <c r="O358">
        <v>34143501</v>
      </c>
    </row>
    <row r="359" spans="1:15" x14ac:dyDescent="0.2">
      <c r="A359">
        <v>952</v>
      </c>
      <c r="B359" t="s">
        <v>2037</v>
      </c>
      <c r="C359" t="s">
        <v>1604</v>
      </c>
      <c r="D359" t="s">
        <v>1605</v>
      </c>
      <c r="E359" t="s">
        <v>480</v>
      </c>
      <c r="F359">
        <v>34</v>
      </c>
      <c r="G359">
        <v>340</v>
      </c>
      <c r="H359" t="s">
        <v>1606</v>
      </c>
      <c r="I359">
        <v>4314902</v>
      </c>
      <c r="J359" t="s">
        <v>282</v>
      </c>
      <c r="K359">
        <v>90040180</v>
      </c>
      <c r="L359" t="s">
        <v>57</v>
      </c>
      <c r="M359">
        <v>1</v>
      </c>
      <c r="N359">
        <v>51</v>
      </c>
      <c r="O359">
        <v>32011370</v>
      </c>
    </row>
    <row r="360" spans="1:15" x14ac:dyDescent="0.2">
      <c r="A360">
        <v>960</v>
      </c>
      <c r="B360" t="s">
        <v>2038</v>
      </c>
      <c r="C360" t="s">
        <v>1607</v>
      </c>
      <c r="D360" t="s">
        <v>1608</v>
      </c>
      <c r="E360" t="s">
        <v>1609</v>
      </c>
      <c r="F360">
        <v>4</v>
      </c>
      <c r="G360">
        <v>198</v>
      </c>
      <c r="H360" t="s">
        <v>1610</v>
      </c>
      <c r="I360">
        <v>2604106</v>
      </c>
      <c r="J360" t="s">
        <v>786</v>
      </c>
      <c r="K360">
        <v>55014380</v>
      </c>
      <c r="L360" t="s">
        <v>229</v>
      </c>
      <c r="M360">
        <v>1</v>
      </c>
      <c r="N360">
        <v>85</v>
      </c>
      <c r="O360">
        <v>32553695</v>
      </c>
    </row>
    <row r="361" spans="1:15" x14ac:dyDescent="0.2">
      <c r="A361">
        <v>962</v>
      </c>
      <c r="B361" t="s">
        <v>2039</v>
      </c>
      <c r="C361" t="s">
        <v>1611</v>
      </c>
      <c r="D361" t="s">
        <v>1612</v>
      </c>
      <c r="E361" t="s">
        <v>1613</v>
      </c>
      <c r="F361">
        <v>4</v>
      </c>
      <c r="G361">
        <v>9</v>
      </c>
      <c r="H361" t="s">
        <v>1614</v>
      </c>
      <c r="I361">
        <v>5208707</v>
      </c>
      <c r="J361" t="s">
        <v>356</v>
      </c>
      <c r="K361">
        <v>74150300</v>
      </c>
      <c r="L361" t="s">
        <v>357</v>
      </c>
      <c r="M361">
        <v>1</v>
      </c>
      <c r="N361">
        <v>62</v>
      </c>
      <c r="O361">
        <v>32168499</v>
      </c>
    </row>
    <row r="362" spans="1:15" x14ac:dyDescent="0.2">
      <c r="A362">
        <v>970</v>
      </c>
      <c r="B362" t="s">
        <v>2040</v>
      </c>
      <c r="C362" t="s">
        <v>1615</v>
      </c>
      <c r="D362" t="s">
        <v>1616</v>
      </c>
      <c r="E362" t="s">
        <v>1617</v>
      </c>
      <c r="F362">
        <v>34</v>
      </c>
      <c r="G362">
        <v>78</v>
      </c>
      <c r="H362" t="s">
        <v>1618</v>
      </c>
      <c r="I362">
        <v>3550308</v>
      </c>
      <c r="J362" t="s">
        <v>374</v>
      </c>
      <c r="K362" t="s">
        <v>1619</v>
      </c>
      <c r="L362" t="s">
        <v>79</v>
      </c>
      <c r="M362">
        <v>1</v>
      </c>
      <c r="N362">
        <v>11</v>
      </c>
      <c r="O362">
        <v>21462500</v>
      </c>
    </row>
    <row r="363" spans="1:15" x14ac:dyDescent="0.2">
      <c r="A363">
        <v>971</v>
      </c>
      <c r="B363" t="s">
        <v>2041</v>
      </c>
      <c r="C363" t="s">
        <v>1620</v>
      </c>
      <c r="D363" t="s">
        <v>1605</v>
      </c>
      <c r="E363" t="s">
        <v>480</v>
      </c>
      <c r="F363">
        <v>34</v>
      </c>
      <c r="G363">
        <v>340</v>
      </c>
      <c r="H363" t="s">
        <v>1606</v>
      </c>
      <c r="I363">
        <v>4314902</v>
      </c>
      <c r="J363" t="s">
        <v>282</v>
      </c>
      <c r="K363">
        <v>90040180</v>
      </c>
      <c r="L363" t="s">
        <v>57</v>
      </c>
      <c r="M363">
        <v>1</v>
      </c>
      <c r="N363">
        <v>51</v>
      </c>
      <c r="O363">
        <v>32011370</v>
      </c>
    </row>
    <row r="364" spans="1:15" x14ac:dyDescent="0.2">
      <c r="A364">
        <v>972</v>
      </c>
      <c r="B364" t="s">
        <v>2042</v>
      </c>
      <c r="C364" t="s">
        <v>1621</v>
      </c>
      <c r="D364" t="s">
        <v>1622</v>
      </c>
      <c r="E364" t="s">
        <v>315</v>
      </c>
      <c r="F364">
        <v>4</v>
      </c>
      <c r="G364">
        <v>81</v>
      </c>
      <c r="H364" t="s">
        <v>88</v>
      </c>
      <c r="I364">
        <v>3304557</v>
      </c>
      <c r="J364" t="s">
        <v>243</v>
      </c>
      <c r="K364">
        <v>20040004</v>
      </c>
      <c r="L364" t="s">
        <v>149</v>
      </c>
      <c r="M364">
        <v>1</v>
      </c>
      <c r="N364">
        <v>21</v>
      </c>
      <c r="O364">
        <v>39003400</v>
      </c>
    </row>
    <row r="365" spans="1:15" x14ac:dyDescent="0.2">
      <c r="A365">
        <v>973</v>
      </c>
      <c r="B365" t="s">
        <v>2043</v>
      </c>
      <c r="C365" t="s">
        <v>1623</v>
      </c>
      <c r="D365" t="s">
        <v>1624</v>
      </c>
      <c r="E365" t="s">
        <v>1625</v>
      </c>
      <c r="F365">
        <v>4</v>
      </c>
      <c r="G365">
        <v>1483</v>
      </c>
      <c r="H365" t="s">
        <v>1481</v>
      </c>
      <c r="I365">
        <v>3106200</v>
      </c>
      <c r="J365" t="s">
        <v>104</v>
      </c>
      <c r="K365">
        <v>30150221</v>
      </c>
      <c r="L365" t="s">
        <v>105</v>
      </c>
      <c r="M365">
        <v>1</v>
      </c>
      <c r="N365">
        <v>31</v>
      </c>
      <c r="O365">
        <v>32772500</v>
      </c>
    </row>
    <row r="366" spans="1:15" x14ac:dyDescent="0.2">
      <c r="A366">
        <v>974</v>
      </c>
      <c r="B366" t="s">
        <v>2044</v>
      </c>
      <c r="C366" t="s">
        <v>1626</v>
      </c>
      <c r="D366" t="s">
        <v>1627</v>
      </c>
      <c r="E366" t="s">
        <v>1628</v>
      </c>
      <c r="F366">
        <v>4</v>
      </c>
      <c r="G366">
        <v>55</v>
      </c>
      <c r="H366" t="s">
        <v>221</v>
      </c>
      <c r="I366">
        <v>2507507</v>
      </c>
      <c r="J366" t="s">
        <v>222</v>
      </c>
      <c r="K366">
        <v>58040240</v>
      </c>
      <c r="L366" t="s">
        <v>223</v>
      </c>
      <c r="M366">
        <v>1</v>
      </c>
      <c r="N366">
        <v>83</v>
      </c>
      <c r="O366">
        <v>30482700</v>
      </c>
    </row>
    <row r="367" spans="1:15" x14ac:dyDescent="0.2">
      <c r="A367">
        <v>975</v>
      </c>
      <c r="B367" t="s">
        <v>2045</v>
      </c>
      <c r="C367" t="s">
        <v>1629</v>
      </c>
      <c r="D367" t="s">
        <v>1630</v>
      </c>
      <c r="E367" t="s">
        <v>1631</v>
      </c>
      <c r="F367">
        <v>34</v>
      </c>
      <c r="G367">
        <v>283</v>
      </c>
      <c r="H367" t="s">
        <v>216</v>
      </c>
      <c r="I367">
        <v>4106902</v>
      </c>
      <c r="J367" t="s">
        <v>217</v>
      </c>
      <c r="K367">
        <v>82530450</v>
      </c>
      <c r="L367" t="s">
        <v>58</v>
      </c>
      <c r="M367">
        <v>1</v>
      </c>
      <c r="N367">
        <v>41</v>
      </c>
      <c r="O367">
        <v>32191500</v>
      </c>
    </row>
    <row r="368" spans="1:15" x14ac:dyDescent="0.2">
      <c r="A368">
        <v>976</v>
      </c>
      <c r="B368" t="s">
        <v>2046</v>
      </c>
      <c r="C368" t="s">
        <v>1632</v>
      </c>
      <c r="D368" t="s">
        <v>1633</v>
      </c>
      <c r="E368" t="s">
        <v>1634</v>
      </c>
      <c r="F368">
        <v>34</v>
      </c>
      <c r="G368">
        <v>478</v>
      </c>
      <c r="H368" t="s">
        <v>1635</v>
      </c>
      <c r="I368">
        <v>4209102</v>
      </c>
      <c r="J368" t="s">
        <v>193</v>
      </c>
      <c r="K368">
        <v>89201700</v>
      </c>
      <c r="L368" t="s">
        <v>184</v>
      </c>
      <c r="M368">
        <v>1</v>
      </c>
      <c r="N368">
        <v>47</v>
      </c>
      <c r="O368" t="s">
        <v>1636</v>
      </c>
    </row>
    <row r="369" spans="1:15" x14ac:dyDescent="0.2">
      <c r="A369">
        <v>977</v>
      </c>
      <c r="B369" t="s">
        <v>2047</v>
      </c>
      <c r="C369" t="s">
        <v>1637</v>
      </c>
      <c r="D369" t="s">
        <v>1638</v>
      </c>
      <c r="E369" t="s">
        <v>1639</v>
      </c>
      <c r="F369">
        <v>34</v>
      </c>
      <c r="G369">
        <v>190</v>
      </c>
      <c r="H369" t="s">
        <v>1640</v>
      </c>
      <c r="I369">
        <v>2927408</v>
      </c>
      <c r="J369" t="s">
        <v>453</v>
      </c>
      <c r="K369">
        <v>40275430</v>
      </c>
      <c r="L369" t="s">
        <v>454</v>
      </c>
      <c r="M369">
        <v>1</v>
      </c>
      <c r="N369">
        <v>71</v>
      </c>
      <c r="O369">
        <v>30123310</v>
      </c>
    </row>
    <row r="370" spans="1:15" x14ac:dyDescent="0.2">
      <c r="A370">
        <v>978</v>
      </c>
      <c r="B370" t="s">
        <v>2048</v>
      </c>
      <c r="C370" t="s">
        <v>1641</v>
      </c>
      <c r="D370" t="s">
        <v>1642</v>
      </c>
      <c r="E370" t="s">
        <v>1643</v>
      </c>
      <c r="F370">
        <v>30</v>
      </c>
      <c r="G370">
        <v>544</v>
      </c>
      <c r="H370" t="s">
        <v>367</v>
      </c>
      <c r="I370">
        <v>5300108</v>
      </c>
      <c r="J370" t="s">
        <v>368</v>
      </c>
      <c r="K370">
        <v>70333900</v>
      </c>
      <c r="L370" t="s">
        <v>369</v>
      </c>
      <c r="M370">
        <v>1</v>
      </c>
      <c r="N370">
        <v>61</v>
      </c>
      <c r="O370">
        <v>33192222</v>
      </c>
    </row>
    <row r="371" spans="1:15" x14ac:dyDescent="0.2">
      <c r="A371">
        <v>979</v>
      </c>
      <c r="B371" t="s">
        <v>2049</v>
      </c>
      <c r="C371" t="s">
        <v>1644</v>
      </c>
      <c r="D371" t="s">
        <v>1645</v>
      </c>
      <c r="E371" t="s">
        <v>1646</v>
      </c>
      <c r="F371">
        <v>34</v>
      </c>
      <c r="G371">
        <v>52</v>
      </c>
      <c r="H371" t="s">
        <v>88</v>
      </c>
      <c r="I371">
        <v>2304400</v>
      </c>
      <c r="J371" t="s">
        <v>350</v>
      </c>
      <c r="K371">
        <v>60150015</v>
      </c>
      <c r="L371" t="s">
        <v>351</v>
      </c>
      <c r="M371">
        <v>1</v>
      </c>
      <c r="N371">
        <v>85</v>
      </c>
      <c r="O371">
        <v>34537777</v>
      </c>
    </row>
    <row r="372" spans="1:15" x14ac:dyDescent="0.2">
      <c r="A372">
        <v>980</v>
      </c>
      <c r="B372" t="s">
        <v>2050</v>
      </c>
      <c r="C372" t="s">
        <v>1647</v>
      </c>
      <c r="D372" t="s">
        <v>1648</v>
      </c>
      <c r="E372" t="s">
        <v>1476</v>
      </c>
      <c r="F372">
        <v>34</v>
      </c>
      <c r="G372">
        <v>507</v>
      </c>
      <c r="H372" t="s">
        <v>1649</v>
      </c>
      <c r="I372">
        <v>2408102</v>
      </c>
      <c r="J372" t="s">
        <v>344</v>
      </c>
      <c r="K372">
        <v>59020110</v>
      </c>
      <c r="L372" t="s">
        <v>345</v>
      </c>
      <c r="M372">
        <v>1</v>
      </c>
      <c r="N372">
        <v>84</v>
      </c>
      <c r="O372">
        <v>30922166</v>
      </c>
    </row>
    <row r="373" spans="1:15" x14ac:dyDescent="0.2">
      <c r="A373">
        <v>981</v>
      </c>
      <c r="B373" t="s">
        <v>2051</v>
      </c>
      <c r="C373" t="s">
        <v>1650</v>
      </c>
      <c r="D373" t="s">
        <v>1651</v>
      </c>
      <c r="E373" t="s">
        <v>1652</v>
      </c>
      <c r="F373">
        <v>4</v>
      </c>
      <c r="G373">
        <v>434</v>
      </c>
      <c r="H373" t="s">
        <v>643</v>
      </c>
      <c r="I373">
        <v>2611606</v>
      </c>
      <c r="J373" t="s">
        <v>228</v>
      </c>
      <c r="K373">
        <v>50050180</v>
      </c>
      <c r="L373" t="s">
        <v>229</v>
      </c>
      <c r="M373">
        <v>1</v>
      </c>
      <c r="N373">
        <v>81</v>
      </c>
      <c r="O373">
        <v>34230844</v>
      </c>
    </row>
    <row r="374" spans="1:15" x14ac:dyDescent="0.2">
      <c r="A374">
        <v>982</v>
      </c>
      <c r="B374" t="s">
        <v>2052</v>
      </c>
      <c r="C374" t="s">
        <v>1653</v>
      </c>
      <c r="D374" t="s">
        <v>1654</v>
      </c>
      <c r="E374" t="s">
        <v>1628</v>
      </c>
      <c r="F374">
        <v>4</v>
      </c>
      <c r="G374">
        <v>89</v>
      </c>
      <c r="H374" t="s">
        <v>221</v>
      </c>
      <c r="I374">
        <v>2507507</v>
      </c>
      <c r="J374" t="s">
        <v>222</v>
      </c>
      <c r="K374">
        <v>58040240</v>
      </c>
      <c r="L374" t="s">
        <v>223</v>
      </c>
      <c r="M374">
        <v>1</v>
      </c>
      <c r="N374">
        <v>83</v>
      </c>
      <c r="O374">
        <v>32213993</v>
      </c>
    </row>
    <row r="375" spans="1:15" x14ac:dyDescent="0.2">
      <c r="A375">
        <v>983</v>
      </c>
      <c r="B375" t="s">
        <v>2053</v>
      </c>
      <c r="C375" t="s">
        <v>1655</v>
      </c>
      <c r="D375" t="s">
        <v>1656</v>
      </c>
      <c r="E375" t="s">
        <v>360</v>
      </c>
      <c r="F375">
        <v>4</v>
      </c>
      <c r="G375">
        <v>1434</v>
      </c>
      <c r="H375" t="s">
        <v>361</v>
      </c>
      <c r="I375">
        <v>2704302</v>
      </c>
      <c r="J375" t="s">
        <v>362</v>
      </c>
      <c r="K375">
        <v>57050000</v>
      </c>
      <c r="L375" t="s">
        <v>363</v>
      </c>
      <c r="M375">
        <v>1</v>
      </c>
      <c r="N375">
        <v>82</v>
      </c>
      <c r="O375">
        <v>33160064</v>
      </c>
    </row>
    <row r="376" spans="1:15" x14ac:dyDescent="0.2">
      <c r="A376">
        <v>984</v>
      </c>
      <c r="B376" t="s">
        <v>2054</v>
      </c>
      <c r="C376" t="s">
        <v>1657</v>
      </c>
      <c r="D376" t="s">
        <v>1658</v>
      </c>
      <c r="E376" t="s">
        <v>1659</v>
      </c>
      <c r="F376">
        <v>4</v>
      </c>
      <c r="G376">
        <v>700</v>
      </c>
      <c r="H376" t="s">
        <v>424</v>
      </c>
      <c r="I376">
        <v>3205309</v>
      </c>
      <c r="J376" t="s">
        <v>425</v>
      </c>
      <c r="K376">
        <v>29050662</v>
      </c>
      <c r="L376" t="s">
        <v>426</v>
      </c>
      <c r="M376">
        <v>1</v>
      </c>
      <c r="N376">
        <v>27</v>
      </c>
      <c r="O376">
        <v>21271700</v>
      </c>
    </row>
    <row r="377" spans="1:15" x14ac:dyDescent="0.2">
      <c r="A377">
        <v>985</v>
      </c>
      <c r="B377" t="s">
        <v>2055</v>
      </c>
      <c r="C377" t="s">
        <v>1660</v>
      </c>
      <c r="D377" t="s">
        <v>1661</v>
      </c>
      <c r="E377" t="s">
        <v>1662</v>
      </c>
      <c r="F377">
        <v>34</v>
      </c>
      <c r="G377">
        <v>374</v>
      </c>
      <c r="H377" t="s">
        <v>1663</v>
      </c>
      <c r="I377">
        <v>1302603</v>
      </c>
      <c r="J377" t="s">
        <v>419</v>
      </c>
      <c r="K377">
        <v>69053150</v>
      </c>
      <c r="L377" t="s">
        <v>420</v>
      </c>
      <c r="M377">
        <v>1</v>
      </c>
      <c r="N377">
        <v>92</v>
      </c>
      <c r="O377">
        <v>33038009</v>
      </c>
    </row>
    <row r="378" spans="1:15" x14ac:dyDescent="0.2">
      <c r="A378">
        <v>987</v>
      </c>
      <c r="B378" t="s">
        <v>2056</v>
      </c>
      <c r="C378" t="s">
        <v>1664</v>
      </c>
      <c r="D378" t="s">
        <v>1665</v>
      </c>
      <c r="E378" t="s">
        <v>1666</v>
      </c>
      <c r="F378">
        <v>4</v>
      </c>
      <c r="G378">
        <v>1310</v>
      </c>
      <c r="H378" t="s">
        <v>88</v>
      </c>
      <c r="I378">
        <v>2211001</v>
      </c>
      <c r="J378" t="s">
        <v>505</v>
      </c>
      <c r="K378">
        <v>64001300</v>
      </c>
      <c r="L378" t="s">
        <v>506</v>
      </c>
      <c r="M378">
        <v>1</v>
      </c>
      <c r="N378">
        <v>86</v>
      </c>
      <c r="O378">
        <v>32222522</v>
      </c>
    </row>
    <row r="379" spans="1:15" x14ac:dyDescent="0.2">
      <c r="A379">
        <v>988</v>
      </c>
      <c r="B379" t="s">
        <v>2057</v>
      </c>
      <c r="C379" t="s">
        <v>1667</v>
      </c>
      <c r="D379" t="s">
        <v>1601</v>
      </c>
      <c r="E379" t="s">
        <v>1602</v>
      </c>
      <c r="F379">
        <v>34</v>
      </c>
      <c r="G379">
        <v>111</v>
      </c>
      <c r="H379" t="s">
        <v>1603</v>
      </c>
      <c r="I379">
        <v>5208707</v>
      </c>
      <c r="J379" t="s">
        <v>356</v>
      </c>
      <c r="K379">
        <v>74075240</v>
      </c>
      <c r="L379" t="s">
        <v>357</v>
      </c>
      <c r="M379">
        <v>1</v>
      </c>
      <c r="N379">
        <v>62</v>
      </c>
      <c r="O379">
        <v>32215100</v>
      </c>
    </row>
    <row r="380" spans="1:15" x14ac:dyDescent="0.2">
      <c r="A380">
        <v>989</v>
      </c>
      <c r="B380" t="s">
        <v>2058</v>
      </c>
      <c r="C380" t="s">
        <v>1668</v>
      </c>
      <c r="D380" t="s">
        <v>1669</v>
      </c>
      <c r="E380" t="s">
        <v>1670</v>
      </c>
      <c r="F380">
        <v>34</v>
      </c>
      <c r="G380">
        <v>1153</v>
      </c>
      <c r="H380" t="s">
        <v>1671</v>
      </c>
      <c r="I380">
        <v>2401305</v>
      </c>
      <c r="J380" t="s">
        <v>296</v>
      </c>
      <c r="K380">
        <v>79021230</v>
      </c>
      <c r="L380" t="s">
        <v>297</v>
      </c>
      <c r="M380">
        <v>1</v>
      </c>
      <c r="N380">
        <v>67</v>
      </c>
      <c r="O380">
        <v>30414600</v>
      </c>
    </row>
    <row r="381" spans="1:15" x14ac:dyDescent="0.2">
      <c r="A381">
        <v>990</v>
      </c>
      <c r="B381" t="s">
        <v>2059</v>
      </c>
      <c r="C381" t="s">
        <v>1672</v>
      </c>
      <c r="D381" t="s">
        <v>1673</v>
      </c>
      <c r="E381" t="s">
        <v>1674</v>
      </c>
      <c r="F381">
        <v>4</v>
      </c>
      <c r="G381">
        <v>150</v>
      </c>
      <c r="H381" t="s">
        <v>1675</v>
      </c>
      <c r="I381">
        <v>2111300</v>
      </c>
      <c r="J381" t="s">
        <v>490</v>
      </c>
      <c r="K381">
        <v>65074115</v>
      </c>
      <c r="L381" t="s">
        <v>491</v>
      </c>
      <c r="M381">
        <v>1</v>
      </c>
      <c r="N381">
        <v>98</v>
      </c>
      <c r="O381">
        <v>21063203</v>
      </c>
    </row>
    <row r="382" spans="1:15" x14ac:dyDescent="0.2">
      <c r="A382">
        <v>994</v>
      </c>
      <c r="B382" t="s">
        <v>2060</v>
      </c>
      <c r="C382" t="s">
        <v>1680</v>
      </c>
      <c r="D382" t="s">
        <v>1681</v>
      </c>
      <c r="E382" t="s">
        <v>1677</v>
      </c>
      <c r="F382">
        <v>2</v>
      </c>
      <c r="G382">
        <v>366</v>
      </c>
      <c r="H382" t="s">
        <v>1679</v>
      </c>
      <c r="I382">
        <v>3550308</v>
      </c>
      <c r="J382" t="s">
        <v>374</v>
      </c>
      <c r="K382" t="s">
        <v>1678</v>
      </c>
      <c r="L382" t="s">
        <v>79</v>
      </c>
      <c r="M382">
        <v>1</v>
      </c>
      <c r="N382">
        <v>11</v>
      </c>
      <c r="O382">
        <v>32659700</v>
      </c>
    </row>
    <row r="383" spans="1:15" x14ac:dyDescent="0.2">
      <c r="A383">
        <v>999</v>
      </c>
      <c r="B383" t="s">
        <v>2061</v>
      </c>
      <c r="C383" t="s">
        <v>1676</v>
      </c>
      <c r="D383" t="s">
        <v>1682</v>
      </c>
      <c r="E383" t="s">
        <v>78</v>
      </c>
      <c r="F383">
        <v>2</v>
      </c>
      <c r="G383">
        <v>1827</v>
      </c>
      <c r="H383" t="s">
        <v>1492</v>
      </c>
      <c r="I383">
        <v>3550308</v>
      </c>
      <c r="J383" t="s">
        <v>374</v>
      </c>
      <c r="K383" t="s">
        <v>1683</v>
      </c>
      <c r="L383" t="s">
        <v>79</v>
      </c>
      <c r="M383">
        <v>1</v>
      </c>
      <c r="N383">
        <v>11</v>
      </c>
      <c r="O383">
        <v>32654000</v>
      </c>
    </row>
  </sheetData>
  <sheetProtection algorithmName="SHA-512" hashValue="Kcm7nCiHgOka2Jn5tsjXqreBd8FCEPRpIRiMPyzExCM7zgAKnFIF0XMy2UOVcg7PMDtfzNKhOE9vD9h491/BkA==" saltValue="93w+h24qt6SHsDw3hKDExw==" spinCount="100000" sheet="1" objects="1" scenarios="1" autoFilter="0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Registros</vt:lpstr>
      <vt:lpstr>Unimeds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Wárreno Hendrick Costa Lima Guimarães</dc:creator>
  <cp:lastModifiedBy>Wárreno Hendrick Costa Lima Guimarães</cp:lastModifiedBy>
  <dcterms:created xsi:type="dcterms:W3CDTF">2025-10-16T23:09:07Z</dcterms:created>
  <dcterms:modified xsi:type="dcterms:W3CDTF">2025-10-20T23:00:26Z</dcterms:modified>
</cp:coreProperties>
</file>