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nance Scorecard" sheetId="1" r:id="rId1"/>
    <sheet name="Data" sheetId="2" state="hidden" r:id="rId2"/>
  </sheets>
  <calcPr calcId="144525"/>
</workbook>
</file>

<file path=xl/calcChain.xml><?xml version="1.0" encoding="utf-8"?>
<calcChain xmlns="http://schemas.openxmlformats.org/spreadsheetml/2006/main">
  <c r="F42" i="1" l="1"/>
  <c r="F41" i="1"/>
  <c r="E41" i="1"/>
  <c r="D41" i="1"/>
  <c r="F40" i="1"/>
  <c r="E40" i="1"/>
  <c r="D40" i="1"/>
  <c r="F39" i="1"/>
  <c r="E39" i="1"/>
  <c r="D39" i="1"/>
  <c r="F38" i="1"/>
  <c r="E38" i="1"/>
  <c r="D38" i="1"/>
  <c r="H35" i="1"/>
  <c r="H34" i="1"/>
  <c r="G34" i="1"/>
  <c r="F34" i="1"/>
  <c r="E34" i="1"/>
  <c r="D34" i="1"/>
  <c r="H33" i="1"/>
  <c r="G33" i="1"/>
  <c r="F33" i="1"/>
  <c r="E33" i="1"/>
  <c r="D33" i="1"/>
  <c r="H32" i="1"/>
  <c r="G32" i="1"/>
  <c r="F32" i="1"/>
  <c r="E32" i="1"/>
  <c r="D32" i="1"/>
  <c r="H31" i="1"/>
  <c r="G31" i="1"/>
  <c r="F31" i="1"/>
  <c r="E31" i="1"/>
  <c r="D31" i="1"/>
  <c r="H30" i="1"/>
  <c r="G30" i="1"/>
  <c r="F30" i="1"/>
  <c r="E30" i="1"/>
  <c r="D30" i="1"/>
  <c r="H29" i="1"/>
  <c r="G29" i="1"/>
  <c r="F29" i="1"/>
  <c r="E29" i="1"/>
  <c r="H28" i="1"/>
  <c r="G28" i="1"/>
  <c r="F28" i="1"/>
  <c r="E28" i="1"/>
  <c r="D28" i="1"/>
  <c r="H27" i="1"/>
  <c r="G27" i="1"/>
  <c r="F27" i="1"/>
  <c r="E27" i="1"/>
  <c r="D27" i="1"/>
  <c r="H26" i="1"/>
  <c r="G26" i="1"/>
  <c r="D18" i="1"/>
  <c r="F15" i="1"/>
  <c r="F14" i="1"/>
  <c r="F13" i="1"/>
  <c r="C11" i="1"/>
  <c r="G9" i="1"/>
  <c r="D9" i="1"/>
  <c r="F8" i="1"/>
  <c r="C8" i="1"/>
  <c r="F7" i="1"/>
  <c r="D7" i="1"/>
  <c r="C7" i="1"/>
  <c r="F26" i="1"/>
  <c r="E26" i="1"/>
  <c r="D26" i="1"/>
  <c r="E25" i="1"/>
  <c r="D25" i="1"/>
  <c r="F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C6" i="1"/>
  <c r="C5" i="1"/>
  <c r="C4" i="1"/>
</calcChain>
</file>

<file path=xl/sharedStrings.xml><?xml version="1.0" encoding="utf-8"?>
<sst xmlns="http://schemas.openxmlformats.org/spreadsheetml/2006/main" count="52" uniqueCount="48">
  <si>
    <t>经销商财务风险评估</t>
    <phoneticPr fontId="1" type="noConversion"/>
  </si>
  <si>
    <t>人民币</t>
    <phoneticPr fontId="1" type="noConversion"/>
  </si>
  <si>
    <t>NET</t>
    <phoneticPr fontId="1" type="noConversion"/>
  </si>
  <si>
    <t>Percentage</t>
    <phoneticPr fontId="1" type="noConversion"/>
  </si>
  <si>
    <t>Total Weighted Score on Basic Information</t>
    <phoneticPr fontId="1" type="noConversion"/>
  </si>
  <si>
    <t>Total Weighted Score on Financial Analysis</t>
    <phoneticPr fontId="1" type="noConversion"/>
  </si>
  <si>
    <t>Total Weighted Score on History Tansactions</t>
    <phoneticPr fontId="1" type="noConversion"/>
  </si>
  <si>
    <t>基础信息</t>
    <phoneticPr fontId="1" type="noConversion"/>
  </si>
  <si>
    <t>情况</t>
    <phoneticPr fontId="1" type="noConversion"/>
  </si>
  <si>
    <t>分数</t>
    <phoneticPr fontId="1" type="noConversion"/>
  </si>
  <si>
    <t>评估结果</t>
    <phoneticPr fontId="1" type="noConversion"/>
  </si>
  <si>
    <t>财务分析</t>
    <phoneticPr fontId="1" type="noConversion"/>
  </si>
  <si>
    <t>分数</t>
    <phoneticPr fontId="1" type="noConversion"/>
  </si>
  <si>
    <t>付款情况</t>
    <phoneticPr fontId="1" type="noConversion"/>
  </si>
  <si>
    <t>情况</t>
    <phoneticPr fontId="1" type="noConversion"/>
  </si>
  <si>
    <t>评估结果</t>
    <phoneticPr fontId="1" type="noConversion"/>
  </si>
  <si>
    <t>Score</t>
    <phoneticPr fontId="1" type="noConversion"/>
  </si>
  <si>
    <t>评估结果</t>
    <phoneticPr fontId="1" type="noConversion"/>
  </si>
  <si>
    <t>调整</t>
    <phoneticPr fontId="1" type="noConversion"/>
  </si>
  <si>
    <t>客户编码</t>
    <phoneticPr fontId="1" type="noConversion"/>
  </si>
  <si>
    <t>公司名称</t>
    <phoneticPr fontId="1" type="noConversion"/>
  </si>
  <si>
    <t>审核日期</t>
    <phoneticPr fontId="1" type="noConversion"/>
  </si>
  <si>
    <t>风险指数</t>
    <phoneticPr fontId="1" type="noConversion"/>
  </si>
  <si>
    <t>付款条件建议</t>
    <phoneticPr fontId="1" type="noConversion"/>
  </si>
  <si>
    <t>付款额度建议</t>
    <phoneticPr fontId="1" type="noConversion"/>
  </si>
  <si>
    <t>最高付款条件</t>
    <phoneticPr fontId="1" type="noConversion"/>
  </si>
  <si>
    <t>季度销量预期</t>
    <phoneticPr fontId="1" type="noConversion"/>
  </si>
  <si>
    <t>年销量预期</t>
    <phoneticPr fontId="1" type="noConversion"/>
  </si>
  <si>
    <t>Risk Scorecard</t>
    <phoneticPr fontId="1" type="noConversion"/>
  </si>
  <si>
    <t>员工人数</t>
    <phoneticPr fontId="1" type="noConversion"/>
  </si>
  <si>
    <t>公司性质</t>
    <phoneticPr fontId="1" type="noConversion"/>
  </si>
  <si>
    <t>注册资本</t>
    <phoneticPr fontId="1" type="noConversion"/>
  </si>
  <si>
    <t>经营年限</t>
    <phoneticPr fontId="1" type="noConversion"/>
  </si>
  <si>
    <t>管理能力</t>
    <phoneticPr fontId="1" type="noConversion"/>
  </si>
  <si>
    <t>Sub-Total</t>
    <phoneticPr fontId="1" type="noConversion"/>
  </si>
  <si>
    <t>Z-Score</t>
    <phoneticPr fontId="1" type="noConversion"/>
  </si>
  <si>
    <t>流动比率</t>
    <phoneticPr fontId="1" type="noConversion"/>
  </si>
  <si>
    <t>现金比率</t>
    <phoneticPr fontId="1" type="noConversion"/>
  </si>
  <si>
    <t>息税前利润/利息</t>
    <phoneticPr fontId="1" type="noConversion"/>
  </si>
  <si>
    <t>负债/股本</t>
    <phoneticPr fontId="1" type="noConversion"/>
  </si>
  <si>
    <t>存货周转天数</t>
    <phoneticPr fontId="1" type="noConversion"/>
  </si>
  <si>
    <t>融资天数</t>
    <phoneticPr fontId="1" type="noConversion"/>
  </si>
  <si>
    <t>股本收益率</t>
    <phoneticPr fontId="1" type="noConversion"/>
  </si>
  <si>
    <t>平均延迟付款天数</t>
    <phoneticPr fontId="1" type="noConversion"/>
  </si>
  <si>
    <t>应付账款周转天数</t>
    <phoneticPr fontId="1" type="noConversion"/>
  </si>
  <si>
    <t>和波科合作年数</t>
    <phoneticPr fontId="1" type="noConversion"/>
  </si>
  <si>
    <t>和其他公司合作付款延迟天数</t>
    <phoneticPr fontId="1" type="noConversion"/>
  </si>
  <si>
    <t>Financing Surplus
(Requirement)/Total 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</si>
</sst>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/>
    <xf numFmtId="0" fontId="3" fillId="0" borderId="9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0" xfId="0" applyFont="1" applyFill="1" applyBorder="1"/>
    <xf numFmtId="0" fontId="2" fillId="0" borderId="11" xfId="0" applyFont="1" applyFill="1" applyBorder="1" applyAlignment="1">
      <alignment horizontal="center" vertical="center"/>
    </xf>
    <xf numFmtId="0" fontId="3" fillId="0" borderId="11" xfId="0" applyFont="1" applyFill="1" applyBorder="1"/>
    <xf numFmtId="0" fontId="2" fillId="0" borderId="11" xfId="0" applyFont="1" applyFill="1" applyBorder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9" fontId="2" fillId="0" borderId="0" xfId="0" applyNumberFormat="1" applyFont="1" applyFill="1" applyAlignment="1"/>
    <xf numFmtId="9" fontId="2" fillId="0" borderId="0" xfId="0" applyNumberFormat="1" applyFont="1" applyFill="1"/>
    <xf numFmtId="0" fontId="3" fillId="0" borderId="13" xfId="0" applyFont="1" applyFill="1" applyBorder="1"/>
    <xf numFmtId="9" fontId="2" fillId="0" borderId="14" xfId="0" applyNumberFormat="1" applyFont="1" applyFill="1" applyBorder="1"/>
    <xf numFmtId="9" fontId="2" fillId="0" borderId="1" xfId="0" applyNumberFormat="1" applyFont="1" applyFill="1" applyBorder="1"/>
    <xf numFmtId="9" fontId="2" fillId="0" borderId="11" xfId="0" applyNumberFormat="1" applyFont="1" applyFill="1" applyBorder="1"/>
    <xf numFmtId="0" fontId="3" fillId="0" borderId="9" xfId="0" applyFont="1" applyFill="1" applyBorder="1" applyAlignment="1">
      <alignment wrapText="1"/>
    </xf>
    <xf numFmtId="4" fontId="2" fillId="0" borderId="14" xfId="0" applyNumberFormat="1" applyFont="1" applyFill="1" applyBorder="1" applyAlignment="1">
      <alignment horizontal="right"/>
    </xf>
    <xf numFmtId="4" fontId="2" fillId="0" borderId="15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4" fontId="2" fillId="0" borderId="16" xfId="0" applyNumberFormat="1" applyFont="1" applyFill="1" applyBorder="1" applyAlignment="1">
      <alignment horizontal="right"/>
    </xf>
    <xf numFmtId="4" fontId="2" fillId="0" borderId="12" xfId="0" applyNumberFormat="1" applyFont="1" applyFill="1" applyBorder="1" applyAlignment="1">
      <alignment horizontal="right"/>
    </xf>
    <xf numFmtId="4" fontId="2" fillId="0" borderId="0" xfId="0" applyNumberFormat="1" applyFont="1" applyFill="1" applyAlignment="1">
      <alignment horizontal="right"/>
    </xf>
    <xf numFmtId="4" fontId="2" fillId="0" borderId="11" xfId="0" applyNumberFormat="1" applyFont="1" applyFill="1" applyBorder="1" applyAlignment="1">
      <alignment horizontal="right"/>
    </xf>
    <xf numFmtId="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49" fontId="2" fillId="0" borderId="0" xfId="0" applyNumberFormat="1" applyFont="1" applyFill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4" fontId="2" fillId="0" borderId="17" xfId="0" applyNumberFormat="1" applyFont="1" applyFill="1" applyBorder="1" applyAlignment="1">
      <alignment horizontal="center"/>
    </xf>
    <xf numFmtId="4" fontId="2" fillId="0" borderId="19" xfId="0" applyNumberFormat="1" applyFont="1" applyFill="1" applyBorder="1" applyAlignment="1">
      <alignment horizontal="center"/>
    </xf>
    <xf numFmtId="4" fontId="2" fillId="0" borderId="18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8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right"/>
    </xf>
    <xf numFmtId="4" fontId="2" fillId="0" borderId="8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FE8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tabSelected="1" workbookViewId="0">
      <selection activeCell="H15" sqref="H15"/>
    </sheetView>
  </sheetViews>
  <sheetFormatPr defaultRowHeight="14.25" x14ac:dyDescent="0.3"/>
  <cols>
    <col min="1" max="1" width="9" style="1"/>
    <col min="2" max="2" width="22.25" style="1" bestFit="1" customWidth="1"/>
    <col min="3" max="3" width="11.625" style="1" customWidth="1"/>
    <col min="4" max="4" width="12.875" style="1" customWidth="1"/>
    <col min="5" max="8" width="11.625" style="1" customWidth="1"/>
    <col min="9" max="9" width="9" style="1"/>
    <col min="10" max="10" width="9" style="1" customWidth="1"/>
    <col min="11" max="12" width="9" style="26" hidden="1" customWidth="1"/>
    <col min="13" max="16384" width="9" style="1"/>
  </cols>
  <sheetData>
    <row r="1" spans="2:12" ht="15" thickBot="1" x14ac:dyDescent="0.35"/>
    <row r="2" spans="2:12" x14ac:dyDescent="0.3">
      <c r="B2" s="28" t="s">
        <v>0</v>
      </c>
      <c r="C2" s="29"/>
      <c r="D2" s="29"/>
      <c r="E2" s="29"/>
      <c r="F2" s="29"/>
      <c r="G2" s="30"/>
    </row>
    <row r="3" spans="2:12" x14ac:dyDescent="0.3">
      <c r="B3" s="31"/>
      <c r="C3" s="32"/>
      <c r="D3" s="32"/>
      <c r="E3" s="32"/>
      <c r="F3" s="32"/>
      <c r="G3" s="33"/>
      <c r="L3" s="27"/>
    </row>
    <row r="4" spans="2:12" x14ac:dyDescent="0.3">
      <c r="B4" s="2" t="s">
        <v>19</v>
      </c>
      <c r="C4" s="37" t="e">
        <f>VLOOKUP("DealerCode",Data!A:B,2,FALSE)</f>
        <v>#N/A</v>
      </c>
      <c r="D4" s="38"/>
      <c r="E4" s="38"/>
      <c r="F4" s="38"/>
      <c r="G4" s="39"/>
    </row>
    <row r="5" spans="2:12" x14ac:dyDescent="0.3">
      <c r="B5" s="2" t="s">
        <v>20</v>
      </c>
      <c r="C5" s="37" t="e">
        <f>VLOOKUP("DealerName",Data!A:B,2,FALSE)</f>
        <v>#N/A</v>
      </c>
      <c r="D5" s="38"/>
      <c r="E5" s="38"/>
      <c r="F5" s="38"/>
      <c r="G5" s="39"/>
    </row>
    <row r="6" spans="2:12" x14ac:dyDescent="0.3">
      <c r="B6" s="2" t="s">
        <v>21</v>
      </c>
      <c r="C6" s="40" t="e">
        <f>VLOOKUP("CreateDate",Data!A:B,2,FALSE)</f>
        <v>#N/A</v>
      </c>
      <c r="D6" s="41"/>
      <c r="E6" s="41"/>
      <c r="F6" s="41"/>
      <c r="G6" s="42"/>
    </row>
    <row r="7" spans="2:12" x14ac:dyDescent="0.3">
      <c r="B7" s="2" t="s">
        <v>22</v>
      </c>
      <c r="C7" s="4" t="e">
        <f>VLOOKUP("SC06",Data!A:B,2,FALSE)</f>
        <v>#N/A</v>
      </c>
      <c r="D7" s="4" t="e">
        <f>VLOOKUP("SD06",Data!A:B,2,FALSE)</f>
        <v>#N/A</v>
      </c>
      <c r="E7" s="3" t="s">
        <v>25</v>
      </c>
      <c r="F7" s="43" t="e">
        <f>VLOOKUP("SG06",Data!A:B,2,FALSE)</f>
        <v>#N/A</v>
      </c>
      <c r="G7" s="33"/>
    </row>
    <row r="8" spans="2:12" x14ac:dyDescent="0.3">
      <c r="B8" s="2" t="s">
        <v>23</v>
      </c>
      <c r="C8" s="4" t="e">
        <f>VLOOKUP("SC07",Data!A:B,2,FALSE)</f>
        <v>#N/A</v>
      </c>
      <c r="D8" s="4" t="s">
        <v>2</v>
      </c>
      <c r="E8" s="3" t="s">
        <v>26</v>
      </c>
      <c r="F8" s="44" t="e">
        <f>VLOOKUP("SG07",Data!A:B,2,FALSE)</f>
        <v>#N/A</v>
      </c>
      <c r="G8" s="45"/>
    </row>
    <row r="9" spans="2:12" ht="15" thickBot="1" x14ac:dyDescent="0.35">
      <c r="B9" s="5" t="s">
        <v>24</v>
      </c>
      <c r="C9" s="6" t="s">
        <v>1</v>
      </c>
      <c r="D9" s="24" t="e">
        <f>VLOOKUP("SD08",Data!A:B,2,FALSE)</f>
        <v>#N/A</v>
      </c>
      <c r="E9" s="7" t="s">
        <v>27</v>
      </c>
      <c r="F9" s="8" t="s">
        <v>1</v>
      </c>
      <c r="G9" s="22" t="e">
        <f>VLOOKUP("SG08",Data!A:B,2,FALSE)</f>
        <v>#N/A</v>
      </c>
    </row>
    <row r="11" spans="2:12" x14ac:dyDescent="0.3">
      <c r="B11" s="9" t="s">
        <v>28</v>
      </c>
      <c r="C11" s="25" t="e">
        <f>VLOOKUP("SC12",Data!A:B,2,FALSE)</f>
        <v>#N/A</v>
      </c>
    </row>
    <row r="12" spans="2:12" x14ac:dyDescent="0.3">
      <c r="D12" s="10"/>
      <c r="E12" s="1" t="s">
        <v>3</v>
      </c>
      <c r="F12" s="1" t="s">
        <v>16</v>
      </c>
    </row>
    <row r="13" spans="2:12" x14ac:dyDescent="0.3">
      <c r="B13" s="48" t="s">
        <v>4</v>
      </c>
      <c r="C13" s="48"/>
      <c r="D13" s="11"/>
      <c r="E13" s="12">
        <v>0.2</v>
      </c>
      <c r="F13" s="23" t="e">
        <f>VLOOKUP("SF14",Data!A:B,2,FALSE)</f>
        <v>#N/A</v>
      </c>
    </row>
    <row r="14" spans="2:12" x14ac:dyDescent="0.3">
      <c r="B14" s="48" t="s">
        <v>5</v>
      </c>
      <c r="C14" s="48"/>
      <c r="D14" s="11"/>
      <c r="E14" s="12">
        <v>0.45</v>
      </c>
      <c r="F14" s="23" t="e">
        <f>VLOOKUP("SF15",Data!A:B,2,FALSE)</f>
        <v>#N/A</v>
      </c>
    </row>
    <row r="15" spans="2:12" x14ac:dyDescent="0.3">
      <c r="B15" s="48" t="s">
        <v>6</v>
      </c>
      <c r="C15" s="48"/>
      <c r="D15" s="11"/>
      <c r="E15" s="12">
        <v>0.35</v>
      </c>
      <c r="F15" s="23" t="e">
        <f>VLOOKUP("SF16",Data!A:B,2,FALSE)</f>
        <v>#N/A</v>
      </c>
    </row>
    <row r="17" spans="2:8" ht="15" thickBot="1" x14ac:dyDescent="0.35">
      <c r="B17" s="1" t="s">
        <v>7</v>
      </c>
      <c r="D17" s="1" t="s">
        <v>8</v>
      </c>
      <c r="E17" s="1" t="s">
        <v>10</v>
      </c>
      <c r="F17" s="1" t="s">
        <v>9</v>
      </c>
    </row>
    <row r="18" spans="2:8" x14ac:dyDescent="0.3">
      <c r="B18" s="13" t="s">
        <v>29</v>
      </c>
      <c r="C18" s="14">
        <v>0.15</v>
      </c>
      <c r="D18" s="18" t="e">
        <f>VLOOKUP("SD19",Data!A:B,2,FALSE)</f>
        <v>#N/A</v>
      </c>
      <c r="E18" s="18" t="e">
        <f>VLOOKUP("SE19",Data!A:B,2,FALSE)</f>
        <v>#N/A</v>
      </c>
      <c r="F18" s="19" t="e">
        <f>VLOOKUP("SF19",Data!A:B,2,FALSE)</f>
        <v>#N/A</v>
      </c>
    </row>
    <row r="19" spans="2:8" x14ac:dyDescent="0.3">
      <c r="B19" s="2" t="s">
        <v>30</v>
      </c>
      <c r="C19" s="15">
        <v>0.25</v>
      </c>
      <c r="D19" s="4" t="e">
        <f>VLOOKUP("SD20",Data!A:B,2,FALSE)</f>
        <v>#N/A</v>
      </c>
      <c r="E19" s="20" t="e">
        <f>VLOOKUP("SE20",Data!A:B,2,FALSE)</f>
        <v>#N/A</v>
      </c>
      <c r="F19" s="21" t="e">
        <f>VLOOKUP("SF20",Data!A:B,2,FALSE)</f>
        <v>#N/A</v>
      </c>
    </row>
    <row r="20" spans="2:8" x14ac:dyDescent="0.3">
      <c r="B20" s="2" t="s">
        <v>31</v>
      </c>
      <c r="C20" s="15">
        <v>0.25</v>
      </c>
      <c r="D20" s="20" t="e">
        <f>VLOOKUP("SD21",Data!A:B,2,FALSE)</f>
        <v>#N/A</v>
      </c>
      <c r="E20" s="20" t="e">
        <f>VLOOKUP("SE21",Data!A:B,2,FALSE)</f>
        <v>#N/A</v>
      </c>
      <c r="F20" s="21" t="e">
        <f>VLOOKUP("SF21",Data!A:B,2,FALSE)</f>
        <v>#N/A</v>
      </c>
    </row>
    <row r="21" spans="2:8" x14ac:dyDescent="0.3">
      <c r="B21" s="2" t="s">
        <v>32</v>
      </c>
      <c r="C21" s="15">
        <v>0.15</v>
      </c>
      <c r="D21" s="20" t="e">
        <f>VLOOKUP("SD22",Data!A:B,2,FALSE)</f>
        <v>#N/A</v>
      </c>
      <c r="E21" s="20" t="e">
        <f>VLOOKUP("SE22",Data!A:B,2,FALSE)</f>
        <v>#N/A</v>
      </c>
      <c r="F21" s="21" t="e">
        <f>VLOOKUP("SF22",Data!A:B,2,FALSE)</f>
        <v>#N/A</v>
      </c>
    </row>
    <row r="22" spans="2:8" x14ac:dyDescent="0.3">
      <c r="B22" s="2" t="s">
        <v>33</v>
      </c>
      <c r="C22" s="15">
        <v>0.25</v>
      </c>
      <c r="D22" s="4" t="e">
        <f>VLOOKUP("SD23",Data!A:B,2,FALSE)</f>
        <v>#N/A</v>
      </c>
      <c r="E22" s="20" t="e">
        <f>VLOOKUP("SE23",Data!A:B,2,FALSE)</f>
        <v>#N/A</v>
      </c>
      <c r="F22" s="21" t="e">
        <f>VLOOKUP("SF23",Data!A:B,2,FALSE)</f>
        <v>#N/A</v>
      </c>
    </row>
    <row r="23" spans="2:8" ht="15" thickBot="1" x14ac:dyDescent="0.35">
      <c r="B23" s="5" t="s">
        <v>34</v>
      </c>
      <c r="C23" s="16">
        <v>1</v>
      </c>
      <c r="D23" s="46"/>
      <c r="E23" s="47"/>
      <c r="F23" s="22" t="e">
        <f>VLOOKUP("SF24",Data!A:B,2,FALSE)</f>
        <v>#N/A</v>
      </c>
    </row>
    <row r="25" spans="2:8" ht="15" thickBot="1" x14ac:dyDescent="0.35">
      <c r="B25" s="1" t="s">
        <v>11</v>
      </c>
      <c r="D25" s="10" t="e">
        <f>VLOOKUP("SD26",Data!A:B,2,FALSE)</f>
        <v>#N/A</v>
      </c>
      <c r="E25" s="10" t="e">
        <f>VLOOKUP("SE26",Data!A:B,2,FALSE)</f>
        <v>#N/A</v>
      </c>
      <c r="F25" s="1" t="s">
        <v>18</v>
      </c>
      <c r="G25" s="1" t="s">
        <v>17</v>
      </c>
      <c r="H25" s="1" t="s">
        <v>12</v>
      </c>
    </row>
    <row r="26" spans="2:8" x14ac:dyDescent="0.3">
      <c r="B26" s="13" t="s">
        <v>35</v>
      </c>
      <c r="C26" s="14">
        <v>0.35</v>
      </c>
      <c r="D26" s="18" t="e">
        <f>VLOOKUP("SD27",Data!A:B,2,FALSE)</f>
        <v>#N/A</v>
      </c>
      <c r="E26" s="18" t="e">
        <f>VLOOKUP("SE27",Data!A:B,2,FALSE)</f>
        <v>#N/A</v>
      </c>
      <c r="F26" s="18" t="e">
        <f>VLOOKUP("SF27",Data!A:B,2,FALSE)</f>
        <v>#N/A</v>
      </c>
      <c r="G26" s="18" t="e">
        <f>VLOOKUP("SG27",Data!A:B,2,FALSE)</f>
        <v>#N/A</v>
      </c>
      <c r="H26" s="19" t="e">
        <f>VLOOKUP("SH27",Data!A:B,2,FALSE)</f>
        <v>#N/A</v>
      </c>
    </row>
    <row r="27" spans="2:8" x14ac:dyDescent="0.3">
      <c r="B27" s="2" t="s">
        <v>36</v>
      </c>
      <c r="C27" s="15">
        <v>0.1</v>
      </c>
      <c r="D27" s="20" t="e">
        <f>VLOOKUP("SD28",Data!A:B,2,FALSE)</f>
        <v>#N/A</v>
      </c>
      <c r="E27" s="20" t="e">
        <f>VLOOKUP("SE28",Data!A:B,2,FALSE)</f>
        <v>#N/A</v>
      </c>
      <c r="F27" s="20" t="e">
        <f>VLOOKUP("SF28",Data!A:B,2,FALSE)</f>
        <v>#N/A</v>
      </c>
      <c r="G27" s="20" t="e">
        <f>VLOOKUP("SG28",Data!A:B,2,FALSE)</f>
        <v>#N/A</v>
      </c>
      <c r="H27" s="21" t="e">
        <f>VLOOKUP("SH28",Data!A:B,2,FALSE)</f>
        <v>#N/A</v>
      </c>
    </row>
    <row r="28" spans="2:8" x14ac:dyDescent="0.3">
      <c r="B28" s="2" t="s">
        <v>37</v>
      </c>
      <c r="C28" s="15">
        <v>0.1</v>
      </c>
      <c r="D28" s="20" t="e">
        <f>VLOOKUP("SD29",Data!A:B,2,FALSE)</f>
        <v>#N/A</v>
      </c>
      <c r="E28" s="20" t="e">
        <f>VLOOKUP("SE29",Data!A:B,2,FALSE)</f>
        <v>#N/A</v>
      </c>
      <c r="F28" s="20" t="e">
        <f>VLOOKUP("SF29",Data!A:B,2,FALSE)</f>
        <v>#N/A</v>
      </c>
      <c r="G28" s="20" t="e">
        <f>VLOOKUP("SG29",Data!A:B,2,FALSE)</f>
        <v>#N/A</v>
      </c>
      <c r="H28" s="21" t="e">
        <f>VLOOKUP("SH29",Data!A:B,2,FALSE)</f>
        <v>#N/A</v>
      </c>
    </row>
    <row r="29" spans="2:8" ht="28.5" x14ac:dyDescent="0.3">
      <c r="B29" s="17" t="s">
        <v>47</v>
      </c>
      <c r="C29" s="15">
        <v>0.1</v>
      </c>
      <c r="D29" s="20"/>
      <c r="E29" s="20" t="e">
        <f>VLOOKUP("SE30",Data!A:B,2,FALSE)</f>
        <v>#N/A</v>
      </c>
      <c r="F29" s="20" t="e">
        <f>VLOOKUP("SF30",Data!A:B,2,FALSE)</f>
        <v>#N/A</v>
      </c>
      <c r="G29" s="20" t="e">
        <f>VLOOKUP("SG30",Data!A:B,2,FALSE)</f>
        <v>#N/A</v>
      </c>
      <c r="H29" s="21" t="e">
        <f>VLOOKUP("SH30",Data!A:B,2,FALSE)</f>
        <v>#N/A</v>
      </c>
    </row>
    <row r="30" spans="2:8" x14ac:dyDescent="0.3">
      <c r="B30" s="2" t="s">
        <v>39</v>
      </c>
      <c r="C30" s="15">
        <v>0.1</v>
      </c>
      <c r="D30" s="20" t="e">
        <f>VLOOKUP("SD32",Data!A:B,2,FALSE)</f>
        <v>#N/A</v>
      </c>
      <c r="E30" s="20" t="e">
        <f>VLOOKUP("SE32",Data!A:B,2,FALSE)</f>
        <v>#N/A</v>
      </c>
      <c r="F30" s="20" t="e">
        <f>VLOOKUP("SF32",Data!A:B,2,FALSE)</f>
        <v>#N/A</v>
      </c>
      <c r="G30" s="20" t="e">
        <f>VLOOKUP("SG32",Data!A:B,2,FALSE)</f>
        <v>#N/A</v>
      </c>
      <c r="H30" s="21" t="e">
        <f>VLOOKUP("SH32",Data!A:B,2,FALSE)</f>
        <v>#N/A</v>
      </c>
    </row>
    <row r="31" spans="2:8" x14ac:dyDescent="0.3">
      <c r="B31" s="2" t="s">
        <v>38</v>
      </c>
      <c r="C31" s="15">
        <v>0.05</v>
      </c>
      <c r="D31" s="20" t="e">
        <f>VLOOKUP("SD33",Data!A:B,2,FALSE)</f>
        <v>#N/A</v>
      </c>
      <c r="E31" s="20" t="e">
        <f>VLOOKUP("SE33",Data!A:B,2,FALSE)</f>
        <v>#N/A</v>
      </c>
      <c r="F31" s="20" t="e">
        <f>VLOOKUP("SF33",Data!A:B,2,FALSE)</f>
        <v>#N/A</v>
      </c>
      <c r="G31" s="20" t="e">
        <f>VLOOKUP("SG33",Data!A:B,2,FALSE)</f>
        <v>#N/A</v>
      </c>
      <c r="H31" s="21" t="e">
        <f>VLOOKUP("SH33",Data!A:B,2,FALSE)</f>
        <v>#N/A</v>
      </c>
    </row>
    <row r="32" spans="2:8" x14ac:dyDescent="0.3">
      <c r="B32" s="2" t="s">
        <v>40</v>
      </c>
      <c r="C32" s="15">
        <v>0.05</v>
      </c>
      <c r="D32" s="20" t="e">
        <f>VLOOKUP("SD34",Data!A:B,2,FALSE)</f>
        <v>#N/A</v>
      </c>
      <c r="E32" s="20" t="e">
        <f>VLOOKUP("SE34",Data!A:B,2,FALSE)</f>
        <v>#N/A</v>
      </c>
      <c r="F32" s="20" t="e">
        <f>VLOOKUP("SF34",Data!A:B,2,FALSE)</f>
        <v>#N/A</v>
      </c>
      <c r="G32" s="20" t="e">
        <f>VLOOKUP("SG34",Data!A:B,2,FALSE)</f>
        <v>#N/A</v>
      </c>
      <c r="H32" s="21" t="e">
        <f>VLOOKUP("SH34",Data!A:B,2,FALSE)</f>
        <v>#N/A</v>
      </c>
    </row>
    <row r="33" spans="2:8" x14ac:dyDescent="0.3">
      <c r="B33" s="2" t="s">
        <v>41</v>
      </c>
      <c r="C33" s="15">
        <v>0.05</v>
      </c>
      <c r="D33" s="20" t="e">
        <f>VLOOKUP("SD35",Data!A:B,2,FALSE)</f>
        <v>#N/A</v>
      </c>
      <c r="E33" s="20" t="e">
        <f>VLOOKUP("SE35",Data!A:B,2,FALSE)</f>
        <v>#N/A</v>
      </c>
      <c r="F33" s="20" t="e">
        <f>VLOOKUP("SF35",Data!A:B,2,FALSE)</f>
        <v>#N/A</v>
      </c>
      <c r="G33" s="20" t="e">
        <f>VLOOKUP("SG35",Data!A:B,2,FALSE)</f>
        <v>#N/A</v>
      </c>
      <c r="H33" s="21" t="e">
        <f>VLOOKUP("SH35",Data!A:B,2,FALSE)</f>
        <v>#N/A</v>
      </c>
    </row>
    <row r="34" spans="2:8" x14ac:dyDescent="0.3">
      <c r="B34" s="2" t="s">
        <v>42</v>
      </c>
      <c r="C34" s="15">
        <v>0.1</v>
      </c>
      <c r="D34" s="20" t="e">
        <f>VLOOKUP("SD36",Data!A:B,2,FALSE)</f>
        <v>#N/A</v>
      </c>
      <c r="E34" s="20" t="e">
        <f>VLOOKUP("SE36",Data!A:B,2,FALSE)</f>
        <v>#N/A</v>
      </c>
      <c r="F34" s="20" t="e">
        <f>VLOOKUP("SF36",Data!A:B,2,FALSE)</f>
        <v>#N/A</v>
      </c>
      <c r="G34" s="20" t="e">
        <f>VLOOKUP("SG36",Data!A:B,2,FALSE)</f>
        <v>#N/A</v>
      </c>
      <c r="H34" s="21" t="e">
        <f>VLOOKUP("SH36",Data!A:B,2,FALSE)</f>
        <v>#N/A</v>
      </c>
    </row>
    <row r="35" spans="2:8" ht="15" thickBot="1" x14ac:dyDescent="0.35">
      <c r="B35" s="5" t="s">
        <v>34</v>
      </c>
      <c r="C35" s="16">
        <v>1</v>
      </c>
      <c r="D35" s="34"/>
      <c r="E35" s="35"/>
      <c r="F35" s="35"/>
      <c r="G35" s="36"/>
      <c r="H35" s="22" t="e">
        <f>VLOOKUP("SH37",Data!A:B,2,FALSE)</f>
        <v>#N/A</v>
      </c>
    </row>
    <row r="37" spans="2:8" ht="15" thickBot="1" x14ac:dyDescent="0.35">
      <c r="B37" s="1" t="s">
        <v>13</v>
      </c>
      <c r="D37" s="1" t="s">
        <v>14</v>
      </c>
      <c r="E37" s="1" t="s">
        <v>15</v>
      </c>
      <c r="F37" s="1" t="s">
        <v>12</v>
      </c>
    </row>
    <row r="38" spans="2:8" x14ac:dyDescent="0.3">
      <c r="B38" s="13" t="s">
        <v>43</v>
      </c>
      <c r="C38" s="14">
        <v>0.4</v>
      </c>
      <c r="D38" s="18" t="e">
        <f>VLOOKUP("SD40",Data!A:B,2,FALSE)</f>
        <v>#N/A</v>
      </c>
      <c r="E38" s="18" t="e">
        <f>VLOOKUP("SE40",Data!A:B,2,FALSE)</f>
        <v>#N/A</v>
      </c>
      <c r="F38" s="19" t="e">
        <f>VLOOKUP("SF40",Data!A:B,2,FALSE)</f>
        <v>#N/A</v>
      </c>
    </row>
    <row r="39" spans="2:8" x14ac:dyDescent="0.3">
      <c r="B39" s="2" t="s">
        <v>44</v>
      </c>
      <c r="C39" s="15">
        <v>0.3</v>
      </c>
      <c r="D39" s="20" t="e">
        <f>VLOOKUP("SD41",Data!A:B,2,FALSE)</f>
        <v>#N/A</v>
      </c>
      <c r="E39" s="20" t="e">
        <f>VLOOKUP("SE41",Data!A:B,2,FALSE)</f>
        <v>#N/A</v>
      </c>
      <c r="F39" s="21" t="e">
        <f>VLOOKUP("SF41",Data!A:B,2,FALSE)</f>
        <v>#N/A</v>
      </c>
    </row>
    <row r="40" spans="2:8" x14ac:dyDescent="0.3">
      <c r="B40" s="2" t="s">
        <v>45</v>
      </c>
      <c r="C40" s="15">
        <v>0.1</v>
      </c>
      <c r="D40" s="20" t="e">
        <f>VLOOKUP("SD42",Data!A:B,2,FALSE)</f>
        <v>#N/A</v>
      </c>
      <c r="E40" s="20" t="e">
        <f>VLOOKUP("SE42",Data!A:B,2,FALSE)</f>
        <v>#N/A</v>
      </c>
      <c r="F40" s="21" t="e">
        <f>VLOOKUP("SF42",Data!A:B,2,FALSE)</f>
        <v>#N/A</v>
      </c>
    </row>
    <row r="41" spans="2:8" x14ac:dyDescent="0.3">
      <c r="B41" s="2" t="s">
        <v>46</v>
      </c>
      <c r="C41" s="15">
        <v>0.2</v>
      </c>
      <c r="D41" s="20" t="e">
        <f>VLOOKUP("SD43",Data!A:B,2,FALSE)</f>
        <v>#N/A</v>
      </c>
      <c r="E41" s="20" t="e">
        <f>VLOOKUP("SE43",Data!A:B,2,FALSE)</f>
        <v>#N/A</v>
      </c>
      <c r="F41" s="21" t="e">
        <f>VLOOKUP("SF43",Data!A:B,2,FALSE)</f>
        <v>#N/A</v>
      </c>
    </row>
    <row r="42" spans="2:8" ht="15" thickBot="1" x14ac:dyDescent="0.35">
      <c r="B42" s="5" t="s">
        <v>34</v>
      </c>
      <c r="C42" s="16">
        <v>1</v>
      </c>
      <c r="D42" s="34"/>
      <c r="E42" s="36"/>
      <c r="F42" s="22" t="e">
        <f>VLOOKUP("SF44",Data!A:B,2,FALSE)</f>
        <v>#N/A</v>
      </c>
    </row>
  </sheetData>
  <mergeCells count="13">
    <mergeCell ref="B2:G2"/>
    <mergeCell ref="B3:G3"/>
    <mergeCell ref="D35:G35"/>
    <mergeCell ref="D42:E42"/>
    <mergeCell ref="C4:G4"/>
    <mergeCell ref="C5:G5"/>
    <mergeCell ref="C6:G6"/>
    <mergeCell ref="F7:G7"/>
    <mergeCell ref="F8:G8"/>
    <mergeCell ref="D23:E23"/>
    <mergeCell ref="B13:C13"/>
    <mergeCell ref="B14:C14"/>
    <mergeCell ref="B15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1" sqref="B1:B5"/>
    </sheetView>
  </sheetViews>
  <sheetFormatPr defaultRowHeight="13.5" x14ac:dyDescent="0.15"/>
  <sheetData>
    <row r="1" spans="2:2" x14ac:dyDescent="0.15">
      <c r="B1" s="49"/>
    </row>
    <row r="2" spans="2:2" x14ac:dyDescent="0.15">
      <c r="B2" s="49"/>
    </row>
    <row r="3" spans="2:2" x14ac:dyDescent="0.15">
      <c r="B3" s="49"/>
    </row>
    <row r="4" spans="2:2" x14ac:dyDescent="0.15">
      <c r="B4" s="49"/>
    </row>
    <row r="5" spans="2:2" x14ac:dyDescent="0.15">
      <c r="B5" s="4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Finance Scorecard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2016-02-18T09:42:13Z</dcterms:modified>
</cp:coreProperties>
</file>