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hiu/Dropbox/WCHIU-Documents/!Projects-Current/!P30-TiCER/!!COVID-TestPositivity/"/>
    </mc:Choice>
  </mc:AlternateContent>
  <xr:revisionPtr revIDLastSave="0" documentId="13_ncr:1_{5E726D58-AA34-4C42-BC28-A1B70549E8BE}" xr6:coauthVersionLast="47" xr6:coauthVersionMax="47" xr10:uidLastSave="{00000000-0000-0000-0000-000000000000}"/>
  <bookViews>
    <workbookView xWindow="0" yWindow="500" windowWidth="33600" windowHeight="18940" xr2:uid="{774A97CD-7504-154D-AB07-5587A953B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Q23" i="1" s="1"/>
  <c r="F23" i="1"/>
  <c r="I23" i="1" s="1"/>
  <c r="G23" i="1"/>
  <c r="J23" i="1" s="1"/>
  <c r="S23" i="1"/>
  <c r="E24" i="1"/>
  <c r="Q24" i="1" s="1"/>
  <c r="F24" i="1"/>
  <c r="K24" i="1" s="1"/>
  <c r="G24" i="1"/>
  <c r="J24" i="1" s="1"/>
  <c r="S24" i="1"/>
  <c r="E25" i="1"/>
  <c r="Q25" i="1" s="1"/>
  <c r="F25" i="1"/>
  <c r="K25" i="1" s="1"/>
  <c r="G25" i="1"/>
  <c r="J25" i="1" s="1"/>
  <c r="S25" i="1"/>
  <c r="E26" i="1"/>
  <c r="Q26" i="1" s="1"/>
  <c r="F26" i="1"/>
  <c r="K26" i="1" s="1"/>
  <c r="G26" i="1"/>
  <c r="S26" i="1"/>
  <c r="E27" i="1"/>
  <c r="Q27" i="1" s="1"/>
  <c r="F27" i="1"/>
  <c r="G27" i="1"/>
  <c r="J27" i="1" s="1"/>
  <c r="S27" i="1"/>
  <c r="E28" i="1"/>
  <c r="Q28" i="1" s="1"/>
  <c r="F28" i="1"/>
  <c r="K28" i="1" s="1"/>
  <c r="G28" i="1"/>
  <c r="J28" i="1" s="1"/>
  <c r="S28" i="1"/>
  <c r="E29" i="1"/>
  <c r="Q29" i="1" s="1"/>
  <c r="F29" i="1"/>
  <c r="K29" i="1" s="1"/>
  <c r="G29" i="1"/>
  <c r="S29" i="1"/>
  <c r="E30" i="1"/>
  <c r="Q30" i="1" s="1"/>
  <c r="F30" i="1"/>
  <c r="G30" i="1"/>
  <c r="J30" i="1" s="1"/>
  <c r="E31" i="1"/>
  <c r="Q31" i="1" s="1"/>
  <c r="F31" i="1"/>
  <c r="K31" i="1" s="1"/>
  <c r="G31" i="1"/>
  <c r="E32" i="1"/>
  <c r="Q32" i="1" s="1"/>
  <c r="F32" i="1"/>
  <c r="G32" i="1"/>
  <c r="J32" i="1" s="1"/>
  <c r="E33" i="1"/>
  <c r="Q33" i="1" s="1"/>
  <c r="F33" i="1"/>
  <c r="K33" i="1" s="1"/>
  <c r="G33" i="1"/>
  <c r="J33" i="1" s="1"/>
  <c r="E34" i="1"/>
  <c r="Q34" i="1" s="1"/>
  <c r="F34" i="1"/>
  <c r="G34" i="1"/>
  <c r="J34" i="1" s="1"/>
  <c r="E35" i="1"/>
  <c r="Q35" i="1" s="1"/>
  <c r="F35" i="1"/>
  <c r="G35" i="1"/>
  <c r="J35" i="1" s="1"/>
  <c r="E36" i="1"/>
  <c r="Q36" i="1" s="1"/>
  <c r="F36" i="1"/>
  <c r="K36" i="1" s="1"/>
  <c r="G36" i="1"/>
  <c r="E37" i="1"/>
  <c r="Q37" i="1" s="1"/>
  <c r="F37" i="1"/>
  <c r="K37" i="1" s="1"/>
  <c r="G37" i="1"/>
  <c r="E38" i="1"/>
  <c r="Q38" i="1" s="1"/>
  <c r="F38" i="1"/>
  <c r="G38" i="1"/>
  <c r="J38" i="1" s="1"/>
  <c r="E39" i="1"/>
  <c r="Q39" i="1" s="1"/>
  <c r="F39" i="1"/>
  <c r="K39" i="1" s="1"/>
  <c r="G39" i="1"/>
  <c r="J39" i="1" s="1"/>
  <c r="E40" i="1"/>
  <c r="Q40" i="1" s="1"/>
  <c r="F40" i="1"/>
  <c r="G40" i="1"/>
  <c r="J40" i="1" s="1"/>
  <c r="E41" i="1"/>
  <c r="Q41" i="1" s="1"/>
  <c r="F41" i="1"/>
  <c r="K41" i="1" s="1"/>
  <c r="G41" i="1"/>
  <c r="J41" i="1" s="1"/>
  <c r="E42" i="1"/>
  <c r="Q42" i="1" s="1"/>
  <c r="F42" i="1"/>
  <c r="K42" i="1" s="1"/>
  <c r="G42" i="1"/>
  <c r="J42" i="1" s="1"/>
  <c r="E43" i="1"/>
  <c r="Q43" i="1" s="1"/>
  <c r="F43" i="1"/>
  <c r="G43" i="1"/>
  <c r="J43" i="1" s="1"/>
  <c r="E44" i="1"/>
  <c r="Q44" i="1" s="1"/>
  <c r="F44" i="1"/>
  <c r="K44" i="1" s="1"/>
  <c r="G44" i="1"/>
  <c r="J44" i="1" s="1"/>
  <c r="E45" i="1"/>
  <c r="Q45" i="1" s="1"/>
  <c r="F45" i="1"/>
  <c r="K45" i="1" s="1"/>
  <c r="G45" i="1"/>
  <c r="E46" i="1"/>
  <c r="Q46" i="1" s="1"/>
  <c r="F46" i="1"/>
  <c r="G46" i="1"/>
  <c r="J46" i="1" s="1"/>
  <c r="E47" i="1"/>
  <c r="Q47" i="1" s="1"/>
  <c r="F47" i="1"/>
  <c r="K47" i="1" s="1"/>
  <c r="G47" i="1"/>
  <c r="J47" i="1" s="1"/>
  <c r="E48" i="1"/>
  <c r="Q48" i="1" s="1"/>
  <c r="F48" i="1"/>
  <c r="K48" i="1" s="1"/>
  <c r="G48" i="1"/>
  <c r="J48" i="1" s="1"/>
  <c r="E49" i="1"/>
  <c r="Q49" i="1" s="1"/>
  <c r="F49" i="1"/>
  <c r="G49" i="1"/>
  <c r="J49" i="1" s="1"/>
  <c r="E50" i="1"/>
  <c r="Q50" i="1" s="1"/>
  <c r="F50" i="1"/>
  <c r="K50" i="1" s="1"/>
  <c r="G50" i="1"/>
  <c r="E51" i="1"/>
  <c r="Q51" i="1" s="1"/>
  <c r="F51" i="1"/>
  <c r="G51" i="1"/>
  <c r="J51" i="1" s="1"/>
  <c r="E52" i="1"/>
  <c r="Q52" i="1" s="1"/>
  <c r="F52" i="1"/>
  <c r="K52" i="1" s="1"/>
  <c r="G52" i="1"/>
  <c r="J52" i="1" s="1"/>
  <c r="E53" i="1"/>
  <c r="Q53" i="1" s="1"/>
  <c r="F53" i="1"/>
  <c r="K53" i="1" s="1"/>
  <c r="G53" i="1"/>
  <c r="E54" i="1"/>
  <c r="Q54" i="1" s="1"/>
  <c r="F54" i="1"/>
  <c r="G54" i="1"/>
  <c r="J54" i="1" s="1"/>
  <c r="E55" i="1"/>
  <c r="Q55" i="1" s="1"/>
  <c r="F55" i="1"/>
  <c r="G55" i="1"/>
  <c r="J55" i="1" s="1"/>
  <c r="E56" i="1"/>
  <c r="Q56" i="1" s="1"/>
  <c r="F56" i="1"/>
  <c r="K56" i="1" s="1"/>
  <c r="G56" i="1"/>
  <c r="J56" i="1" s="1"/>
  <c r="E57" i="1"/>
  <c r="Q57" i="1" s="1"/>
  <c r="F57" i="1"/>
  <c r="G57" i="1"/>
  <c r="J57" i="1" s="1"/>
  <c r="E58" i="1"/>
  <c r="Q58" i="1" s="1"/>
  <c r="F58" i="1"/>
  <c r="K58" i="1" s="1"/>
  <c r="G58" i="1"/>
  <c r="J58" i="1" s="1"/>
  <c r="E59" i="1"/>
  <c r="Q59" i="1" s="1"/>
  <c r="F59" i="1"/>
  <c r="G59" i="1"/>
  <c r="J59" i="1" s="1"/>
  <c r="E60" i="1"/>
  <c r="Q60" i="1" s="1"/>
  <c r="F60" i="1"/>
  <c r="K60" i="1" s="1"/>
  <c r="G60" i="1"/>
  <c r="J60" i="1" s="1"/>
  <c r="E61" i="1"/>
  <c r="Q61" i="1" s="1"/>
  <c r="F61" i="1"/>
  <c r="K61" i="1" s="1"/>
  <c r="G61" i="1"/>
  <c r="J61" i="1" s="1"/>
  <c r="E62" i="1"/>
  <c r="Q62" i="1" s="1"/>
  <c r="F62" i="1"/>
  <c r="G62" i="1"/>
  <c r="J62" i="1" s="1"/>
  <c r="E63" i="1"/>
  <c r="Q63" i="1" s="1"/>
  <c r="F63" i="1"/>
  <c r="G63" i="1"/>
  <c r="J63" i="1" s="1"/>
  <c r="E64" i="1"/>
  <c r="Q64" i="1" s="1"/>
  <c r="F64" i="1"/>
  <c r="K64" i="1" s="1"/>
  <c r="G64" i="1"/>
  <c r="J64" i="1" s="1"/>
  <c r="E65" i="1"/>
  <c r="Q65" i="1" s="1"/>
  <c r="F65" i="1"/>
  <c r="G65" i="1"/>
  <c r="J65" i="1" s="1"/>
  <c r="E66" i="1"/>
  <c r="Q66" i="1" s="1"/>
  <c r="F66" i="1"/>
  <c r="G66" i="1"/>
  <c r="J66" i="1" s="1"/>
  <c r="E67" i="1"/>
  <c r="Q67" i="1" s="1"/>
  <c r="F67" i="1"/>
  <c r="G67" i="1"/>
  <c r="J67" i="1" s="1"/>
  <c r="E68" i="1"/>
  <c r="Q68" i="1" s="1"/>
  <c r="F68" i="1"/>
  <c r="K68" i="1" s="1"/>
  <c r="G68" i="1"/>
  <c r="J68" i="1" s="1"/>
  <c r="E69" i="1"/>
  <c r="Q69" i="1" s="1"/>
  <c r="F69" i="1"/>
  <c r="K69" i="1" s="1"/>
  <c r="G69" i="1"/>
  <c r="J69" i="1" s="1"/>
  <c r="E70" i="1"/>
  <c r="Q70" i="1" s="1"/>
  <c r="F70" i="1"/>
  <c r="K70" i="1" s="1"/>
  <c r="G70" i="1"/>
  <c r="J70" i="1" s="1"/>
  <c r="E71" i="1"/>
  <c r="Q71" i="1" s="1"/>
  <c r="F71" i="1"/>
  <c r="K71" i="1" s="1"/>
  <c r="G71" i="1"/>
  <c r="J71" i="1" s="1"/>
  <c r="E72" i="1"/>
  <c r="Q72" i="1" s="1"/>
  <c r="F72" i="1"/>
  <c r="G72" i="1"/>
  <c r="J72" i="1" s="1"/>
  <c r="E73" i="1"/>
  <c r="Q73" i="1" s="1"/>
  <c r="F73" i="1"/>
  <c r="G73" i="1"/>
  <c r="J73" i="1" s="1"/>
  <c r="E74" i="1"/>
  <c r="Q74" i="1" s="1"/>
  <c r="F74" i="1"/>
  <c r="K74" i="1" s="1"/>
  <c r="G74" i="1"/>
  <c r="E75" i="1"/>
  <c r="Q75" i="1" s="1"/>
  <c r="F75" i="1"/>
  <c r="G75" i="1"/>
  <c r="J75" i="1" s="1"/>
  <c r="E76" i="1"/>
  <c r="Q76" i="1" s="1"/>
  <c r="F76" i="1"/>
  <c r="G76" i="1"/>
  <c r="J76" i="1" s="1"/>
  <c r="E77" i="1"/>
  <c r="Q77" i="1" s="1"/>
  <c r="F77" i="1"/>
  <c r="G77" i="1"/>
  <c r="J77" i="1" s="1"/>
  <c r="E78" i="1"/>
  <c r="Q78" i="1" s="1"/>
  <c r="F78" i="1"/>
  <c r="K78" i="1" s="1"/>
  <c r="G78" i="1"/>
  <c r="J78" i="1" s="1"/>
  <c r="E79" i="1"/>
  <c r="Q79" i="1" s="1"/>
  <c r="F79" i="1"/>
  <c r="G79" i="1"/>
  <c r="J79" i="1" s="1"/>
  <c r="E80" i="1"/>
  <c r="Q80" i="1" s="1"/>
  <c r="F80" i="1"/>
  <c r="G80" i="1"/>
  <c r="J80" i="1" s="1"/>
  <c r="E81" i="1"/>
  <c r="Q81" i="1" s="1"/>
  <c r="F81" i="1"/>
  <c r="K81" i="1" s="1"/>
  <c r="G81" i="1"/>
  <c r="J81" i="1" s="1"/>
  <c r="E82" i="1"/>
  <c r="Q82" i="1" s="1"/>
  <c r="F82" i="1"/>
  <c r="K82" i="1" s="1"/>
  <c r="G82" i="1"/>
  <c r="J82" i="1" s="1"/>
  <c r="E83" i="1"/>
  <c r="Q83" i="1" s="1"/>
  <c r="F83" i="1"/>
  <c r="K83" i="1" s="1"/>
  <c r="G83" i="1"/>
  <c r="J83" i="1" s="1"/>
  <c r="E84" i="1"/>
  <c r="Q84" i="1" s="1"/>
  <c r="F84" i="1"/>
  <c r="K84" i="1" s="1"/>
  <c r="G84" i="1"/>
  <c r="J84" i="1" s="1"/>
  <c r="E85" i="1"/>
  <c r="Q85" i="1" s="1"/>
  <c r="F85" i="1"/>
  <c r="K85" i="1" s="1"/>
  <c r="G85" i="1"/>
  <c r="J85" i="1" s="1"/>
  <c r="E86" i="1"/>
  <c r="Q86" i="1" s="1"/>
  <c r="F86" i="1"/>
  <c r="G86" i="1"/>
  <c r="J86" i="1" s="1"/>
  <c r="E87" i="1"/>
  <c r="Q87" i="1" s="1"/>
  <c r="F87" i="1"/>
  <c r="K87" i="1" s="1"/>
  <c r="G87" i="1"/>
  <c r="E88" i="1"/>
  <c r="Q88" i="1" s="1"/>
  <c r="F88" i="1"/>
  <c r="K88" i="1" s="1"/>
  <c r="G88" i="1"/>
  <c r="J88" i="1" s="1"/>
  <c r="E89" i="1"/>
  <c r="Q89" i="1" s="1"/>
  <c r="F89" i="1"/>
  <c r="K89" i="1" s="1"/>
  <c r="G89" i="1"/>
  <c r="J89" i="1" s="1"/>
  <c r="E90" i="1"/>
  <c r="Q90" i="1" s="1"/>
  <c r="F90" i="1"/>
  <c r="G90" i="1"/>
  <c r="J90" i="1" s="1"/>
  <c r="E91" i="1"/>
  <c r="Q91" i="1" s="1"/>
  <c r="F91" i="1"/>
  <c r="G91" i="1"/>
  <c r="J91" i="1" s="1"/>
  <c r="E92" i="1"/>
  <c r="Q92" i="1" s="1"/>
  <c r="F92" i="1"/>
  <c r="K92" i="1" s="1"/>
  <c r="G92" i="1"/>
  <c r="J92" i="1" s="1"/>
  <c r="E93" i="1"/>
  <c r="Q93" i="1" s="1"/>
  <c r="F93" i="1"/>
  <c r="K93" i="1" s="1"/>
  <c r="G93" i="1"/>
  <c r="J93" i="1" s="1"/>
  <c r="E94" i="1"/>
  <c r="Q94" i="1" s="1"/>
  <c r="F94" i="1"/>
  <c r="K94" i="1" s="1"/>
  <c r="G94" i="1"/>
  <c r="J94" i="1" s="1"/>
  <c r="E95" i="1"/>
  <c r="Q95" i="1" s="1"/>
  <c r="F95" i="1"/>
  <c r="K95" i="1" s="1"/>
  <c r="G95" i="1"/>
  <c r="E96" i="1"/>
  <c r="Q96" i="1" s="1"/>
  <c r="F96" i="1"/>
  <c r="K96" i="1" s="1"/>
  <c r="G96" i="1"/>
  <c r="J96" i="1" s="1"/>
  <c r="E97" i="1"/>
  <c r="Q97" i="1" s="1"/>
  <c r="F97" i="1"/>
  <c r="G97" i="1"/>
  <c r="J97" i="1" s="1"/>
  <c r="E98" i="1"/>
  <c r="Q98" i="1" s="1"/>
  <c r="F98" i="1"/>
  <c r="G98" i="1"/>
  <c r="J98" i="1" s="1"/>
  <c r="E99" i="1"/>
  <c r="Q99" i="1" s="1"/>
  <c r="F99" i="1"/>
  <c r="G99" i="1"/>
  <c r="J99" i="1" s="1"/>
  <c r="E100" i="1"/>
  <c r="Q100" i="1" s="1"/>
  <c r="F100" i="1"/>
  <c r="K100" i="1" s="1"/>
  <c r="G100" i="1"/>
  <c r="J100" i="1" s="1"/>
  <c r="E101" i="1"/>
  <c r="Q101" i="1" s="1"/>
  <c r="F101" i="1"/>
  <c r="K101" i="1" s="1"/>
  <c r="G101" i="1"/>
  <c r="J101" i="1" s="1"/>
  <c r="E102" i="1"/>
  <c r="Q102" i="1" s="1"/>
  <c r="F102" i="1"/>
  <c r="K102" i="1" s="1"/>
  <c r="G102" i="1"/>
  <c r="J102" i="1" s="1"/>
  <c r="E103" i="1"/>
  <c r="Q103" i="1" s="1"/>
  <c r="F103" i="1"/>
  <c r="K103" i="1" s="1"/>
  <c r="G103" i="1"/>
  <c r="J103" i="1" s="1"/>
  <c r="E104" i="1"/>
  <c r="Q104" i="1" s="1"/>
  <c r="F104" i="1"/>
  <c r="G104" i="1"/>
  <c r="J104" i="1" s="1"/>
  <c r="E105" i="1"/>
  <c r="Q105" i="1" s="1"/>
  <c r="F105" i="1"/>
  <c r="K105" i="1" s="1"/>
  <c r="G105" i="1"/>
  <c r="J105" i="1" s="1"/>
  <c r="E106" i="1"/>
  <c r="Q106" i="1" s="1"/>
  <c r="F106" i="1"/>
  <c r="K106" i="1" s="1"/>
  <c r="G106" i="1"/>
  <c r="E107" i="1"/>
  <c r="Q107" i="1" s="1"/>
  <c r="F107" i="1"/>
  <c r="G107" i="1"/>
  <c r="J107" i="1" s="1"/>
  <c r="E108" i="1"/>
  <c r="Q108" i="1" s="1"/>
  <c r="F108" i="1"/>
  <c r="G108" i="1"/>
  <c r="J108" i="1" s="1"/>
  <c r="E109" i="1"/>
  <c r="Q109" i="1" s="1"/>
  <c r="F109" i="1"/>
  <c r="K109" i="1" s="1"/>
  <c r="G109" i="1"/>
  <c r="E110" i="1"/>
  <c r="Q110" i="1" s="1"/>
  <c r="F110" i="1"/>
  <c r="G110" i="1"/>
  <c r="J110" i="1" s="1"/>
  <c r="E111" i="1"/>
  <c r="Q111" i="1" s="1"/>
  <c r="F111" i="1"/>
  <c r="G111" i="1"/>
  <c r="J111" i="1" s="1"/>
  <c r="E112" i="1"/>
  <c r="Q112" i="1" s="1"/>
  <c r="F112" i="1"/>
  <c r="G112" i="1"/>
  <c r="J112" i="1" s="1"/>
  <c r="E113" i="1"/>
  <c r="Q113" i="1" s="1"/>
  <c r="F113" i="1"/>
  <c r="K113" i="1" s="1"/>
  <c r="G113" i="1"/>
  <c r="J113" i="1" s="1"/>
  <c r="E114" i="1"/>
  <c r="Q114" i="1" s="1"/>
  <c r="F114" i="1"/>
  <c r="G114" i="1"/>
  <c r="J114" i="1" s="1"/>
  <c r="E115" i="1"/>
  <c r="Q115" i="1" s="1"/>
  <c r="F115" i="1"/>
  <c r="K115" i="1" s="1"/>
  <c r="G115" i="1"/>
  <c r="J115" i="1" s="1"/>
  <c r="E116" i="1"/>
  <c r="Q116" i="1" s="1"/>
  <c r="F116" i="1"/>
  <c r="K116" i="1" s="1"/>
  <c r="G116" i="1"/>
  <c r="J116" i="1" s="1"/>
  <c r="E117" i="1"/>
  <c r="Q117" i="1" s="1"/>
  <c r="F117" i="1"/>
  <c r="K117" i="1" s="1"/>
  <c r="G117" i="1"/>
  <c r="J117" i="1" s="1"/>
  <c r="E118" i="1"/>
  <c r="Q118" i="1" s="1"/>
  <c r="F118" i="1"/>
  <c r="K118" i="1" s="1"/>
  <c r="G118" i="1"/>
  <c r="J118" i="1" s="1"/>
  <c r="E119" i="1"/>
  <c r="Q119" i="1" s="1"/>
  <c r="F119" i="1"/>
  <c r="G119" i="1"/>
  <c r="J119" i="1" s="1"/>
  <c r="E120" i="1"/>
  <c r="Q120" i="1" s="1"/>
  <c r="F120" i="1"/>
  <c r="K120" i="1" s="1"/>
  <c r="G120" i="1"/>
  <c r="J120" i="1" s="1"/>
  <c r="E121" i="1"/>
  <c r="Q121" i="1" s="1"/>
  <c r="F121" i="1"/>
  <c r="G121" i="1"/>
  <c r="J121" i="1" s="1"/>
  <c r="E122" i="1"/>
  <c r="Q122" i="1" s="1"/>
  <c r="F122" i="1"/>
  <c r="K122" i="1" s="1"/>
  <c r="G122" i="1"/>
  <c r="E123" i="1"/>
  <c r="Q123" i="1" s="1"/>
  <c r="F123" i="1"/>
  <c r="K123" i="1" s="1"/>
  <c r="G123" i="1"/>
  <c r="J123" i="1" s="1"/>
  <c r="E124" i="1"/>
  <c r="Q124" i="1" s="1"/>
  <c r="F124" i="1"/>
  <c r="K124" i="1" s="1"/>
  <c r="G124" i="1"/>
  <c r="J124" i="1" s="1"/>
  <c r="E125" i="1"/>
  <c r="Q125" i="1" s="1"/>
  <c r="F125" i="1"/>
  <c r="K125" i="1" s="1"/>
  <c r="G125" i="1"/>
  <c r="J125" i="1" s="1"/>
  <c r="E126" i="1"/>
  <c r="Q126" i="1" s="1"/>
  <c r="F126" i="1"/>
  <c r="K126" i="1" s="1"/>
  <c r="G126" i="1"/>
  <c r="J126" i="1" s="1"/>
  <c r="E127" i="1"/>
  <c r="Q127" i="1" s="1"/>
  <c r="F127" i="1"/>
  <c r="K127" i="1" s="1"/>
  <c r="G127" i="1"/>
  <c r="J127" i="1" s="1"/>
  <c r="E128" i="1"/>
  <c r="Q128" i="1" s="1"/>
  <c r="F128" i="1"/>
  <c r="K128" i="1" s="1"/>
  <c r="G128" i="1"/>
  <c r="J128" i="1" s="1"/>
  <c r="E129" i="1"/>
  <c r="Q129" i="1" s="1"/>
  <c r="F129" i="1"/>
  <c r="G129" i="1"/>
  <c r="J129" i="1" s="1"/>
  <c r="E130" i="1"/>
  <c r="Q130" i="1" s="1"/>
  <c r="F130" i="1"/>
  <c r="K130" i="1" s="1"/>
  <c r="G130" i="1"/>
  <c r="E131" i="1"/>
  <c r="Q131" i="1" s="1"/>
  <c r="F131" i="1"/>
  <c r="K131" i="1" s="1"/>
  <c r="G131" i="1"/>
  <c r="J131" i="1" s="1"/>
  <c r="E132" i="1"/>
  <c r="Q132" i="1" s="1"/>
  <c r="F132" i="1"/>
  <c r="G132" i="1"/>
  <c r="J132" i="1" s="1"/>
  <c r="E133" i="1"/>
  <c r="Q133" i="1" s="1"/>
  <c r="F133" i="1"/>
  <c r="G133" i="1"/>
  <c r="J133" i="1" s="1"/>
  <c r="E134" i="1"/>
  <c r="Q134" i="1" s="1"/>
  <c r="F134" i="1"/>
  <c r="K134" i="1" s="1"/>
  <c r="G134" i="1"/>
  <c r="J134" i="1" s="1"/>
  <c r="E135" i="1"/>
  <c r="Q135" i="1" s="1"/>
  <c r="F135" i="1"/>
  <c r="K135" i="1" s="1"/>
  <c r="G135" i="1"/>
  <c r="J135" i="1" s="1"/>
  <c r="E136" i="1"/>
  <c r="Q136" i="1" s="1"/>
  <c r="F136" i="1"/>
  <c r="K136" i="1" s="1"/>
  <c r="G136" i="1"/>
  <c r="J136" i="1" s="1"/>
  <c r="E137" i="1"/>
  <c r="Q137" i="1" s="1"/>
  <c r="F137" i="1"/>
  <c r="G137" i="1"/>
  <c r="J137" i="1" s="1"/>
  <c r="E138" i="1"/>
  <c r="Q138" i="1" s="1"/>
  <c r="F138" i="1"/>
  <c r="K138" i="1" s="1"/>
  <c r="G138" i="1"/>
  <c r="E139" i="1"/>
  <c r="Q139" i="1" s="1"/>
  <c r="F139" i="1"/>
  <c r="K139" i="1" s="1"/>
  <c r="G139" i="1"/>
  <c r="J139" i="1" s="1"/>
  <c r="E140" i="1"/>
  <c r="Q140" i="1" s="1"/>
  <c r="F140" i="1"/>
  <c r="G140" i="1"/>
  <c r="J140" i="1" s="1"/>
  <c r="E141" i="1"/>
  <c r="Q141" i="1" s="1"/>
  <c r="F141" i="1"/>
  <c r="G141" i="1"/>
  <c r="J141" i="1" s="1"/>
  <c r="E142" i="1"/>
  <c r="Q142" i="1" s="1"/>
  <c r="F142" i="1"/>
  <c r="K142" i="1" s="1"/>
  <c r="G142" i="1"/>
  <c r="J142" i="1" s="1"/>
  <c r="E143" i="1"/>
  <c r="Q143" i="1" s="1"/>
  <c r="F143" i="1"/>
  <c r="G143" i="1"/>
  <c r="J143" i="1" s="1"/>
  <c r="E144" i="1"/>
  <c r="Q144" i="1" s="1"/>
  <c r="F144" i="1"/>
  <c r="K144" i="1" s="1"/>
  <c r="G144" i="1"/>
  <c r="J144" i="1" s="1"/>
  <c r="E145" i="1"/>
  <c r="Q145" i="1" s="1"/>
  <c r="F145" i="1"/>
  <c r="K145" i="1" s="1"/>
  <c r="G145" i="1"/>
  <c r="J145" i="1" s="1"/>
  <c r="E146" i="1"/>
  <c r="Q146" i="1" s="1"/>
  <c r="F146" i="1"/>
  <c r="G146" i="1"/>
  <c r="J146" i="1" s="1"/>
  <c r="E147" i="1"/>
  <c r="Q147" i="1" s="1"/>
  <c r="F147" i="1"/>
  <c r="K147" i="1" s="1"/>
  <c r="G147" i="1"/>
  <c r="J147" i="1" s="1"/>
  <c r="E148" i="1"/>
  <c r="Q148" i="1" s="1"/>
  <c r="F148" i="1"/>
  <c r="G148" i="1"/>
  <c r="J148" i="1" s="1"/>
  <c r="E149" i="1"/>
  <c r="Q149" i="1" s="1"/>
  <c r="F149" i="1"/>
  <c r="G149" i="1"/>
  <c r="J149" i="1" s="1"/>
  <c r="E150" i="1"/>
  <c r="Q150" i="1" s="1"/>
  <c r="F150" i="1"/>
  <c r="K150" i="1" s="1"/>
  <c r="G150" i="1"/>
  <c r="J150" i="1" s="1"/>
  <c r="E151" i="1"/>
  <c r="Q151" i="1" s="1"/>
  <c r="F151" i="1"/>
  <c r="G151" i="1"/>
  <c r="J151" i="1" s="1"/>
  <c r="E152" i="1"/>
  <c r="Q152" i="1" s="1"/>
  <c r="F152" i="1"/>
  <c r="K152" i="1" s="1"/>
  <c r="G152" i="1"/>
  <c r="E153" i="1"/>
  <c r="Q153" i="1" s="1"/>
  <c r="F153" i="1"/>
  <c r="K153" i="1" s="1"/>
  <c r="G153" i="1"/>
  <c r="J153" i="1" s="1"/>
  <c r="E154" i="1"/>
  <c r="Q154" i="1" s="1"/>
  <c r="F154" i="1"/>
  <c r="G154" i="1"/>
  <c r="J154" i="1" s="1"/>
  <c r="E155" i="1"/>
  <c r="Q155" i="1" s="1"/>
  <c r="F155" i="1"/>
  <c r="K155" i="1" s="1"/>
  <c r="G155" i="1"/>
  <c r="J155" i="1" s="1"/>
  <c r="E156" i="1"/>
  <c r="Q156" i="1" s="1"/>
  <c r="F156" i="1"/>
  <c r="G156" i="1"/>
  <c r="J156" i="1" s="1"/>
  <c r="E157" i="1"/>
  <c r="Q157" i="1" s="1"/>
  <c r="F157" i="1"/>
  <c r="G157" i="1"/>
  <c r="J157" i="1" s="1"/>
  <c r="E158" i="1"/>
  <c r="Q158" i="1" s="1"/>
  <c r="F158" i="1"/>
  <c r="K158" i="1" s="1"/>
  <c r="G158" i="1"/>
  <c r="J158" i="1" s="1"/>
  <c r="E159" i="1"/>
  <c r="Q159" i="1" s="1"/>
  <c r="F159" i="1"/>
  <c r="K159" i="1" s="1"/>
  <c r="G159" i="1"/>
  <c r="J159" i="1" s="1"/>
  <c r="E160" i="1"/>
  <c r="Q160" i="1" s="1"/>
  <c r="F160" i="1"/>
  <c r="K160" i="1" s="1"/>
  <c r="G160" i="1"/>
  <c r="E161" i="1"/>
  <c r="Q161" i="1" s="1"/>
  <c r="F161" i="1"/>
  <c r="K161" i="1" s="1"/>
  <c r="G161" i="1"/>
  <c r="J161" i="1" s="1"/>
  <c r="E162" i="1"/>
  <c r="Q162" i="1" s="1"/>
  <c r="F162" i="1"/>
  <c r="G162" i="1"/>
  <c r="J162" i="1" s="1"/>
  <c r="E163" i="1"/>
  <c r="Q163" i="1" s="1"/>
  <c r="F163" i="1"/>
  <c r="K163" i="1" s="1"/>
  <c r="G163" i="1"/>
  <c r="J163" i="1" s="1"/>
  <c r="E164" i="1"/>
  <c r="Q164" i="1" s="1"/>
  <c r="F164" i="1"/>
  <c r="G164" i="1"/>
  <c r="J164" i="1" s="1"/>
  <c r="E165" i="1"/>
  <c r="Q165" i="1" s="1"/>
  <c r="F165" i="1"/>
  <c r="K165" i="1" s="1"/>
  <c r="G165" i="1"/>
  <c r="E166" i="1"/>
  <c r="Q166" i="1" s="1"/>
  <c r="F166" i="1"/>
  <c r="G166" i="1"/>
  <c r="J166" i="1" s="1"/>
  <c r="E167" i="1"/>
  <c r="Q167" i="1" s="1"/>
  <c r="F167" i="1"/>
  <c r="K167" i="1" s="1"/>
  <c r="G167" i="1"/>
  <c r="J167" i="1" s="1"/>
  <c r="E168" i="1"/>
  <c r="Q168" i="1" s="1"/>
  <c r="F168" i="1"/>
  <c r="G168" i="1"/>
  <c r="J168" i="1" s="1"/>
  <c r="E169" i="1"/>
  <c r="Q169" i="1" s="1"/>
  <c r="F169" i="1"/>
  <c r="K169" i="1" s="1"/>
  <c r="G169" i="1"/>
  <c r="J169" i="1" s="1"/>
  <c r="E170" i="1"/>
  <c r="Q170" i="1" s="1"/>
  <c r="F170" i="1"/>
  <c r="K170" i="1" s="1"/>
  <c r="G170" i="1"/>
  <c r="J170" i="1" s="1"/>
  <c r="E171" i="1"/>
  <c r="Q171" i="1" s="1"/>
  <c r="F171" i="1"/>
  <c r="G171" i="1"/>
  <c r="J171" i="1" s="1"/>
  <c r="E172" i="1"/>
  <c r="Q172" i="1" s="1"/>
  <c r="F172" i="1"/>
  <c r="G172" i="1"/>
  <c r="J172" i="1" s="1"/>
  <c r="E173" i="1"/>
  <c r="Q173" i="1" s="1"/>
  <c r="F173" i="1"/>
  <c r="K173" i="1" s="1"/>
  <c r="G173" i="1"/>
  <c r="J173" i="1" s="1"/>
  <c r="E174" i="1"/>
  <c r="Q174" i="1" s="1"/>
  <c r="F174" i="1"/>
  <c r="G174" i="1"/>
  <c r="J174" i="1" s="1"/>
  <c r="E175" i="1"/>
  <c r="Q175" i="1" s="1"/>
  <c r="F175" i="1"/>
  <c r="K175" i="1" s="1"/>
  <c r="G175" i="1"/>
  <c r="J175" i="1" s="1"/>
  <c r="E176" i="1"/>
  <c r="Q176" i="1" s="1"/>
  <c r="F176" i="1"/>
  <c r="G176" i="1"/>
  <c r="J176" i="1" s="1"/>
  <c r="E177" i="1"/>
  <c r="Q177" i="1" s="1"/>
  <c r="F177" i="1"/>
  <c r="K177" i="1" s="1"/>
  <c r="G177" i="1"/>
  <c r="J177" i="1" s="1"/>
  <c r="E178" i="1"/>
  <c r="Q178" i="1" s="1"/>
  <c r="F178" i="1"/>
  <c r="K178" i="1" s="1"/>
  <c r="G178" i="1"/>
  <c r="J178" i="1" s="1"/>
  <c r="E179" i="1"/>
  <c r="Q179" i="1" s="1"/>
  <c r="F179" i="1"/>
  <c r="G179" i="1"/>
  <c r="J179" i="1" s="1"/>
  <c r="E180" i="1"/>
  <c r="Q180" i="1" s="1"/>
  <c r="F180" i="1"/>
  <c r="K180" i="1" s="1"/>
  <c r="G180" i="1"/>
  <c r="J180" i="1" s="1"/>
  <c r="E181" i="1"/>
  <c r="Q181" i="1" s="1"/>
  <c r="F181" i="1"/>
  <c r="K181" i="1" s="1"/>
  <c r="G181" i="1"/>
  <c r="J181" i="1" s="1"/>
  <c r="E182" i="1"/>
  <c r="Q182" i="1" s="1"/>
  <c r="F182" i="1"/>
  <c r="G182" i="1"/>
  <c r="J182" i="1" s="1"/>
  <c r="E183" i="1"/>
  <c r="Q183" i="1" s="1"/>
  <c r="F183" i="1"/>
  <c r="K183" i="1" s="1"/>
  <c r="G183" i="1"/>
  <c r="J183" i="1" s="1"/>
  <c r="E184" i="1"/>
  <c r="Q184" i="1" s="1"/>
  <c r="F184" i="1"/>
  <c r="G184" i="1"/>
  <c r="J184" i="1" s="1"/>
  <c r="E185" i="1"/>
  <c r="Q185" i="1" s="1"/>
  <c r="F185" i="1"/>
  <c r="K185" i="1" s="1"/>
  <c r="G185" i="1"/>
  <c r="J185" i="1" s="1"/>
  <c r="E186" i="1"/>
  <c r="Q186" i="1" s="1"/>
  <c r="F186" i="1"/>
  <c r="K186" i="1" s="1"/>
  <c r="G186" i="1"/>
  <c r="J186" i="1" s="1"/>
  <c r="E187" i="1"/>
  <c r="Q187" i="1" s="1"/>
  <c r="F187" i="1"/>
  <c r="G187" i="1"/>
  <c r="J187" i="1" s="1"/>
  <c r="E188" i="1"/>
  <c r="Q188" i="1" s="1"/>
  <c r="F188" i="1"/>
  <c r="K188" i="1" s="1"/>
  <c r="G188" i="1"/>
  <c r="J188" i="1" s="1"/>
  <c r="E189" i="1"/>
  <c r="Q189" i="1" s="1"/>
  <c r="F189" i="1"/>
  <c r="G189" i="1"/>
  <c r="J189" i="1" s="1"/>
  <c r="E190" i="1"/>
  <c r="Q190" i="1" s="1"/>
  <c r="F190" i="1"/>
  <c r="G190" i="1"/>
  <c r="J190" i="1" s="1"/>
  <c r="E191" i="1"/>
  <c r="Q191" i="1" s="1"/>
  <c r="F191" i="1"/>
  <c r="K191" i="1" s="1"/>
  <c r="G191" i="1"/>
  <c r="J191" i="1" s="1"/>
  <c r="E192" i="1"/>
  <c r="Q192" i="1" s="1"/>
  <c r="F192" i="1"/>
  <c r="G192" i="1"/>
  <c r="J192" i="1" s="1"/>
  <c r="E193" i="1"/>
  <c r="Q193" i="1" s="1"/>
  <c r="F193" i="1"/>
  <c r="G193" i="1"/>
  <c r="J193" i="1" s="1"/>
  <c r="E194" i="1"/>
  <c r="Q194" i="1" s="1"/>
  <c r="F194" i="1"/>
  <c r="K194" i="1" s="1"/>
  <c r="G194" i="1"/>
  <c r="J194" i="1" s="1"/>
  <c r="E195" i="1"/>
  <c r="Q195" i="1" s="1"/>
  <c r="F195" i="1"/>
  <c r="G195" i="1"/>
  <c r="J195" i="1" s="1"/>
  <c r="E196" i="1"/>
  <c r="Q196" i="1" s="1"/>
  <c r="F196" i="1"/>
  <c r="K196" i="1" s="1"/>
  <c r="G196" i="1"/>
  <c r="J196" i="1" s="1"/>
  <c r="E197" i="1"/>
  <c r="Q197" i="1" s="1"/>
  <c r="F197" i="1"/>
  <c r="G197" i="1"/>
  <c r="J197" i="1" s="1"/>
  <c r="E198" i="1"/>
  <c r="Q198" i="1" s="1"/>
  <c r="F198" i="1"/>
  <c r="K198" i="1" s="1"/>
  <c r="G198" i="1"/>
  <c r="J198" i="1" s="1"/>
  <c r="E199" i="1"/>
  <c r="Q199" i="1" s="1"/>
  <c r="F199" i="1"/>
  <c r="K199" i="1" s="1"/>
  <c r="G199" i="1"/>
  <c r="J199" i="1" s="1"/>
  <c r="E200" i="1"/>
  <c r="Q200" i="1" s="1"/>
  <c r="F200" i="1"/>
  <c r="K200" i="1" s="1"/>
  <c r="G200" i="1"/>
  <c r="J200" i="1" s="1"/>
  <c r="E201" i="1"/>
  <c r="Q201" i="1" s="1"/>
  <c r="F201" i="1"/>
  <c r="G201" i="1"/>
  <c r="J201" i="1" s="1"/>
  <c r="E202" i="1"/>
  <c r="Q202" i="1" s="1"/>
  <c r="F202" i="1"/>
  <c r="K202" i="1" s="1"/>
  <c r="G202" i="1"/>
  <c r="J202" i="1" s="1"/>
  <c r="E203" i="1"/>
  <c r="Q203" i="1" s="1"/>
  <c r="F203" i="1"/>
  <c r="K203" i="1" s="1"/>
  <c r="G203" i="1"/>
  <c r="J203" i="1" s="1"/>
  <c r="E204" i="1"/>
  <c r="Q204" i="1" s="1"/>
  <c r="F204" i="1"/>
  <c r="K204" i="1" s="1"/>
  <c r="G204" i="1"/>
  <c r="E205" i="1"/>
  <c r="Q205" i="1" s="1"/>
  <c r="F205" i="1"/>
  <c r="K205" i="1" s="1"/>
  <c r="G205" i="1"/>
  <c r="J205" i="1" s="1"/>
  <c r="E206" i="1"/>
  <c r="Q206" i="1" s="1"/>
  <c r="F206" i="1"/>
  <c r="K206" i="1" s="1"/>
  <c r="G206" i="1"/>
  <c r="J206" i="1" s="1"/>
  <c r="E207" i="1"/>
  <c r="Q207" i="1" s="1"/>
  <c r="F207" i="1"/>
  <c r="K207" i="1" s="1"/>
  <c r="G207" i="1"/>
  <c r="J207" i="1" s="1"/>
  <c r="E208" i="1"/>
  <c r="Q208" i="1" s="1"/>
  <c r="F208" i="1"/>
  <c r="K208" i="1" s="1"/>
  <c r="G208" i="1"/>
  <c r="E209" i="1"/>
  <c r="Q209" i="1" s="1"/>
  <c r="F209" i="1"/>
  <c r="G209" i="1"/>
  <c r="J209" i="1" s="1"/>
  <c r="E210" i="1"/>
  <c r="Q210" i="1" s="1"/>
  <c r="F210" i="1"/>
  <c r="G210" i="1"/>
  <c r="J210" i="1" s="1"/>
  <c r="E211" i="1"/>
  <c r="Q211" i="1" s="1"/>
  <c r="F211" i="1"/>
  <c r="G211" i="1"/>
  <c r="J211" i="1" s="1"/>
  <c r="E212" i="1"/>
  <c r="Q212" i="1" s="1"/>
  <c r="F212" i="1"/>
  <c r="K212" i="1" s="1"/>
  <c r="G212" i="1"/>
  <c r="J212" i="1" s="1"/>
  <c r="E213" i="1"/>
  <c r="Q213" i="1" s="1"/>
  <c r="F213" i="1"/>
  <c r="G213" i="1"/>
  <c r="J213" i="1" s="1"/>
  <c r="E214" i="1"/>
  <c r="Q214" i="1" s="1"/>
  <c r="F214" i="1"/>
  <c r="K214" i="1" s="1"/>
  <c r="G214" i="1"/>
  <c r="E215" i="1"/>
  <c r="Q215" i="1" s="1"/>
  <c r="F215" i="1"/>
  <c r="G215" i="1"/>
  <c r="J215" i="1" s="1"/>
  <c r="E216" i="1"/>
  <c r="Q216" i="1" s="1"/>
  <c r="F216" i="1"/>
  <c r="G216" i="1"/>
  <c r="J216" i="1" s="1"/>
  <c r="E217" i="1"/>
  <c r="Q217" i="1" s="1"/>
  <c r="F217" i="1"/>
  <c r="K217" i="1" s="1"/>
  <c r="G217" i="1"/>
  <c r="J217" i="1" s="1"/>
  <c r="E218" i="1"/>
  <c r="Q218" i="1" s="1"/>
  <c r="F218" i="1"/>
  <c r="K218" i="1" s="1"/>
  <c r="G218" i="1"/>
  <c r="J218" i="1" s="1"/>
  <c r="E219" i="1"/>
  <c r="Q219" i="1" s="1"/>
  <c r="F219" i="1"/>
  <c r="G219" i="1"/>
  <c r="J219" i="1" s="1"/>
  <c r="E220" i="1"/>
  <c r="Q220" i="1" s="1"/>
  <c r="F220" i="1"/>
  <c r="G220" i="1"/>
  <c r="J220" i="1" s="1"/>
  <c r="E221" i="1"/>
  <c r="Q221" i="1" s="1"/>
  <c r="F221" i="1"/>
  <c r="G221" i="1"/>
  <c r="J221" i="1" s="1"/>
  <c r="E222" i="1"/>
  <c r="Q222" i="1" s="1"/>
  <c r="F222" i="1"/>
  <c r="K222" i="1" s="1"/>
  <c r="G222" i="1"/>
  <c r="E223" i="1"/>
  <c r="Q223" i="1" s="1"/>
  <c r="F223" i="1"/>
  <c r="G223" i="1"/>
  <c r="J223" i="1" s="1"/>
  <c r="E224" i="1"/>
  <c r="Q224" i="1" s="1"/>
  <c r="F224" i="1"/>
  <c r="G224" i="1"/>
  <c r="J224" i="1" s="1"/>
  <c r="E225" i="1"/>
  <c r="Q225" i="1" s="1"/>
  <c r="F225" i="1"/>
  <c r="K225" i="1" s="1"/>
  <c r="G225" i="1"/>
  <c r="J225" i="1" s="1"/>
  <c r="E226" i="1"/>
  <c r="Q226" i="1" s="1"/>
  <c r="F226" i="1"/>
  <c r="G226" i="1"/>
  <c r="J226" i="1" s="1"/>
  <c r="E227" i="1"/>
  <c r="Q227" i="1" s="1"/>
  <c r="F227" i="1"/>
  <c r="K227" i="1" s="1"/>
  <c r="G227" i="1"/>
  <c r="E228" i="1"/>
  <c r="Q228" i="1" s="1"/>
  <c r="F228" i="1"/>
  <c r="G228" i="1"/>
  <c r="J228" i="1" s="1"/>
  <c r="E229" i="1"/>
  <c r="Q229" i="1" s="1"/>
  <c r="F229" i="1"/>
  <c r="G229" i="1"/>
  <c r="J229" i="1" s="1"/>
  <c r="E230" i="1"/>
  <c r="Q230" i="1" s="1"/>
  <c r="F230" i="1"/>
  <c r="K230" i="1" s="1"/>
  <c r="G230" i="1"/>
  <c r="E231" i="1"/>
  <c r="Q231" i="1" s="1"/>
  <c r="F231" i="1"/>
  <c r="G231" i="1"/>
  <c r="J231" i="1" s="1"/>
  <c r="E232" i="1"/>
  <c r="Q232" i="1" s="1"/>
  <c r="F232" i="1"/>
  <c r="G232" i="1"/>
  <c r="J232" i="1" s="1"/>
  <c r="E233" i="1"/>
  <c r="Q233" i="1" s="1"/>
  <c r="F233" i="1"/>
  <c r="K233" i="1" s="1"/>
  <c r="G233" i="1"/>
  <c r="J233" i="1" s="1"/>
  <c r="E234" i="1"/>
  <c r="Q234" i="1" s="1"/>
  <c r="F234" i="1"/>
  <c r="K234" i="1" s="1"/>
  <c r="G234" i="1"/>
  <c r="J234" i="1" s="1"/>
  <c r="E235" i="1"/>
  <c r="Q235" i="1" s="1"/>
  <c r="F235" i="1"/>
  <c r="K235" i="1" s="1"/>
  <c r="G235" i="1"/>
  <c r="E236" i="1"/>
  <c r="Q236" i="1" s="1"/>
  <c r="F236" i="1"/>
  <c r="G236" i="1"/>
  <c r="J236" i="1" s="1"/>
  <c r="E237" i="1"/>
  <c r="Q237" i="1" s="1"/>
  <c r="F237" i="1"/>
  <c r="G237" i="1"/>
  <c r="J237" i="1" s="1"/>
  <c r="E238" i="1"/>
  <c r="Q238" i="1" s="1"/>
  <c r="F238" i="1"/>
  <c r="K238" i="1" s="1"/>
  <c r="G238" i="1"/>
  <c r="E239" i="1"/>
  <c r="Q239" i="1" s="1"/>
  <c r="F239" i="1"/>
  <c r="G239" i="1"/>
  <c r="J239" i="1" s="1"/>
  <c r="E240" i="1"/>
  <c r="Q240" i="1" s="1"/>
  <c r="F240" i="1"/>
  <c r="G240" i="1"/>
  <c r="J240" i="1" s="1"/>
  <c r="E241" i="1"/>
  <c r="Q241" i="1" s="1"/>
  <c r="F241" i="1"/>
  <c r="G241" i="1"/>
  <c r="J241" i="1" s="1"/>
  <c r="E242" i="1"/>
  <c r="Q242" i="1" s="1"/>
  <c r="F242" i="1"/>
  <c r="G242" i="1"/>
  <c r="J242" i="1" s="1"/>
  <c r="E243" i="1"/>
  <c r="Q243" i="1" s="1"/>
  <c r="F243" i="1"/>
  <c r="K243" i="1" s="1"/>
  <c r="G243" i="1"/>
  <c r="J243" i="1" s="1"/>
  <c r="E244" i="1"/>
  <c r="Q244" i="1" s="1"/>
  <c r="F244" i="1"/>
  <c r="K244" i="1" s="1"/>
  <c r="G244" i="1"/>
  <c r="J244" i="1" s="1"/>
  <c r="E245" i="1"/>
  <c r="Q245" i="1" s="1"/>
  <c r="F245" i="1"/>
  <c r="K245" i="1" s="1"/>
  <c r="G245" i="1"/>
  <c r="J245" i="1" s="1"/>
  <c r="E246" i="1"/>
  <c r="Q246" i="1" s="1"/>
  <c r="F246" i="1"/>
  <c r="K246" i="1" s="1"/>
  <c r="G246" i="1"/>
  <c r="E247" i="1"/>
  <c r="Q247" i="1" s="1"/>
  <c r="F247" i="1"/>
  <c r="K247" i="1" s="1"/>
  <c r="G247" i="1"/>
  <c r="J247" i="1" s="1"/>
  <c r="E248" i="1"/>
  <c r="Q248" i="1" s="1"/>
  <c r="F248" i="1"/>
  <c r="K248" i="1" s="1"/>
  <c r="G248" i="1"/>
  <c r="E249" i="1"/>
  <c r="Q249" i="1" s="1"/>
  <c r="F249" i="1"/>
  <c r="K249" i="1" s="1"/>
  <c r="G249" i="1"/>
  <c r="J249" i="1" s="1"/>
  <c r="E250" i="1"/>
  <c r="Q250" i="1" s="1"/>
  <c r="F250" i="1"/>
  <c r="G250" i="1"/>
  <c r="J250" i="1" s="1"/>
  <c r="E251" i="1"/>
  <c r="Q251" i="1" s="1"/>
  <c r="F251" i="1"/>
  <c r="K251" i="1" s="1"/>
  <c r="G251" i="1"/>
  <c r="E252" i="1"/>
  <c r="Q252" i="1" s="1"/>
  <c r="F252" i="1"/>
  <c r="K252" i="1" s="1"/>
  <c r="G252" i="1"/>
  <c r="J252" i="1" s="1"/>
  <c r="E253" i="1"/>
  <c r="Q253" i="1" s="1"/>
  <c r="F253" i="1"/>
  <c r="K253" i="1" s="1"/>
  <c r="G253" i="1"/>
  <c r="J253" i="1" s="1"/>
  <c r="E254" i="1"/>
  <c r="Q254" i="1" s="1"/>
  <c r="F254" i="1"/>
  <c r="K254" i="1" s="1"/>
  <c r="G254" i="1"/>
  <c r="E255" i="1"/>
  <c r="Q255" i="1" s="1"/>
  <c r="F255" i="1"/>
  <c r="K255" i="1" s="1"/>
  <c r="G255" i="1"/>
  <c r="J255" i="1" s="1"/>
  <c r="E256" i="1"/>
  <c r="Q256" i="1" s="1"/>
  <c r="F256" i="1"/>
  <c r="K256" i="1" s="1"/>
  <c r="G256" i="1"/>
  <c r="J256" i="1" s="1"/>
  <c r="E257" i="1"/>
  <c r="Q257" i="1" s="1"/>
  <c r="F257" i="1"/>
  <c r="K257" i="1" s="1"/>
  <c r="G257" i="1"/>
  <c r="J257" i="1" s="1"/>
  <c r="E258" i="1"/>
  <c r="Q258" i="1" s="1"/>
  <c r="F258" i="1"/>
  <c r="G258" i="1"/>
  <c r="J258" i="1" s="1"/>
  <c r="E259" i="1"/>
  <c r="Q259" i="1" s="1"/>
  <c r="F259" i="1"/>
  <c r="K259" i="1" s="1"/>
  <c r="G259" i="1"/>
  <c r="E260" i="1"/>
  <c r="Q260" i="1" s="1"/>
  <c r="F260" i="1"/>
  <c r="K260" i="1" s="1"/>
  <c r="G260" i="1"/>
  <c r="J260" i="1" s="1"/>
  <c r="E261" i="1"/>
  <c r="Q261" i="1" s="1"/>
  <c r="F261" i="1"/>
  <c r="G261" i="1"/>
  <c r="J261" i="1" s="1"/>
  <c r="E262" i="1"/>
  <c r="Q262" i="1" s="1"/>
  <c r="F262" i="1"/>
  <c r="K262" i="1" s="1"/>
  <c r="G262" i="1"/>
  <c r="I262" i="1" s="1"/>
  <c r="E263" i="1"/>
  <c r="Q263" i="1" s="1"/>
  <c r="F263" i="1"/>
  <c r="G263" i="1"/>
  <c r="J263" i="1" s="1"/>
  <c r="E264" i="1"/>
  <c r="Q264" i="1" s="1"/>
  <c r="F264" i="1"/>
  <c r="K264" i="1" s="1"/>
  <c r="G264" i="1"/>
  <c r="E265" i="1"/>
  <c r="Q265" i="1" s="1"/>
  <c r="F265" i="1"/>
  <c r="K265" i="1" s="1"/>
  <c r="G265" i="1"/>
  <c r="E266" i="1"/>
  <c r="Q266" i="1" s="1"/>
  <c r="F266" i="1"/>
  <c r="G266" i="1"/>
  <c r="J266" i="1" s="1"/>
  <c r="E267" i="1"/>
  <c r="Q267" i="1" s="1"/>
  <c r="F267" i="1"/>
  <c r="K267" i="1" s="1"/>
  <c r="G267" i="1"/>
  <c r="E268" i="1"/>
  <c r="Q268" i="1" s="1"/>
  <c r="F268" i="1"/>
  <c r="K268" i="1" s="1"/>
  <c r="G268" i="1"/>
  <c r="J268" i="1" s="1"/>
  <c r="E269" i="1"/>
  <c r="Q269" i="1" s="1"/>
  <c r="F269" i="1"/>
  <c r="G269" i="1"/>
  <c r="J269" i="1" s="1"/>
  <c r="E270" i="1"/>
  <c r="Q270" i="1" s="1"/>
  <c r="F270" i="1"/>
  <c r="K270" i="1" s="1"/>
  <c r="G270" i="1"/>
  <c r="J270" i="1" s="1"/>
  <c r="E271" i="1"/>
  <c r="Q271" i="1" s="1"/>
  <c r="F271" i="1"/>
  <c r="G271" i="1"/>
  <c r="J271" i="1" s="1"/>
  <c r="E272" i="1"/>
  <c r="Q272" i="1" s="1"/>
  <c r="F272" i="1"/>
  <c r="K272" i="1" s="1"/>
  <c r="G272" i="1"/>
  <c r="J272" i="1" s="1"/>
  <c r="E273" i="1"/>
  <c r="Q273" i="1" s="1"/>
  <c r="F273" i="1"/>
  <c r="K273" i="1" s="1"/>
  <c r="G273" i="1"/>
  <c r="J273" i="1" s="1"/>
  <c r="E274" i="1"/>
  <c r="Q274" i="1" s="1"/>
  <c r="F274" i="1"/>
  <c r="G274" i="1"/>
  <c r="J274" i="1" s="1"/>
  <c r="E275" i="1"/>
  <c r="Q275" i="1" s="1"/>
  <c r="F275" i="1"/>
  <c r="K275" i="1" s="1"/>
  <c r="G275" i="1"/>
  <c r="E276" i="1"/>
  <c r="Q276" i="1" s="1"/>
  <c r="F276" i="1"/>
  <c r="G276" i="1"/>
  <c r="J276" i="1" s="1"/>
  <c r="E277" i="1"/>
  <c r="Q277" i="1" s="1"/>
  <c r="F277" i="1"/>
  <c r="G277" i="1"/>
  <c r="J277" i="1" s="1"/>
  <c r="E278" i="1"/>
  <c r="Q278" i="1" s="1"/>
  <c r="F278" i="1"/>
  <c r="K278" i="1" s="1"/>
  <c r="G278" i="1"/>
  <c r="J278" i="1" s="1"/>
  <c r="E279" i="1"/>
  <c r="Q279" i="1" s="1"/>
  <c r="F279" i="1"/>
  <c r="G279" i="1"/>
  <c r="J279" i="1" s="1"/>
  <c r="E280" i="1"/>
  <c r="Q280" i="1" s="1"/>
  <c r="F280" i="1"/>
  <c r="K280" i="1" s="1"/>
  <c r="G280" i="1"/>
  <c r="E281" i="1"/>
  <c r="Q281" i="1" s="1"/>
  <c r="F281" i="1"/>
  <c r="K281" i="1" s="1"/>
  <c r="G281" i="1"/>
  <c r="J281" i="1" s="1"/>
  <c r="E282" i="1"/>
  <c r="Q282" i="1" s="1"/>
  <c r="F282" i="1"/>
  <c r="G282" i="1"/>
  <c r="J282" i="1" s="1"/>
  <c r="E283" i="1"/>
  <c r="Q283" i="1" s="1"/>
  <c r="F283" i="1"/>
  <c r="K283" i="1" s="1"/>
  <c r="G283" i="1"/>
  <c r="J283" i="1" s="1"/>
  <c r="E284" i="1"/>
  <c r="Q284" i="1" s="1"/>
  <c r="F284" i="1"/>
  <c r="G284" i="1"/>
  <c r="J284" i="1" s="1"/>
  <c r="E285" i="1"/>
  <c r="Q285" i="1" s="1"/>
  <c r="F285" i="1"/>
  <c r="G285" i="1"/>
  <c r="J285" i="1" s="1"/>
  <c r="E286" i="1"/>
  <c r="Q286" i="1" s="1"/>
  <c r="F286" i="1"/>
  <c r="K286" i="1" s="1"/>
  <c r="G286" i="1"/>
  <c r="E287" i="1"/>
  <c r="Q287" i="1" s="1"/>
  <c r="F287" i="1"/>
  <c r="G287" i="1"/>
  <c r="J287" i="1" s="1"/>
  <c r="E288" i="1"/>
  <c r="Q288" i="1" s="1"/>
  <c r="F288" i="1"/>
  <c r="K288" i="1" s="1"/>
  <c r="G288" i="1"/>
  <c r="J288" i="1" s="1"/>
  <c r="E289" i="1"/>
  <c r="Q289" i="1" s="1"/>
  <c r="F289" i="1"/>
  <c r="G289" i="1"/>
  <c r="J289" i="1" s="1"/>
  <c r="E290" i="1"/>
  <c r="Q290" i="1" s="1"/>
  <c r="F290" i="1"/>
  <c r="G290" i="1"/>
  <c r="J290" i="1" s="1"/>
  <c r="E291" i="1"/>
  <c r="Q291" i="1" s="1"/>
  <c r="F291" i="1"/>
  <c r="K291" i="1" s="1"/>
  <c r="G291" i="1"/>
  <c r="J291" i="1" s="1"/>
  <c r="E292" i="1"/>
  <c r="Q292" i="1" s="1"/>
  <c r="F292" i="1"/>
  <c r="G292" i="1"/>
  <c r="J292" i="1" s="1"/>
  <c r="E293" i="1"/>
  <c r="Q293" i="1" s="1"/>
  <c r="F293" i="1"/>
  <c r="G293" i="1"/>
  <c r="J293" i="1" s="1"/>
  <c r="E294" i="1"/>
  <c r="Q294" i="1" s="1"/>
  <c r="F294" i="1"/>
  <c r="K294" i="1" s="1"/>
  <c r="G294" i="1"/>
  <c r="E295" i="1"/>
  <c r="Q295" i="1" s="1"/>
  <c r="F295" i="1"/>
  <c r="G295" i="1"/>
  <c r="J295" i="1" s="1"/>
  <c r="E296" i="1"/>
  <c r="Q296" i="1" s="1"/>
  <c r="F296" i="1"/>
  <c r="G296" i="1"/>
  <c r="J296" i="1" s="1"/>
  <c r="E297" i="1"/>
  <c r="Q297" i="1" s="1"/>
  <c r="F297" i="1"/>
  <c r="G297" i="1"/>
  <c r="J297" i="1" s="1"/>
  <c r="E298" i="1"/>
  <c r="Q298" i="1" s="1"/>
  <c r="F298" i="1"/>
  <c r="G298" i="1"/>
  <c r="J298" i="1" s="1"/>
  <c r="E299" i="1"/>
  <c r="Q299" i="1" s="1"/>
  <c r="F299" i="1"/>
  <c r="K299" i="1" s="1"/>
  <c r="G299" i="1"/>
  <c r="J299" i="1" s="1"/>
  <c r="E300" i="1"/>
  <c r="Q300" i="1" s="1"/>
  <c r="F300" i="1"/>
  <c r="K300" i="1" s="1"/>
  <c r="G300" i="1"/>
  <c r="J300" i="1" s="1"/>
  <c r="E301" i="1"/>
  <c r="Q301" i="1" s="1"/>
  <c r="F301" i="1"/>
  <c r="K301" i="1" s="1"/>
  <c r="G301" i="1"/>
  <c r="J301" i="1" s="1"/>
  <c r="E302" i="1"/>
  <c r="Q302" i="1" s="1"/>
  <c r="F302" i="1"/>
  <c r="G302" i="1"/>
  <c r="J302" i="1" s="1"/>
  <c r="E303" i="1"/>
  <c r="Q303" i="1" s="1"/>
  <c r="F303" i="1"/>
  <c r="K303" i="1" s="1"/>
  <c r="G303" i="1"/>
  <c r="J303" i="1" s="1"/>
  <c r="E304" i="1"/>
  <c r="Q304" i="1" s="1"/>
  <c r="F304" i="1"/>
  <c r="G304" i="1"/>
  <c r="J304" i="1" s="1"/>
  <c r="E305" i="1"/>
  <c r="Q305" i="1" s="1"/>
  <c r="F305" i="1"/>
  <c r="G305" i="1"/>
  <c r="J305" i="1" s="1"/>
  <c r="E306" i="1"/>
  <c r="Q306" i="1" s="1"/>
  <c r="F306" i="1"/>
  <c r="K306" i="1" s="1"/>
  <c r="G306" i="1"/>
  <c r="J306" i="1" s="1"/>
  <c r="E307" i="1"/>
  <c r="Q307" i="1" s="1"/>
  <c r="F307" i="1"/>
  <c r="G307" i="1"/>
  <c r="J307" i="1" s="1"/>
  <c r="E308" i="1"/>
  <c r="Q308" i="1" s="1"/>
  <c r="F308" i="1"/>
  <c r="K308" i="1" s="1"/>
  <c r="G308" i="1"/>
  <c r="E309" i="1"/>
  <c r="Q309" i="1" s="1"/>
  <c r="F309" i="1"/>
  <c r="K309" i="1" s="1"/>
  <c r="G309" i="1"/>
  <c r="J309" i="1" s="1"/>
  <c r="E310" i="1"/>
  <c r="Q310" i="1" s="1"/>
  <c r="F310" i="1"/>
  <c r="G310" i="1"/>
  <c r="J310" i="1" s="1"/>
  <c r="E311" i="1"/>
  <c r="Q311" i="1" s="1"/>
  <c r="F311" i="1"/>
  <c r="G311" i="1"/>
  <c r="J311" i="1" s="1"/>
  <c r="E312" i="1"/>
  <c r="Q312" i="1" s="1"/>
  <c r="F312" i="1"/>
  <c r="K312" i="1" s="1"/>
  <c r="G312" i="1"/>
  <c r="J312" i="1" s="1"/>
  <c r="E313" i="1"/>
  <c r="Q313" i="1" s="1"/>
  <c r="F313" i="1"/>
  <c r="G313" i="1"/>
  <c r="J313" i="1" s="1"/>
  <c r="E314" i="1"/>
  <c r="Q314" i="1" s="1"/>
  <c r="F314" i="1"/>
  <c r="K314" i="1" s="1"/>
  <c r="G314" i="1"/>
  <c r="E315" i="1"/>
  <c r="Q315" i="1" s="1"/>
  <c r="F315" i="1"/>
  <c r="G315" i="1"/>
  <c r="J315" i="1" s="1"/>
  <c r="E316" i="1"/>
  <c r="Q316" i="1" s="1"/>
  <c r="F316" i="1"/>
  <c r="G316" i="1"/>
  <c r="J316" i="1" s="1"/>
  <c r="E317" i="1"/>
  <c r="Q317" i="1" s="1"/>
  <c r="F317" i="1"/>
  <c r="K317" i="1" s="1"/>
  <c r="G317" i="1"/>
  <c r="J317" i="1" s="1"/>
  <c r="E318" i="1"/>
  <c r="Q318" i="1" s="1"/>
  <c r="F318" i="1"/>
  <c r="G318" i="1"/>
  <c r="J318" i="1" s="1"/>
  <c r="E319" i="1"/>
  <c r="Q319" i="1" s="1"/>
  <c r="F319" i="1"/>
  <c r="G319" i="1"/>
  <c r="J319" i="1" s="1"/>
  <c r="E320" i="1"/>
  <c r="Q320" i="1" s="1"/>
  <c r="F320" i="1"/>
  <c r="K320" i="1" s="1"/>
  <c r="G320" i="1"/>
  <c r="J320" i="1" s="1"/>
  <c r="E321" i="1"/>
  <c r="Q321" i="1" s="1"/>
  <c r="F321" i="1"/>
  <c r="K321" i="1" s="1"/>
  <c r="G321" i="1"/>
  <c r="J321" i="1" s="1"/>
  <c r="E322" i="1"/>
  <c r="Q322" i="1" s="1"/>
  <c r="F322" i="1"/>
  <c r="K322" i="1" s="1"/>
  <c r="G322" i="1"/>
  <c r="E323" i="1"/>
  <c r="Q323" i="1" s="1"/>
  <c r="F323" i="1"/>
  <c r="G323" i="1"/>
  <c r="J323" i="1" s="1"/>
  <c r="E324" i="1"/>
  <c r="Q324" i="1" s="1"/>
  <c r="F324" i="1"/>
  <c r="G324" i="1"/>
  <c r="J324" i="1" s="1"/>
  <c r="E325" i="1"/>
  <c r="Q325" i="1" s="1"/>
  <c r="F325" i="1"/>
  <c r="K325" i="1" s="1"/>
  <c r="G325" i="1"/>
  <c r="J325" i="1" s="1"/>
  <c r="E326" i="1"/>
  <c r="Q326" i="1" s="1"/>
  <c r="F326" i="1"/>
  <c r="G326" i="1"/>
  <c r="J326" i="1" s="1"/>
  <c r="E327" i="1"/>
  <c r="Q327" i="1" s="1"/>
  <c r="F327" i="1"/>
  <c r="G327" i="1"/>
  <c r="J327" i="1" s="1"/>
  <c r="E328" i="1"/>
  <c r="Q328" i="1" s="1"/>
  <c r="F328" i="1"/>
  <c r="K328" i="1" s="1"/>
  <c r="G328" i="1"/>
  <c r="J328" i="1" s="1"/>
  <c r="E329" i="1"/>
  <c r="Q329" i="1" s="1"/>
  <c r="F329" i="1"/>
  <c r="K329" i="1" s="1"/>
  <c r="G329" i="1"/>
  <c r="J329" i="1" s="1"/>
  <c r="E330" i="1"/>
  <c r="Q330" i="1" s="1"/>
  <c r="F330" i="1"/>
  <c r="K330" i="1" s="1"/>
  <c r="G330" i="1"/>
  <c r="E331" i="1"/>
  <c r="Q331" i="1" s="1"/>
  <c r="F331" i="1"/>
  <c r="G331" i="1"/>
  <c r="J331" i="1" s="1"/>
  <c r="E332" i="1"/>
  <c r="Q332" i="1" s="1"/>
  <c r="F332" i="1"/>
  <c r="G332" i="1"/>
  <c r="J332" i="1" s="1"/>
  <c r="E333" i="1"/>
  <c r="Q333" i="1" s="1"/>
  <c r="F333" i="1"/>
  <c r="K333" i="1" s="1"/>
  <c r="G333" i="1"/>
  <c r="J333" i="1" s="1"/>
  <c r="E334" i="1"/>
  <c r="Q334" i="1" s="1"/>
  <c r="F334" i="1"/>
  <c r="G334" i="1"/>
  <c r="J334" i="1" s="1"/>
  <c r="E335" i="1"/>
  <c r="Q335" i="1" s="1"/>
  <c r="F335" i="1"/>
  <c r="G335" i="1"/>
  <c r="J335" i="1" s="1"/>
  <c r="E336" i="1"/>
  <c r="Q336" i="1" s="1"/>
  <c r="F336" i="1"/>
  <c r="K336" i="1" s="1"/>
  <c r="G336" i="1"/>
  <c r="J336" i="1" s="1"/>
  <c r="E337" i="1"/>
  <c r="Q337" i="1" s="1"/>
  <c r="F337" i="1"/>
  <c r="K337" i="1" s="1"/>
  <c r="G337" i="1"/>
  <c r="J337" i="1" s="1"/>
  <c r="E338" i="1"/>
  <c r="Q338" i="1" s="1"/>
  <c r="F338" i="1"/>
  <c r="K338" i="1" s="1"/>
  <c r="G338" i="1"/>
  <c r="E339" i="1"/>
  <c r="Q339" i="1" s="1"/>
  <c r="F339" i="1"/>
  <c r="G339" i="1"/>
  <c r="J339" i="1" s="1"/>
  <c r="E340" i="1"/>
  <c r="Q340" i="1" s="1"/>
  <c r="F340" i="1"/>
  <c r="G340" i="1"/>
  <c r="J340" i="1" s="1"/>
  <c r="E341" i="1"/>
  <c r="Q341" i="1" s="1"/>
  <c r="F341" i="1"/>
  <c r="K341" i="1" s="1"/>
  <c r="G341" i="1"/>
  <c r="J341" i="1" s="1"/>
  <c r="E342" i="1"/>
  <c r="Q342" i="1" s="1"/>
  <c r="F342" i="1"/>
  <c r="G342" i="1"/>
  <c r="J342" i="1" s="1"/>
  <c r="E343" i="1"/>
  <c r="Q343" i="1" s="1"/>
  <c r="F343" i="1"/>
  <c r="G343" i="1"/>
  <c r="J343" i="1" s="1"/>
  <c r="E344" i="1"/>
  <c r="Q344" i="1" s="1"/>
  <c r="F344" i="1"/>
  <c r="K344" i="1" s="1"/>
  <c r="G344" i="1"/>
  <c r="J344" i="1" s="1"/>
  <c r="E345" i="1"/>
  <c r="Q345" i="1" s="1"/>
  <c r="F345" i="1"/>
  <c r="K345" i="1" s="1"/>
  <c r="G345" i="1"/>
  <c r="J345" i="1" s="1"/>
  <c r="E346" i="1"/>
  <c r="Q346" i="1" s="1"/>
  <c r="F346" i="1"/>
  <c r="K346" i="1" s="1"/>
  <c r="G346" i="1"/>
  <c r="E347" i="1"/>
  <c r="Q347" i="1" s="1"/>
  <c r="F347" i="1"/>
  <c r="G347" i="1"/>
  <c r="J347" i="1" s="1"/>
  <c r="E348" i="1"/>
  <c r="Q348" i="1" s="1"/>
  <c r="F348" i="1"/>
  <c r="G348" i="1"/>
  <c r="J348" i="1" s="1"/>
  <c r="E349" i="1"/>
  <c r="Q349" i="1" s="1"/>
  <c r="F349" i="1"/>
  <c r="K349" i="1" s="1"/>
  <c r="G349" i="1"/>
  <c r="J349" i="1" s="1"/>
  <c r="E350" i="1"/>
  <c r="Q350" i="1" s="1"/>
  <c r="F350" i="1"/>
  <c r="G350" i="1"/>
  <c r="J350" i="1" s="1"/>
  <c r="E351" i="1"/>
  <c r="Q351" i="1" s="1"/>
  <c r="F351" i="1"/>
  <c r="G351" i="1"/>
  <c r="J351" i="1" s="1"/>
  <c r="E352" i="1"/>
  <c r="Q352" i="1" s="1"/>
  <c r="F352" i="1"/>
  <c r="K352" i="1" s="1"/>
  <c r="G352" i="1"/>
  <c r="J352" i="1" s="1"/>
  <c r="E353" i="1"/>
  <c r="Q353" i="1" s="1"/>
  <c r="F353" i="1"/>
  <c r="K353" i="1" s="1"/>
  <c r="G353" i="1"/>
  <c r="J353" i="1" s="1"/>
  <c r="E354" i="1"/>
  <c r="Q354" i="1" s="1"/>
  <c r="F354" i="1"/>
  <c r="K354" i="1" s="1"/>
  <c r="G354" i="1"/>
  <c r="E355" i="1"/>
  <c r="Q355" i="1" s="1"/>
  <c r="F355" i="1"/>
  <c r="G355" i="1"/>
  <c r="J355" i="1" s="1"/>
  <c r="E356" i="1"/>
  <c r="Q356" i="1" s="1"/>
  <c r="F356" i="1"/>
  <c r="G356" i="1"/>
  <c r="J356" i="1" s="1"/>
  <c r="E357" i="1"/>
  <c r="Q357" i="1" s="1"/>
  <c r="F357" i="1"/>
  <c r="K357" i="1" s="1"/>
  <c r="G357" i="1"/>
  <c r="J357" i="1" s="1"/>
  <c r="E358" i="1"/>
  <c r="Q358" i="1" s="1"/>
  <c r="F358" i="1"/>
  <c r="G358" i="1"/>
  <c r="J358" i="1" s="1"/>
  <c r="E359" i="1"/>
  <c r="Q359" i="1" s="1"/>
  <c r="F359" i="1"/>
  <c r="G359" i="1"/>
  <c r="J359" i="1" s="1"/>
  <c r="E360" i="1"/>
  <c r="Q360" i="1" s="1"/>
  <c r="F360" i="1"/>
  <c r="K360" i="1" s="1"/>
  <c r="G360" i="1"/>
  <c r="J360" i="1" s="1"/>
  <c r="E361" i="1"/>
  <c r="Q361" i="1" s="1"/>
  <c r="F361" i="1"/>
  <c r="G361" i="1"/>
  <c r="J361" i="1" s="1"/>
  <c r="E362" i="1"/>
  <c r="Q362" i="1" s="1"/>
  <c r="F362" i="1"/>
  <c r="K362" i="1" s="1"/>
  <c r="G362" i="1"/>
  <c r="E363" i="1"/>
  <c r="Q363" i="1" s="1"/>
  <c r="F363" i="1"/>
  <c r="G363" i="1"/>
  <c r="J363" i="1" s="1"/>
  <c r="E364" i="1"/>
  <c r="Q364" i="1" s="1"/>
  <c r="F364" i="1"/>
  <c r="G364" i="1"/>
  <c r="J364" i="1" s="1"/>
  <c r="E365" i="1"/>
  <c r="Q365" i="1" s="1"/>
  <c r="F365" i="1"/>
  <c r="K365" i="1" s="1"/>
  <c r="G365" i="1"/>
  <c r="E366" i="1"/>
  <c r="Q366" i="1" s="1"/>
  <c r="F366" i="1"/>
  <c r="G366" i="1"/>
  <c r="J366" i="1" s="1"/>
  <c r="E367" i="1"/>
  <c r="Q367" i="1" s="1"/>
  <c r="F367" i="1"/>
  <c r="K367" i="1" s="1"/>
  <c r="G367" i="1"/>
  <c r="J367" i="1" s="1"/>
  <c r="E368" i="1"/>
  <c r="Q368" i="1" s="1"/>
  <c r="F368" i="1"/>
  <c r="K368" i="1" s="1"/>
  <c r="G368" i="1"/>
  <c r="J368" i="1" s="1"/>
  <c r="E369" i="1"/>
  <c r="Q369" i="1" s="1"/>
  <c r="F369" i="1"/>
  <c r="K369" i="1" s="1"/>
  <c r="G369" i="1"/>
  <c r="J369" i="1" s="1"/>
  <c r="E370" i="1"/>
  <c r="Q370" i="1" s="1"/>
  <c r="F370" i="1"/>
  <c r="K370" i="1" s="1"/>
  <c r="G370" i="1"/>
  <c r="E371" i="1"/>
  <c r="Q371" i="1" s="1"/>
  <c r="F371" i="1"/>
  <c r="K371" i="1" s="1"/>
  <c r="G371" i="1"/>
  <c r="J371" i="1" s="1"/>
  <c r="E372" i="1"/>
  <c r="Q372" i="1" s="1"/>
  <c r="F372" i="1"/>
  <c r="G372" i="1"/>
  <c r="J372" i="1" s="1"/>
  <c r="E373" i="1"/>
  <c r="Q373" i="1" s="1"/>
  <c r="F373" i="1"/>
  <c r="K373" i="1" s="1"/>
  <c r="G373" i="1"/>
  <c r="E374" i="1"/>
  <c r="Q374" i="1" s="1"/>
  <c r="F374" i="1"/>
  <c r="K374" i="1" s="1"/>
  <c r="G374" i="1"/>
  <c r="J374" i="1" s="1"/>
  <c r="E375" i="1"/>
  <c r="Q375" i="1" s="1"/>
  <c r="F375" i="1"/>
  <c r="K375" i="1" s="1"/>
  <c r="G375" i="1"/>
  <c r="J375" i="1" s="1"/>
  <c r="E376" i="1"/>
  <c r="Q376" i="1" s="1"/>
  <c r="F376" i="1"/>
  <c r="K376" i="1" s="1"/>
  <c r="G376" i="1"/>
  <c r="J376" i="1" s="1"/>
  <c r="E377" i="1"/>
  <c r="Q377" i="1" s="1"/>
  <c r="F377" i="1"/>
  <c r="G377" i="1"/>
  <c r="J377" i="1" s="1"/>
  <c r="E378" i="1"/>
  <c r="Q378" i="1" s="1"/>
  <c r="F378" i="1"/>
  <c r="G378" i="1"/>
  <c r="J378" i="1" s="1"/>
  <c r="S22" i="1"/>
  <c r="V22" i="1"/>
  <c r="G22" i="1"/>
  <c r="J22" i="1" s="1"/>
  <c r="F22" i="1"/>
  <c r="E22" i="1"/>
  <c r="Q22" i="1" s="1"/>
  <c r="W23" i="1"/>
  <c r="W38" i="1"/>
  <c r="W41" i="1"/>
  <c r="W32" i="1"/>
  <c r="W31" i="1"/>
  <c r="W27" i="1"/>
  <c r="W42" i="1"/>
  <c r="W39" i="1"/>
  <c r="W34" i="1"/>
  <c r="W30" i="1"/>
  <c r="W24" i="1"/>
  <c r="W22" i="1"/>
  <c r="I254" i="1" l="1"/>
  <c r="I296" i="1"/>
  <c r="I302" i="1"/>
  <c r="I286" i="1"/>
  <c r="I114" i="1"/>
  <c r="I166" i="1"/>
  <c r="I226" i="1"/>
  <c r="I348" i="1"/>
  <c r="I152" i="1"/>
  <c r="I63" i="1"/>
  <c r="I280" i="1"/>
  <c r="R280" i="1" s="1"/>
  <c r="I259" i="1"/>
  <c r="K114" i="1"/>
  <c r="R114" i="1" s="1"/>
  <c r="I55" i="1"/>
  <c r="I235" i="1"/>
  <c r="R235" i="1" s="1"/>
  <c r="I270" i="1"/>
  <c r="R270" i="1" s="1"/>
  <c r="I206" i="1"/>
  <c r="R206" i="1" s="1"/>
  <c r="I73" i="1"/>
  <c r="I38" i="1"/>
  <c r="I160" i="1"/>
  <c r="R160" i="1" s="1"/>
  <c r="I316" i="1"/>
  <c r="I213" i="1"/>
  <c r="I193" i="1"/>
  <c r="J286" i="1"/>
  <c r="I57" i="1"/>
  <c r="H371" i="1"/>
  <c r="L371" i="1" s="1"/>
  <c r="I219" i="1"/>
  <c r="I204" i="1"/>
  <c r="I172" i="1"/>
  <c r="I27" i="1"/>
  <c r="I106" i="1"/>
  <c r="R106" i="1" s="1"/>
  <c r="I266" i="1"/>
  <c r="I97" i="1"/>
  <c r="I65" i="1"/>
  <c r="I313" i="1"/>
  <c r="I230" i="1"/>
  <c r="R230" i="1" s="1"/>
  <c r="I201" i="1"/>
  <c r="I189" i="1"/>
  <c r="I108" i="1"/>
  <c r="I72" i="1"/>
  <c r="I49" i="1"/>
  <c r="I351" i="1"/>
  <c r="I265" i="1"/>
  <c r="R265" i="1" s="1"/>
  <c r="I216" i="1"/>
  <c r="I149" i="1"/>
  <c r="I79" i="1"/>
  <c r="I237" i="1"/>
  <c r="I198" i="1"/>
  <c r="R198" i="1" s="1"/>
  <c r="M198" i="1" s="1"/>
  <c r="N198" i="1" s="1"/>
  <c r="I182" i="1"/>
  <c r="I155" i="1"/>
  <c r="I135" i="1"/>
  <c r="R135" i="1" s="1"/>
  <c r="I121" i="1"/>
  <c r="I119" i="1"/>
  <c r="I51" i="1"/>
  <c r="I373" i="1"/>
  <c r="R373" i="1" s="1"/>
  <c r="I361" i="1"/>
  <c r="I335" i="1"/>
  <c r="I299" i="1"/>
  <c r="R299" i="1" s="1"/>
  <c r="I297" i="1"/>
  <c r="I222" i="1"/>
  <c r="R222" i="1" s="1"/>
  <c r="I86" i="1"/>
  <c r="I36" i="1"/>
  <c r="R36" i="1" s="1"/>
  <c r="I375" i="1"/>
  <c r="R375" i="1" s="1"/>
  <c r="M375" i="1" s="1"/>
  <c r="N375" i="1" s="1"/>
  <c r="O375" i="1" s="1"/>
  <c r="P375" i="1" s="1"/>
  <c r="K226" i="1"/>
  <c r="R226" i="1" s="1"/>
  <c r="I210" i="1"/>
  <c r="K63" i="1"/>
  <c r="I50" i="1"/>
  <c r="R50" i="1" s="1"/>
  <c r="I45" i="1"/>
  <c r="R45" i="1" s="1"/>
  <c r="I31" i="1"/>
  <c r="R31" i="1" s="1"/>
  <c r="H374" i="1"/>
  <c r="L374" i="1" s="1"/>
  <c r="I264" i="1"/>
  <c r="R264" i="1" s="1"/>
  <c r="I224" i="1"/>
  <c r="I174" i="1"/>
  <c r="I164" i="1"/>
  <c r="I157" i="1"/>
  <c r="I138" i="1"/>
  <c r="R138" i="1" s="1"/>
  <c r="I136" i="1"/>
  <c r="I134" i="1"/>
  <c r="R134" i="1" s="1"/>
  <c r="I111" i="1"/>
  <c r="R111" i="1" s="1"/>
  <c r="K108" i="1"/>
  <c r="I61" i="1"/>
  <c r="R61" i="1" s="1"/>
  <c r="I332" i="1"/>
  <c r="I274" i="1"/>
  <c r="I229" i="1"/>
  <c r="I190" i="1"/>
  <c r="I186" i="1"/>
  <c r="R186" i="1" s="1"/>
  <c r="J160" i="1"/>
  <c r="I153" i="1"/>
  <c r="R153" i="1" s="1"/>
  <c r="I144" i="1"/>
  <c r="R144" i="1" s="1"/>
  <c r="I98" i="1"/>
  <c r="I76" i="1"/>
  <c r="I68" i="1"/>
  <c r="R68" i="1" s="1"/>
  <c r="I58" i="1"/>
  <c r="R58" i="1" s="1"/>
  <c r="I364" i="1"/>
  <c r="I359" i="1"/>
  <c r="I327" i="1"/>
  <c r="I307" i="1"/>
  <c r="I305" i="1"/>
  <c r="I290" i="1"/>
  <c r="K216" i="1"/>
  <c r="K182" i="1"/>
  <c r="I39" i="1"/>
  <c r="R39" i="1" s="1"/>
  <c r="I356" i="1"/>
  <c r="I324" i="1"/>
  <c r="K296" i="1"/>
  <c r="R296" i="1" s="1"/>
  <c r="I282" i="1"/>
  <c r="I278" i="1"/>
  <c r="I240" i="1"/>
  <c r="K193" i="1"/>
  <c r="K189" i="1"/>
  <c r="K174" i="1"/>
  <c r="K149" i="1"/>
  <c r="R149" i="1" s="1"/>
  <c r="I117" i="1"/>
  <c r="R117" i="1" s="1"/>
  <c r="I100" i="1"/>
  <c r="K97" i="1"/>
  <c r="K57" i="1"/>
  <c r="K49" i="1"/>
  <c r="K23" i="1"/>
  <c r="R23" i="1" s="1"/>
  <c r="I329" i="1"/>
  <c r="R329" i="1" s="1"/>
  <c r="I319" i="1"/>
  <c r="I300" i="1"/>
  <c r="R300" i="1" s="1"/>
  <c r="M300" i="1" s="1"/>
  <c r="N300" i="1" s="1"/>
  <c r="I267" i="1"/>
  <c r="R267" i="1" s="1"/>
  <c r="I248" i="1"/>
  <c r="R248" i="1" s="1"/>
  <c r="I242" i="1"/>
  <c r="I197" i="1"/>
  <c r="I127" i="1"/>
  <c r="R127" i="1" s="1"/>
  <c r="K111" i="1"/>
  <c r="I71" i="1"/>
  <c r="R71" i="1" s="1"/>
  <c r="M71" i="1" s="1"/>
  <c r="N71" i="1" s="1"/>
  <c r="I67" i="1"/>
  <c r="I34" i="1"/>
  <c r="K313" i="1"/>
  <c r="R262" i="1"/>
  <c r="K219" i="1"/>
  <c r="I163" i="1"/>
  <c r="R163" i="1" s="1"/>
  <c r="I147" i="1"/>
  <c r="R147" i="1" s="1"/>
  <c r="M147" i="1" s="1"/>
  <c r="N147" i="1" s="1"/>
  <c r="I28" i="1"/>
  <c r="R28" i="1" s="1"/>
  <c r="I26" i="1"/>
  <c r="R26" i="1" s="1"/>
  <c r="I378" i="1"/>
  <c r="I343" i="1"/>
  <c r="I321" i="1"/>
  <c r="I311" i="1"/>
  <c r="I281" i="1"/>
  <c r="R281" i="1" s="1"/>
  <c r="I187" i="1"/>
  <c r="I185" i="1"/>
  <c r="R185" i="1" s="1"/>
  <c r="M185" i="1" s="1"/>
  <c r="N185" i="1" s="1"/>
  <c r="I183" i="1"/>
  <c r="R183" i="1" s="1"/>
  <c r="I169" i="1"/>
  <c r="I154" i="1"/>
  <c r="J152" i="1"/>
  <c r="I143" i="1"/>
  <c r="I141" i="1"/>
  <c r="I90" i="1"/>
  <c r="J31" i="1"/>
  <c r="I372" i="1"/>
  <c r="I362" i="1"/>
  <c r="I340" i="1"/>
  <c r="I232" i="1"/>
  <c r="I227" i="1"/>
  <c r="R227" i="1" s="1"/>
  <c r="I223" i="1"/>
  <c r="I221" i="1"/>
  <c r="I211" i="1"/>
  <c r="I177" i="1"/>
  <c r="R177" i="1" s="1"/>
  <c r="I133" i="1"/>
  <c r="I124" i="1"/>
  <c r="R124" i="1" s="1"/>
  <c r="I122" i="1"/>
  <c r="R122" i="1" s="1"/>
  <c r="I103" i="1"/>
  <c r="R103" i="1" s="1"/>
  <c r="I92" i="1"/>
  <c r="R92" i="1" s="1"/>
  <c r="I66" i="1"/>
  <c r="I60" i="1"/>
  <c r="R60" i="1" s="1"/>
  <c r="I29" i="1"/>
  <c r="R362" i="1"/>
  <c r="M362" i="1" s="1"/>
  <c r="N362" i="1" s="1"/>
  <c r="O362" i="1" s="1"/>
  <c r="P362" i="1" s="1"/>
  <c r="H53" i="1"/>
  <c r="L53" i="1" s="1"/>
  <c r="H58" i="1"/>
  <c r="L58" i="1" s="1"/>
  <c r="H112" i="1"/>
  <c r="L112" i="1" s="1"/>
  <c r="H130" i="1"/>
  <c r="L130" i="1" s="1"/>
  <c r="H165" i="1"/>
  <c r="L165" i="1" s="1"/>
  <c r="H247" i="1"/>
  <c r="L247" i="1" s="1"/>
  <c r="H252" i="1"/>
  <c r="L252" i="1" s="1"/>
  <c r="H276" i="1"/>
  <c r="L276" i="1" s="1"/>
  <c r="H29" i="1"/>
  <c r="L29" i="1" s="1"/>
  <c r="H71" i="1"/>
  <c r="L71" i="1" s="1"/>
  <c r="H88" i="1"/>
  <c r="L88" i="1" s="1"/>
  <c r="H96" i="1"/>
  <c r="L96" i="1" s="1"/>
  <c r="H109" i="1"/>
  <c r="L109" i="1" s="1"/>
  <c r="H114" i="1"/>
  <c r="L114" i="1" s="1"/>
  <c r="H115" i="1"/>
  <c r="L115" i="1" s="1"/>
  <c r="H145" i="1"/>
  <c r="L145" i="1" s="1"/>
  <c r="H215" i="1"/>
  <c r="L215" i="1" s="1"/>
  <c r="H255" i="1"/>
  <c r="L255" i="1" s="1"/>
  <c r="H267" i="1"/>
  <c r="L267" i="1" s="1"/>
  <c r="H279" i="1"/>
  <c r="L279" i="1" s="1"/>
  <c r="H299" i="1"/>
  <c r="L299" i="1" s="1"/>
  <c r="H61" i="1"/>
  <c r="L61" i="1" s="1"/>
  <c r="H118" i="1"/>
  <c r="L118" i="1" s="1"/>
  <c r="H160" i="1"/>
  <c r="L160" i="1" s="1"/>
  <c r="H186" i="1"/>
  <c r="L186" i="1" s="1"/>
  <c r="H246" i="1"/>
  <c r="L246" i="1" s="1"/>
  <c r="H251" i="1"/>
  <c r="L251" i="1" s="1"/>
  <c r="H268" i="1"/>
  <c r="L268" i="1" s="1"/>
  <c r="H23" i="1"/>
  <c r="L23" i="1" s="1"/>
  <c r="H87" i="1"/>
  <c r="L87" i="1" s="1"/>
  <c r="H95" i="1"/>
  <c r="L95" i="1" s="1"/>
  <c r="H163" i="1"/>
  <c r="L163" i="1" s="1"/>
  <c r="H164" i="1"/>
  <c r="L164" i="1" s="1"/>
  <c r="H189" i="1"/>
  <c r="L189" i="1" s="1"/>
  <c r="H207" i="1"/>
  <c r="L207" i="1" s="1"/>
  <c r="H214" i="1"/>
  <c r="L214" i="1" s="1"/>
  <c r="H223" i="1"/>
  <c r="L223" i="1" s="1"/>
  <c r="H271" i="1"/>
  <c r="L271" i="1" s="1"/>
  <c r="H281" i="1"/>
  <c r="L281" i="1" s="1"/>
  <c r="H34" i="1"/>
  <c r="L34" i="1" s="1"/>
  <c r="H123" i="1"/>
  <c r="L123" i="1" s="1"/>
  <c r="H170" i="1"/>
  <c r="L170" i="1" s="1"/>
  <c r="H173" i="1"/>
  <c r="L173" i="1" s="1"/>
  <c r="H35" i="1"/>
  <c r="L35" i="1" s="1"/>
  <c r="H74" i="1"/>
  <c r="L74" i="1" s="1"/>
  <c r="H126" i="1"/>
  <c r="L126" i="1" s="1"/>
  <c r="H155" i="1"/>
  <c r="L155" i="1" s="1"/>
  <c r="H219" i="1"/>
  <c r="L219" i="1" s="1"/>
  <c r="H222" i="1"/>
  <c r="L222" i="1" s="1"/>
  <c r="H263" i="1"/>
  <c r="L263" i="1" s="1"/>
  <c r="H273" i="1"/>
  <c r="L273" i="1" s="1"/>
  <c r="H283" i="1"/>
  <c r="L283" i="1" s="1"/>
  <c r="H291" i="1"/>
  <c r="L291" i="1" s="1"/>
  <c r="H27" i="1"/>
  <c r="L27" i="1" s="1"/>
  <c r="H37" i="1"/>
  <c r="L37" i="1" s="1"/>
  <c r="H42" i="1"/>
  <c r="L42" i="1" s="1"/>
  <c r="H142" i="1"/>
  <c r="L142" i="1" s="1"/>
  <c r="H243" i="1"/>
  <c r="L243" i="1" s="1"/>
  <c r="H26" i="1"/>
  <c r="L26" i="1" s="1"/>
  <c r="H45" i="1"/>
  <c r="L45" i="1" s="1"/>
  <c r="H50" i="1"/>
  <c r="L50" i="1" s="1"/>
  <c r="H106" i="1"/>
  <c r="L106" i="1" s="1"/>
  <c r="H178" i="1"/>
  <c r="L178" i="1" s="1"/>
  <c r="H181" i="1"/>
  <c r="L181" i="1" s="1"/>
  <c r="H205" i="1"/>
  <c r="L205" i="1" s="1"/>
  <c r="H227" i="1"/>
  <c r="L227" i="1" s="1"/>
  <c r="H230" i="1"/>
  <c r="L230" i="1" s="1"/>
  <c r="H235" i="1"/>
  <c r="L235" i="1" s="1"/>
  <c r="H238" i="1"/>
  <c r="L238" i="1" s="1"/>
  <c r="H244" i="1"/>
  <c r="L244" i="1" s="1"/>
  <c r="H265" i="1"/>
  <c r="L265" i="1" s="1"/>
  <c r="H275" i="1"/>
  <c r="L275" i="1" s="1"/>
  <c r="H287" i="1"/>
  <c r="L287" i="1" s="1"/>
  <c r="H295" i="1"/>
  <c r="L295" i="1" s="1"/>
  <c r="H373" i="1"/>
  <c r="L373" i="1" s="1"/>
  <c r="I370" i="1"/>
  <c r="R370" i="1" s="1"/>
  <c r="I367" i="1"/>
  <c r="R367" i="1" s="1"/>
  <c r="M367" i="1" s="1"/>
  <c r="N367" i="1" s="1"/>
  <c r="O367" i="1" s="1"/>
  <c r="P367" i="1" s="1"/>
  <c r="I365" i="1"/>
  <c r="R365" i="1" s="1"/>
  <c r="M365" i="1" s="1"/>
  <c r="N365" i="1" s="1"/>
  <c r="O365" i="1" s="1"/>
  <c r="P365" i="1" s="1"/>
  <c r="J362" i="1"/>
  <c r="I354" i="1"/>
  <c r="R354" i="1" s="1"/>
  <c r="H352" i="1"/>
  <c r="L352" i="1" s="1"/>
  <c r="I346" i="1"/>
  <c r="R346" i="1" s="1"/>
  <c r="H344" i="1"/>
  <c r="L344" i="1" s="1"/>
  <c r="I338" i="1"/>
  <c r="R338" i="1" s="1"/>
  <c r="H336" i="1"/>
  <c r="L336" i="1" s="1"/>
  <c r="I330" i="1"/>
  <c r="R330" i="1" s="1"/>
  <c r="H328" i="1"/>
  <c r="L328" i="1" s="1"/>
  <c r="I322" i="1"/>
  <c r="R322" i="1" s="1"/>
  <c r="H320" i="1"/>
  <c r="L320" i="1" s="1"/>
  <c r="I314" i="1"/>
  <c r="R314" i="1" s="1"/>
  <c r="H312" i="1"/>
  <c r="L312" i="1" s="1"/>
  <c r="H309" i="1"/>
  <c r="L309" i="1" s="1"/>
  <c r="I308" i="1"/>
  <c r="R308" i="1" s="1"/>
  <c r="R286" i="1"/>
  <c r="M286" i="1" s="1"/>
  <c r="N286" i="1" s="1"/>
  <c r="H290" i="1"/>
  <c r="L290" i="1" s="1"/>
  <c r="I283" i="1"/>
  <c r="R283" i="1" s="1"/>
  <c r="I273" i="1"/>
  <c r="I347" i="1"/>
  <c r="I331" i="1"/>
  <c r="I323" i="1"/>
  <c r="I315" i="1"/>
  <c r="I291" i="1"/>
  <c r="R291" i="1" s="1"/>
  <c r="M291" i="1" s="1"/>
  <c r="N291" i="1" s="1"/>
  <c r="I275" i="1"/>
  <c r="R275" i="1" s="1"/>
  <c r="J275" i="1"/>
  <c r="I339" i="1"/>
  <c r="K364" i="1"/>
  <c r="H342" i="1"/>
  <c r="L342" i="1" s="1"/>
  <c r="K332" i="1"/>
  <c r="R332" i="1" s="1"/>
  <c r="H334" i="1"/>
  <c r="L334" i="1" s="1"/>
  <c r="K324" i="1"/>
  <c r="H326" i="1"/>
  <c r="L326" i="1" s="1"/>
  <c r="K316" i="1"/>
  <c r="H310" i="1"/>
  <c r="L310" i="1" s="1"/>
  <c r="K307" i="1"/>
  <c r="R307" i="1" s="1"/>
  <c r="K302" i="1"/>
  <c r="R302" i="1" s="1"/>
  <c r="H282" i="1"/>
  <c r="L282" i="1" s="1"/>
  <c r="H274" i="1"/>
  <c r="L274" i="1" s="1"/>
  <c r="I363" i="1"/>
  <c r="K361" i="1"/>
  <c r="K356" i="1"/>
  <c r="H350" i="1"/>
  <c r="L350" i="1" s="1"/>
  <c r="K340" i="1"/>
  <c r="K378" i="1"/>
  <c r="I377" i="1"/>
  <c r="K359" i="1"/>
  <c r="R359" i="1" s="1"/>
  <c r="K351" i="1"/>
  <c r="R351" i="1" s="1"/>
  <c r="K343" i="1"/>
  <c r="K335" i="1"/>
  <c r="R335" i="1" s="1"/>
  <c r="K327" i="1"/>
  <c r="K319" i="1"/>
  <c r="K311" i="1"/>
  <c r="R311" i="1" s="1"/>
  <c r="I306" i="1"/>
  <c r="R306" i="1" s="1"/>
  <c r="M306" i="1" s="1"/>
  <c r="N306" i="1" s="1"/>
  <c r="I304" i="1"/>
  <c r="I294" i="1"/>
  <c r="R294" i="1" s="1"/>
  <c r="J294" i="1"/>
  <c r="H292" i="1"/>
  <c r="L292" i="1" s="1"/>
  <c r="H289" i="1"/>
  <c r="L289" i="1" s="1"/>
  <c r="I288" i="1"/>
  <c r="R288" i="1" s="1"/>
  <c r="H284" i="1"/>
  <c r="L284" i="1" s="1"/>
  <c r="I355" i="1"/>
  <c r="K348" i="1"/>
  <c r="R348" i="1" s="1"/>
  <c r="I369" i="1"/>
  <c r="R369" i="1" s="1"/>
  <c r="I353" i="1"/>
  <c r="R353" i="1" s="1"/>
  <c r="I345" i="1"/>
  <c r="R345" i="1" s="1"/>
  <c r="I337" i="1"/>
  <c r="R337" i="1" s="1"/>
  <c r="R321" i="1"/>
  <c r="M321" i="1" s="1"/>
  <c r="N321" i="1" s="1"/>
  <c r="J308" i="1"/>
  <c r="J280" i="1"/>
  <c r="R278" i="1"/>
  <c r="H378" i="1"/>
  <c r="L378" i="1" s="1"/>
  <c r="J373" i="1"/>
  <c r="J370" i="1"/>
  <c r="I357" i="1"/>
  <c r="R357" i="1" s="1"/>
  <c r="J354" i="1"/>
  <c r="I349" i="1"/>
  <c r="R349" i="1" s="1"/>
  <c r="J346" i="1"/>
  <c r="I341" i="1"/>
  <c r="R341" i="1" s="1"/>
  <c r="J338" i="1"/>
  <c r="I333" i="1"/>
  <c r="J330" i="1"/>
  <c r="I325" i="1"/>
  <c r="R325" i="1" s="1"/>
  <c r="J322" i="1"/>
  <c r="I317" i="1"/>
  <c r="R317" i="1" s="1"/>
  <c r="J314" i="1"/>
  <c r="I309" i="1"/>
  <c r="R309" i="1" s="1"/>
  <c r="H308" i="1"/>
  <c r="L308" i="1" s="1"/>
  <c r="I303" i="1"/>
  <c r="R303" i="1" s="1"/>
  <c r="K292" i="1"/>
  <c r="I292" i="1"/>
  <c r="K289" i="1"/>
  <c r="I289" i="1"/>
  <c r="K284" i="1"/>
  <c r="I284" i="1"/>
  <c r="K276" i="1"/>
  <c r="I276" i="1"/>
  <c r="R152" i="1"/>
  <c r="I279" i="1"/>
  <c r="I272" i="1"/>
  <c r="R272" i="1" s="1"/>
  <c r="M272" i="1" s="1"/>
  <c r="N272" i="1" s="1"/>
  <c r="J262" i="1"/>
  <c r="I243" i="1"/>
  <c r="R243" i="1" s="1"/>
  <c r="M243" i="1" s="1"/>
  <c r="N243" i="1" s="1"/>
  <c r="I218" i="1"/>
  <c r="R218" i="1" s="1"/>
  <c r="I215" i="1"/>
  <c r="K213" i="1"/>
  <c r="I196" i="1"/>
  <c r="R196" i="1" s="1"/>
  <c r="I180" i="1"/>
  <c r="R180" i="1" s="1"/>
  <c r="M180" i="1" s="1"/>
  <c r="N180" i="1" s="1"/>
  <c r="K172" i="1"/>
  <c r="K166" i="1"/>
  <c r="I165" i="1"/>
  <c r="R165" i="1" s="1"/>
  <c r="I142" i="1"/>
  <c r="R142" i="1" s="1"/>
  <c r="K133" i="1"/>
  <c r="R133" i="1" s="1"/>
  <c r="I130" i="1"/>
  <c r="R130" i="1" s="1"/>
  <c r="I125" i="1"/>
  <c r="R125" i="1" s="1"/>
  <c r="K98" i="1"/>
  <c r="R98" i="1" s="1"/>
  <c r="K90" i="1"/>
  <c r="R90" i="1" s="1"/>
  <c r="I89" i="1"/>
  <c r="R89" i="1" s="1"/>
  <c r="I81" i="1"/>
  <c r="R81" i="1" s="1"/>
  <c r="K79" i="1"/>
  <c r="K76" i="1"/>
  <c r="K73" i="1"/>
  <c r="R73" i="1" s="1"/>
  <c r="H64" i="1"/>
  <c r="L64" i="1" s="1"/>
  <c r="I53" i="1"/>
  <c r="R53" i="1" s="1"/>
  <c r="I47" i="1"/>
  <c r="R47" i="1" s="1"/>
  <c r="M47" i="1" s="1"/>
  <c r="N47" i="1" s="1"/>
  <c r="I42" i="1"/>
  <c r="R42" i="1" s="1"/>
  <c r="I41" i="1"/>
  <c r="R41" i="1" s="1"/>
  <c r="K34" i="1"/>
  <c r="I25" i="1"/>
  <c r="R25" i="1" s="1"/>
  <c r="I256" i="1"/>
  <c r="R256" i="1" s="1"/>
  <c r="J248" i="1"/>
  <c r="R169" i="1"/>
  <c r="M169" i="1" s="1"/>
  <c r="N169" i="1" s="1"/>
  <c r="R155" i="1"/>
  <c r="M155" i="1" s="1"/>
  <c r="N155" i="1" s="1"/>
  <c r="I120" i="1"/>
  <c r="R120" i="1" s="1"/>
  <c r="I116" i="1"/>
  <c r="I84" i="1"/>
  <c r="R84" i="1" s="1"/>
  <c r="K67" i="1"/>
  <c r="R67" i="1" s="1"/>
  <c r="R63" i="1"/>
  <c r="I287" i="1"/>
  <c r="I236" i="1"/>
  <c r="I228" i="1"/>
  <c r="H211" i="1"/>
  <c r="L211" i="1" s="1"/>
  <c r="K201" i="1"/>
  <c r="R201" i="1" s="1"/>
  <c r="H197" i="1"/>
  <c r="L197" i="1" s="1"/>
  <c r="I181" i="1"/>
  <c r="R181" i="1" s="1"/>
  <c r="I170" i="1"/>
  <c r="R170" i="1" s="1"/>
  <c r="I167" i="1"/>
  <c r="I162" i="1"/>
  <c r="H110" i="1"/>
  <c r="L110" i="1" s="1"/>
  <c r="I78" i="1"/>
  <c r="R78" i="1" s="1"/>
  <c r="I43" i="1"/>
  <c r="I37" i="1"/>
  <c r="R37" i="1" s="1"/>
  <c r="I33" i="1"/>
  <c r="R33" i="1" s="1"/>
  <c r="I30" i="1"/>
  <c r="I207" i="1"/>
  <c r="R207" i="1" s="1"/>
  <c r="H192" i="1"/>
  <c r="L192" i="1" s="1"/>
  <c r="I268" i="1"/>
  <c r="R268" i="1" s="1"/>
  <c r="J267" i="1"/>
  <c r="I263" i="1"/>
  <c r="J254" i="1"/>
  <c r="H269" i="1"/>
  <c r="L269" i="1" s="1"/>
  <c r="I239" i="1"/>
  <c r="K237" i="1"/>
  <c r="R237" i="1" s="1"/>
  <c r="I231" i="1"/>
  <c r="K229" i="1"/>
  <c r="R229" i="1" s="1"/>
  <c r="I220" i="1"/>
  <c r="I199" i="1"/>
  <c r="R199" i="1" s="1"/>
  <c r="I179" i="1"/>
  <c r="I101" i="1"/>
  <c r="R101" i="1" s="1"/>
  <c r="H46" i="1"/>
  <c r="L46" i="1" s="1"/>
  <c r="I35" i="1"/>
  <c r="J264" i="1"/>
  <c r="R259" i="1"/>
  <c r="R254" i="1"/>
  <c r="H260" i="1"/>
  <c r="L260" i="1" s="1"/>
  <c r="K242" i="1"/>
  <c r="R242" i="1" s="1"/>
  <c r="K240" i="1"/>
  <c r="K232" i="1"/>
  <c r="R232" i="1" s="1"/>
  <c r="K224" i="1"/>
  <c r="I214" i="1"/>
  <c r="R214" i="1" s="1"/>
  <c r="I208" i="1"/>
  <c r="R208" i="1" s="1"/>
  <c r="M208" i="1" s="1"/>
  <c r="N208" i="1" s="1"/>
  <c r="K190" i="1"/>
  <c r="R190" i="1" s="1"/>
  <c r="I188" i="1"/>
  <c r="R188" i="1" s="1"/>
  <c r="I173" i="1"/>
  <c r="R173" i="1" s="1"/>
  <c r="K157" i="1"/>
  <c r="R157" i="1" s="1"/>
  <c r="I150" i="1"/>
  <c r="R150" i="1" s="1"/>
  <c r="K141" i="1"/>
  <c r="K119" i="1"/>
  <c r="R119" i="1" s="1"/>
  <c r="I113" i="1"/>
  <c r="R113" i="1" s="1"/>
  <c r="M113" i="1" s="1"/>
  <c r="N113" i="1" s="1"/>
  <c r="I99" i="1"/>
  <c r="I96" i="1"/>
  <c r="R96" i="1" s="1"/>
  <c r="I95" i="1"/>
  <c r="R95" i="1" s="1"/>
  <c r="I91" i="1"/>
  <c r="I88" i="1"/>
  <c r="R88" i="1" s="1"/>
  <c r="M88" i="1" s="1"/>
  <c r="N88" i="1" s="1"/>
  <c r="I87" i="1"/>
  <c r="R87" i="1" s="1"/>
  <c r="H82" i="1"/>
  <c r="L82" i="1" s="1"/>
  <c r="I70" i="1"/>
  <c r="R70" i="1" s="1"/>
  <c r="K66" i="1"/>
  <c r="K55" i="1"/>
  <c r="R55" i="1" s="1"/>
  <c r="I52" i="1"/>
  <c r="R52" i="1" s="1"/>
  <c r="H54" i="1"/>
  <c r="L54" i="1" s="1"/>
  <c r="I271" i="1"/>
  <c r="J265" i="1"/>
  <c r="I261" i="1"/>
  <c r="I252" i="1"/>
  <c r="R252" i="1" s="1"/>
  <c r="I251" i="1"/>
  <c r="R251" i="1" s="1"/>
  <c r="I246" i="1"/>
  <c r="R246" i="1" s="1"/>
  <c r="M246" i="1" s="1"/>
  <c r="N246" i="1" s="1"/>
  <c r="J235" i="1"/>
  <c r="I234" i="1"/>
  <c r="R234" i="1" s="1"/>
  <c r="J227" i="1"/>
  <c r="K221" i="1"/>
  <c r="R221" i="1" s="1"/>
  <c r="R204" i="1"/>
  <c r="H184" i="1"/>
  <c r="L184" i="1" s="1"/>
  <c r="K154" i="1"/>
  <c r="J106" i="1"/>
  <c r="R100" i="1"/>
  <c r="J50" i="1"/>
  <c r="I44" i="1"/>
  <c r="R44" i="1" s="1"/>
  <c r="J36" i="1"/>
  <c r="H38" i="1"/>
  <c r="L38" i="1" s="1"/>
  <c r="I244" i="1"/>
  <c r="R244" i="1" s="1"/>
  <c r="I212" i="1"/>
  <c r="R212" i="1" s="1"/>
  <c r="K197" i="1"/>
  <c r="R197" i="1" s="1"/>
  <c r="I194" i="1"/>
  <c r="R194" i="1" s="1"/>
  <c r="I191" i="1"/>
  <c r="R191" i="1" s="1"/>
  <c r="I178" i="1"/>
  <c r="R178" i="1" s="1"/>
  <c r="I175" i="1"/>
  <c r="R175" i="1" s="1"/>
  <c r="M175" i="1" s="1"/>
  <c r="N175" i="1" s="1"/>
  <c r="I171" i="1"/>
  <c r="I158" i="1"/>
  <c r="R158" i="1" s="1"/>
  <c r="R136" i="1"/>
  <c r="I105" i="1"/>
  <c r="R105" i="1" s="1"/>
  <c r="M105" i="1" s="1"/>
  <c r="N105" i="1" s="1"/>
  <c r="I102" i="1"/>
  <c r="R102" i="1" s="1"/>
  <c r="R49" i="1"/>
  <c r="J26" i="1"/>
  <c r="X22" i="1"/>
  <c r="K372" i="1"/>
  <c r="I371" i="1"/>
  <c r="R371" i="1" s="1"/>
  <c r="R333" i="1"/>
  <c r="M354" i="1"/>
  <c r="M346" i="1"/>
  <c r="N346" i="1" s="1"/>
  <c r="M338" i="1"/>
  <c r="N338" i="1" s="1"/>
  <c r="M330" i="1"/>
  <c r="N330" i="1" s="1"/>
  <c r="M322" i="1"/>
  <c r="N322" i="1" s="1"/>
  <c r="M314" i="1"/>
  <c r="N314" i="1" s="1"/>
  <c r="H366" i="1"/>
  <c r="L366" i="1" s="1"/>
  <c r="I358" i="1"/>
  <c r="H377" i="1"/>
  <c r="L377" i="1" s="1"/>
  <c r="K358" i="1"/>
  <c r="H359" i="1"/>
  <c r="L359" i="1" s="1"/>
  <c r="H367" i="1"/>
  <c r="L367" i="1" s="1"/>
  <c r="H362" i="1"/>
  <c r="L362" i="1" s="1"/>
  <c r="H365" i="1"/>
  <c r="L365" i="1" s="1"/>
  <c r="H363" i="1"/>
  <c r="L363" i="1" s="1"/>
  <c r="I376" i="1"/>
  <c r="R376" i="1" s="1"/>
  <c r="I368" i="1"/>
  <c r="R368" i="1" s="1"/>
  <c r="H360" i="1"/>
  <c r="L360" i="1" s="1"/>
  <c r="H358" i="1"/>
  <c r="L358" i="1" s="1"/>
  <c r="H375" i="1"/>
  <c r="L375" i="1" s="1"/>
  <c r="J365" i="1"/>
  <c r="K377" i="1"/>
  <c r="H376" i="1"/>
  <c r="L376" i="1" s="1"/>
  <c r="I374" i="1"/>
  <c r="R374" i="1" s="1"/>
  <c r="H370" i="1"/>
  <c r="L370" i="1" s="1"/>
  <c r="H368" i="1"/>
  <c r="L368" i="1" s="1"/>
  <c r="I366" i="1"/>
  <c r="K366" i="1"/>
  <c r="M337" i="1"/>
  <c r="N337" i="1" s="1"/>
  <c r="I360" i="1"/>
  <c r="R360" i="1" s="1"/>
  <c r="H355" i="1"/>
  <c r="L355" i="1" s="1"/>
  <c r="I352" i="1"/>
  <c r="R352" i="1" s="1"/>
  <c r="H347" i="1"/>
  <c r="L347" i="1" s="1"/>
  <c r="I344" i="1"/>
  <c r="R344" i="1" s="1"/>
  <c r="H339" i="1"/>
  <c r="L339" i="1" s="1"/>
  <c r="I336" i="1"/>
  <c r="R336" i="1" s="1"/>
  <c r="H331" i="1"/>
  <c r="L331" i="1" s="1"/>
  <c r="I328" i="1"/>
  <c r="R328" i="1" s="1"/>
  <c r="H323" i="1"/>
  <c r="L323" i="1" s="1"/>
  <c r="I320" i="1"/>
  <c r="R320" i="1" s="1"/>
  <c r="H315" i="1"/>
  <c r="L315" i="1" s="1"/>
  <c r="I312" i="1"/>
  <c r="R312" i="1" s="1"/>
  <c r="H298" i="1"/>
  <c r="L298" i="1" s="1"/>
  <c r="R273" i="1"/>
  <c r="M259" i="1"/>
  <c r="N259" i="1" s="1"/>
  <c r="M254" i="1"/>
  <c r="N254" i="1" s="1"/>
  <c r="H357" i="1"/>
  <c r="L357" i="1" s="1"/>
  <c r="H349" i="1"/>
  <c r="L349" i="1" s="1"/>
  <c r="H341" i="1"/>
  <c r="L341" i="1" s="1"/>
  <c r="H333" i="1"/>
  <c r="L333" i="1" s="1"/>
  <c r="H325" i="1"/>
  <c r="L325" i="1" s="1"/>
  <c r="H317" i="1"/>
  <c r="L317" i="1" s="1"/>
  <c r="H300" i="1"/>
  <c r="L300" i="1" s="1"/>
  <c r="I298" i="1"/>
  <c r="I293" i="1"/>
  <c r="H304" i="1"/>
  <c r="L304" i="1" s="1"/>
  <c r="K293" i="1"/>
  <c r="H294" i="1"/>
  <c r="L294" i="1" s="1"/>
  <c r="H354" i="1"/>
  <c r="L354" i="1" s="1"/>
  <c r="H346" i="1"/>
  <c r="L346" i="1" s="1"/>
  <c r="H338" i="1"/>
  <c r="L338" i="1" s="1"/>
  <c r="H330" i="1"/>
  <c r="L330" i="1" s="1"/>
  <c r="H322" i="1"/>
  <c r="L322" i="1" s="1"/>
  <c r="H314" i="1"/>
  <c r="L314" i="1" s="1"/>
  <c r="K305" i="1"/>
  <c r="I295" i="1"/>
  <c r="K295" i="1"/>
  <c r="H351" i="1"/>
  <c r="L351" i="1" s="1"/>
  <c r="K350" i="1"/>
  <c r="H343" i="1"/>
  <c r="L343" i="1" s="1"/>
  <c r="K342" i="1"/>
  <c r="H335" i="1"/>
  <c r="L335" i="1" s="1"/>
  <c r="K334" i="1"/>
  <c r="H327" i="1"/>
  <c r="L327" i="1" s="1"/>
  <c r="K326" i="1"/>
  <c r="H319" i="1"/>
  <c r="L319" i="1" s="1"/>
  <c r="K318" i="1"/>
  <c r="H311" i="1"/>
  <c r="L311" i="1" s="1"/>
  <c r="K310" i="1"/>
  <c r="H307" i="1"/>
  <c r="L307" i="1" s="1"/>
  <c r="K304" i="1"/>
  <c r="H302" i="1"/>
  <c r="L302" i="1" s="1"/>
  <c r="M299" i="1"/>
  <c r="N299" i="1" s="1"/>
  <c r="K297" i="1"/>
  <c r="R284" i="1"/>
  <c r="H372" i="1"/>
  <c r="L372" i="1" s="1"/>
  <c r="H364" i="1"/>
  <c r="L364" i="1" s="1"/>
  <c r="K363" i="1"/>
  <c r="H356" i="1"/>
  <c r="L356" i="1" s="1"/>
  <c r="K355" i="1"/>
  <c r="H348" i="1"/>
  <c r="L348" i="1" s="1"/>
  <c r="K347" i="1"/>
  <c r="H340" i="1"/>
  <c r="L340" i="1" s="1"/>
  <c r="K339" i="1"/>
  <c r="H332" i="1"/>
  <c r="L332" i="1" s="1"/>
  <c r="K331" i="1"/>
  <c r="S344" i="1" s="1"/>
  <c r="H324" i="1"/>
  <c r="L324" i="1" s="1"/>
  <c r="K323" i="1"/>
  <c r="H316" i="1"/>
  <c r="L316" i="1" s="1"/>
  <c r="K315" i="1"/>
  <c r="H306" i="1"/>
  <c r="L306" i="1" s="1"/>
  <c r="H303" i="1"/>
  <c r="L303" i="1" s="1"/>
  <c r="I301" i="1"/>
  <c r="R301" i="1" s="1"/>
  <c r="M262" i="1"/>
  <c r="N262" i="1" s="1"/>
  <c r="M256" i="1"/>
  <c r="N256" i="1" s="1"/>
  <c r="H369" i="1"/>
  <c r="L369" i="1" s="1"/>
  <c r="H361" i="1"/>
  <c r="L361" i="1" s="1"/>
  <c r="H353" i="1"/>
  <c r="L353" i="1" s="1"/>
  <c r="I350" i="1"/>
  <c r="H345" i="1"/>
  <c r="L345" i="1" s="1"/>
  <c r="I342" i="1"/>
  <c r="H337" i="1"/>
  <c r="L337" i="1" s="1"/>
  <c r="I334" i="1"/>
  <c r="H329" i="1"/>
  <c r="L329" i="1" s="1"/>
  <c r="I326" i="1"/>
  <c r="H321" i="1"/>
  <c r="L321" i="1" s="1"/>
  <c r="I318" i="1"/>
  <c r="H313" i="1"/>
  <c r="L313" i="1" s="1"/>
  <c r="I310" i="1"/>
  <c r="H305" i="1"/>
  <c r="L305" i="1" s="1"/>
  <c r="H318" i="1"/>
  <c r="L318" i="1" s="1"/>
  <c r="K298" i="1"/>
  <c r="H297" i="1"/>
  <c r="L297" i="1" s="1"/>
  <c r="I258" i="1"/>
  <c r="I250" i="1"/>
  <c r="J246" i="1"/>
  <c r="I253" i="1"/>
  <c r="R253" i="1" s="1"/>
  <c r="I245" i="1"/>
  <c r="R245" i="1" s="1"/>
  <c r="M204" i="1"/>
  <c r="N204" i="1" s="1"/>
  <c r="H286" i="1"/>
  <c r="L286" i="1" s="1"/>
  <c r="K285" i="1"/>
  <c r="H278" i="1"/>
  <c r="L278" i="1" s="1"/>
  <c r="K277" i="1"/>
  <c r="H270" i="1"/>
  <c r="L270" i="1" s="1"/>
  <c r="K269" i="1"/>
  <c r="H262" i="1"/>
  <c r="L262" i="1" s="1"/>
  <c r="K261" i="1"/>
  <c r="H254" i="1"/>
  <c r="L254" i="1" s="1"/>
  <c r="M227" i="1"/>
  <c r="N227" i="1" s="1"/>
  <c r="K290" i="1"/>
  <c r="K282" i="1"/>
  <c r="K274" i="1"/>
  <c r="K266" i="1"/>
  <c r="I238" i="1"/>
  <c r="R238" i="1" s="1"/>
  <c r="J238" i="1"/>
  <c r="M218" i="1"/>
  <c r="N218" i="1" s="1"/>
  <c r="H296" i="1"/>
  <c r="L296" i="1" s="1"/>
  <c r="H288" i="1"/>
  <c r="L288" i="1" s="1"/>
  <c r="K287" i="1"/>
  <c r="I285" i="1"/>
  <c r="H280" i="1"/>
  <c r="L280" i="1" s="1"/>
  <c r="K279" i="1"/>
  <c r="I277" i="1"/>
  <c r="H272" i="1"/>
  <c r="L272" i="1" s="1"/>
  <c r="K271" i="1"/>
  <c r="I269" i="1"/>
  <c r="H264" i="1"/>
  <c r="L264" i="1" s="1"/>
  <c r="K263" i="1"/>
  <c r="I260" i="1"/>
  <c r="R260" i="1" s="1"/>
  <c r="J259" i="1"/>
  <c r="I257" i="1"/>
  <c r="R257" i="1" s="1"/>
  <c r="H256" i="1"/>
  <c r="L256" i="1" s="1"/>
  <c r="I249" i="1"/>
  <c r="R249" i="1" s="1"/>
  <c r="H248" i="1"/>
  <c r="L248" i="1" s="1"/>
  <c r="K241" i="1"/>
  <c r="H258" i="1"/>
  <c r="L258" i="1" s="1"/>
  <c r="H261" i="1"/>
  <c r="L261" i="1" s="1"/>
  <c r="H241" i="1"/>
  <c r="L241" i="1" s="1"/>
  <c r="I241" i="1"/>
  <c r="H301" i="1"/>
  <c r="L301" i="1" s="1"/>
  <c r="H293" i="1"/>
  <c r="L293" i="1" s="1"/>
  <c r="H285" i="1"/>
  <c r="L285" i="1" s="1"/>
  <c r="H277" i="1"/>
  <c r="L277" i="1" s="1"/>
  <c r="K258" i="1"/>
  <c r="H257" i="1"/>
  <c r="L257" i="1" s="1"/>
  <c r="I255" i="1"/>
  <c r="R255" i="1" s="1"/>
  <c r="J251" i="1"/>
  <c r="K250" i="1"/>
  <c r="S263" i="1" s="1"/>
  <c r="H249" i="1"/>
  <c r="L249" i="1" s="1"/>
  <c r="I247" i="1"/>
  <c r="R247" i="1" s="1"/>
  <c r="H266" i="1"/>
  <c r="L266" i="1" s="1"/>
  <c r="H259" i="1"/>
  <c r="L259" i="1" s="1"/>
  <c r="H236" i="1"/>
  <c r="L236" i="1" s="1"/>
  <c r="I233" i="1"/>
  <c r="R233" i="1" s="1"/>
  <c r="J230" i="1"/>
  <c r="H228" i="1"/>
  <c r="L228" i="1" s="1"/>
  <c r="I225" i="1"/>
  <c r="R225" i="1" s="1"/>
  <c r="J222" i="1"/>
  <c r="H220" i="1"/>
  <c r="L220" i="1" s="1"/>
  <c r="I217" i="1"/>
  <c r="R217" i="1" s="1"/>
  <c r="J214" i="1"/>
  <c r="H210" i="1"/>
  <c r="L210" i="1" s="1"/>
  <c r="I209" i="1"/>
  <c r="J204" i="1"/>
  <c r="H202" i="1"/>
  <c r="L202" i="1" s="1"/>
  <c r="I195" i="1"/>
  <c r="K195" i="1"/>
  <c r="M183" i="1"/>
  <c r="N183" i="1" s="1"/>
  <c r="R167" i="1"/>
  <c r="H233" i="1"/>
  <c r="L233" i="1" s="1"/>
  <c r="H225" i="1"/>
  <c r="L225" i="1" s="1"/>
  <c r="H217" i="1"/>
  <c r="L217" i="1" s="1"/>
  <c r="H209" i="1"/>
  <c r="L209" i="1" s="1"/>
  <c r="J208" i="1"/>
  <c r="I203" i="1"/>
  <c r="R203" i="1" s="1"/>
  <c r="M191" i="1"/>
  <c r="N191" i="1" s="1"/>
  <c r="H204" i="1"/>
  <c r="L204" i="1" s="1"/>
  <c r="I200" i="1"/>
  <c r="R200" i="1" s="1"/>
  <c r="M173" i="1"/>
  <c r="N173" i="1" s="1"/>
  <c r="M150" i="1"/>
  <c r="N150" i="1" s="1"/>
  <c r="H240" i="1"/>
  <c r="L240" i="1" s="1"/>
  <c r="K239" i="1"/>
  <c r="H232" i="1"/>
  <c r="L232" i="1" s="1"/>
  <c r="K231" i="1"/>
  <c r="R231" i="1" s="1"/>
  <c r="H224" i="1"/>
  <c r="L224" i="1" s="1"/>
  <c r="K223" i="1"/>
  <c r="H216" i="1"/>
  <c r="L216" i="1" s="1"/>
  <c r="K215" i="1"/>
  <c r="K211" i="1"/>
  <c r="H206" i="1"/>
  <c r="L206" i="1" s="1"/>
  <c r="H200" i="1"/>
  <c r="L200" i="1" s="1"/>
  <c r="M178" i="1"/>
  <c r="N178" i="1" s="1"/>
  <c r="H253" i="1"/>
  <c r="L253" i="1" s="1"/>
  <c r="H245" i="1"/>
  <c r="L245" i="1" s="1"/>
  <c r="H237" i="1"/>
  <c r="L237" i="1" s="1"/>
  <c r="K236" i="1"/>
  <c r="H229" i="1"/>
  <c r="L229" i="1" s="1"/>
  <c r="K228" i="1"/>
  <c r="H221" i="1"/>
  <c r="L221" i="1" s="1"/>
  <c r="K220" i="1"/>
  <c r="H213" i="1"/>
  <c r="L213" i="1" s="1"/>
  <c r="I205" i="1"/>
  <c r="R205" i="1" s="1"/>
  <c r="H201" i="1"/>
  <c r="L201" i="1" s="1"/>
  <c r="H194" i="1"/>
  <c r="L194" i="1" s="1"/>
  <c r="M158" i="1"/>
  <c r="N158" i="1" s="1"/>
  <c r="H250" i="1"/>
  <c r="L250" i="1" s="1"/>
  <c r="H242" i="1"/>
  <c r="L242" i="1" s="1"/>
  <c r="H234" i="1"/>
  <c r="L234" i="1" s="1"/>
  <c r="H226" i="1"/>
  <c r="L226" i="1" s="1"/>
  <c r="H218" i="1"/>
  <c r="L218" i="1" s="1"/>
  <c r="H212" i="1"/>
  <c r="L212" i="1" s="1"/>
  <c r="K210" i="1"/>
  <c r="R210" i="1" s="1"/>
  <c r="K209" i="1"/>
  <c r="M165" i="1"/>
  <c r="N165" i="1" s="1"/>
  <c r="H239" i="1"/>
  <c r="L239" i="1" s="1"/>
  <c r="H231" i="1"/>
  <c r="L231" i="1" s="1"/>
  <c r="I202" i="1"/>
  <c r="R202" i="1" s="1"/>
  <c r="I192" i="1"/>
  <c r="H203" i="1"/>
  <c r="L203" i="1" s="1"/>
  <c r="H198" i="1"/>
  <c r="L198" i="1" s="1"/>
  <c r="K192" i="1"/>
  <c r="H196" i="1"/>
  <c r="L196" i="1" s="1"/>
  <c r="H199" i="1"/>
  <c r="L199" i="1" s="1"/>
  <c r="M181" i="1"/>
  <c r="N181" i="1" s="1"/>
  <c r="I132" i="1"/>
  <c r="K132" i="1"/>
  <c r="M120" i="1"/>
  <c r="N120" i="1" s="1"/>
  <c r="M160" i="1"/>
  <c r="N160" i="1" s="1"/>
  <c r="I148" i="1"/>
  <c r="K148" i="1"/>
  <c r="M144" i="1"/>
  <c r="N144" i="1" s="1"/>
  <c r="H191" i="1"/>
  <c r="L191" i="1" s="1"/>
  <c r="H183" i="1"/>
  <c r="L183" i="1" s="1"/>
  <c r="H175" i="1"/>
  <c r="L175" i="1" s="1"/>
  <c r="H167" i="1"/>
  <c r="L167" i="1" s="1"/>
  <c r="I161" i="1"/>
  <c r="R161" i="1" s="1"/>
  <c r="H158" i="1"/>
  <c r="L158" i="1" s="1"/>
  <c r="I145" i="1"/>
  <c r="R145" i="1" s="1"/>
  <c r="I140" i="1"/>
  <c r="K140" i="1"/>
  <c r="H188" i="1"/>
  <c r="L188" i="1" s="1"/>
  <c r="K187" i="1"/>
  <c r="H180" i="1"/>
  <c r="L180" i="1" s="1"/>
  <c r="K179" i="1"/>
  <c r="R179" i="1" s="1"/>
  <c r="H172" i="1"/>
  <c r="L172" i="1" s="1"/>
  <c r="K171" i="1"/>
  <c r="H161" i="1"/>
  <c r="L161" i="1" s="1"/>
  <c r="H150" i="1"/>
  <c r="L150" i="1" s="1"/>
  <c r="M142" i="1"/>
  <c r="N142" i="1" s="1"/>
  <c r="H136" i="1"/>
  <c r="L136" i="1" s="1"/>
  <c r="H193" i="1"/>
  <c r="L193" i="1" s="1"/>
  <c r="H185" i="1"/>
  <c r="L185" i="1" s="1"/>
  <c r="K184" i="1"/>
  <c r="H177" i="1"/>
  <c r="L177" i="1" s="1"/>
  <c r="K176" i="1"/>
  <c r="H169" i="1"/>
  <c r="L169" i="1" s="1"/>
  <c r="K168" i="1"/>
  <c r="H156" i="1"/>
  <c r="L156" i="1" s="1"/>
  <c r="M152" i="1"/>
  <c r="N152" i="1" s="1"/>
  <c r="I151" i="1"/>
  <c r="K151" i="1"/>
  <c r="I146" i="1"/>
  <c r="K146" i="1"/>
  <c r="M130" i="1"/>
  <c r="N130" i="1" s="1"/>
  <c r="R116" i="1"/>
  <c r="H190" i="1"/>
  <c r="L190" i="1" s="1"/>
  <c r="H182" i="1"/>
  <c r="L182" i="1" s="1"/>
  <c r="H174" i="1"/>
  <c r="L174" i="1" s="1"/>
  <c r="H166" i="1"/>
  <c r="L166" i="1" s="1"/>
  <c r="K162" i="1"/>
  <c r="H138" i="1"/>
  <c r="L138" i="1" s="1"/>
  <c r="M117" i="1"/>
  <c r="N117" i="1" s="1"/>
  <c r="H195" i="1"/>
  <c r="L195" i="1" s="1"/>
  <c r="H187" i="1"/>
  <c r="L187" i="1" s="1"/>
  <c r="I184" i="1"/>
  <c r="H179" i="1"/>
  <c r="L179" i="1" s="1"/>
  <c r="I176" i="1"/>
  <c r="H171" i="1"/>
  <c r="L171" i="1" s="1"/>
  <c r="I168" i="1"/>
  <c r="J165" i="1"/>
  <c r="I156" i="1"/>
  <c r="K156" i="1"/>
  <c r="H153" i="1"/>
  <c r="L153" i="1" s="1"/>
  <c r="M122" i="1"/>
  <c r="N122" i="1" s="1"/>
  <c r="H208" i="1"/>
  <c r="L208" i="1" s="1"/>
  <c r="H176" i="1"/>
  <c r="L176" i="1" s="1"/>
  <c r="H168" i="1"/>
  <c r="L168" i="1" s="1"/>
  <c r="K164" i="1"/>
  <c r="I159" i="1"/>
  <c r="R159" i="1" s="1"/>
  <c r="H148" i="1"/>
  <c r="L148" i="1" s="1"/>
  <c r="H137" i="1"/>
  <c r="L137" i="1" s="1"/>
  <c r="I129" i="1"/>
  <c r="H147" i="1"/>
  <c r="L147" i="1" s="1"/>
  <c r="I137" i="1"/>
  <c r="H135" i="1"/>
  <c r="L135" i="1" s="1"/>
  <c r="H125" i="1"/>
  <c r="L125" i="1" s="1"/>
  <c r="H117" i="1"/>
  <c r="L117" i="1" s="1"/>
  <c r="H152" i="1"/>
  <c r="L152" i="1" s="1"/>
  <c r="H144" i="1"/>
  <c r="L144" i="1" s="1"/>
  <c r="K143" i="1"/>
  <c r="H134" i="1"/>
  <c r="L134" i="1" s="1"/>
  <c r="H157" i="1"/>
  <c r="L157" i="1" s="1"/>
  <c r="H149" i="1"/>
  <c r="L149" i="1" s="1"/>
  <c r="H141" i="1"/>
  <c r="L141" i="1" s="1"/>
  <c r="H133" i="1"/>
  <c r="L133" i="1" s="1"/>
  <c r="I128" i="1"/>
  <c r="R128" i="1" s="1"/>
  <c r="H127" i="1"/>
  <c r="L127" i="1" s="1"/>
  <c r="H119" i="1"/>
  <c r="L119" i="1" s="1"/>
  <c r="K112" i="1"/>
  <c r="I112" i="1"/>
  <c r="M95" i="1"/>
  <c r="N95" i="1" s="1"/>
  <c r="H162" i="1"/>
  <c r="L162" i="1" s="1"/>
  <c r="H154" i="1"/>
  <c r="L154" i="1" s="1"/>
  <c r="H146" i="1"/>
  <c r="L146" i="1" s="1"/>
  <c r="I139" i="1"/>
  <c r="R139" i="1" s="1"/>
  <c r="J138" i="1"/>
  <c r="I131" i="1"/>
  <c r="R131" i="1" s="1"/>
  <c r="J130" i="1"/>
  <c r="K129" i="1"/>
  <c r="H128" i="1"/>
  <c r="L128" i="1" s="1"/>
  <c r="I126" i="1"/>
  <c r="R126" i="1" s="1"/>
  <c r="J122" i="1"/>
  <c r="K121" i="1"/>
  <c r="H120" i="1"/>
  <c r="L120" i="1" s="1"/>
  <c r="I118" i="1"/>
  <c r="R118" i="1" s="1"/>
  <c r="I109" i="1"/>
  <c r="R109" i="1" s="1"/>
  <c r="J109" i="1"/>
  <c r="I107" i="1"/>
  <c r="H129" i="1"/>
  <c r="L129" i="1" s="1"/>
  <c r="K107" i="1"/>
  <c r="H140" i="1"/>
  <c r="L140" i="1" s="1"/>
  <c r="M100" i="1"/>
  <c r="N100" i="1" s="1"/>
  <c r="H159" i="1"/>
  <c r="L159" i="1" s="1"/>
  <c r="H151" i="1"/>
  <c r="L151" i="1" s="1"/>
  <c r="H143" i="1"/>
  <c r="L143" i="1" s="1"/>
  <c r="H139" i="1"/>
  <c r="L139" i="1" s="1"/>
  <c r="K137" i="1"/>
  <c r="H131" i="1"/>
  <c r="L131" i="1" s="1"/>
  <c r="I110" i="1"/>
  <c r="K110" i="1"/>
  <c r="I123" i="1"/>
  <c r="R123" i="1" s="1"/>
  <c r="H122" i="1"/>
  <c r="L122" i="1" s="1"/>
  <c r="I115" i="1"/>
  <c r="R115" i="1" s="1"/>
  <c r="M89" i="1"/>
  <c r="N89" i="1" s="1"/>
  <c r="H107" i="1"/>
  <c r="L107" i="1" s="1"/>
  <c r="I104" i="1"/>
  <c r="J95" i="1"/>
  <c r="H93" i="1"/>
  <c r="L93" i="1" s="1"/>
  <c r="J87" i="1"/>
  <c r="K86" i="1"/>
  <c r="H85" i="1"/>
  <c r="L85" i="1" s="1"/>
  <c r="I74" i="1"/>
  <c r="R74" i="1" s="1"/>
  <c r="J74" i="1"/>
  <c r="M63" i="1"/>
  <c r="N63" i="1" s="1"/>
  <c r="H104" i="1"/>
  <c r="L104" i="1" s="1"/>
  <c r="I80" i="1"/>
  <c r="K80" i="1"/>
  <c r="H83" i="1"/>
  <c r="L83" i="1" s="1"/>
  <c r="I94" i="1"/>
  <c r="R94" i="1" s="1"/>
  <c r="K77" i="1"/>
  <c r="H77" i="1"/>
  <c r="L77" i="1" s="1"/>
  <c r="I77" i="1"/>
  <c r="H80" i="1"/>
  <c r="L80" i="1" s="1"/>
  <c r="M61" i="1"/>
  <c r="N61" i="1" s="1"/>
  <c r="H111" i="1"/>
  <c r="L111" i="1" s="1"/>
  <c r="H103" i="1"/>
  <c r="L103" i="1" s="1"/>
  <c r="H79" i="1"/>
  <c r="L79" i="1" s="1"/>
  <c r="M78" i="1"/>
  <c r="N78" i="1" s="1"/>
  <c r="M70" i="1"/>
  <c r="N70" i="1" s="1"/>
  <c r="H132" i="1"/>
  <c r="L132" i="1" s="1"/>
  <c r="H124" i="1"/>
  <c r="L124" i="1" s="1"/>
  <c r="H116" i="1"/>
  <c r="L116" i="1" s="1"/>
  <c r="H108" i="1"/>
  <c r="L108" i="1" s="1"/>
  <c r="H102" i="1"/>
  <c r="L102" i="1" s="1"/>
  <c r="K99" i="1"/>
  <c r="H98" i="1"/>
  <c r="L98" i="1" s="1"/>
  <c r="K91" i="1"/>
  <c r="R91" i="1" s="1"/>
  <c r="H90" i="1"/>
  <c r="L90" i="1" s="1"/>
  <c r="I83" i="1"/>
  <c r="R83" i="1" s="1"/>
  <c r="H121" i="1"/>
  <c r="L121" i="1" s="1"/>
  <c r="H113" i="1"/>
  <c r="L113" i="1" s="1"/>
  <c r="H105" i="1"/>
  <c r="L105" i="1" s="1"/>
  <c r="K104" i="1"/>
  <c r="H101" i="1"/>
  <c r="L101" i="1" s="1"/>
  <c r="H99" i="1"/>
  <c r="L99" i="1" s="1"/>
  <c r="H91" i="1"/>
  <c r="L91" i="1" s="1"/>
  <c r="H84" i="1"/>
  <c r="L84" i="1" s="1"/>
  <c r="H100" i="1"/>
  <c r="L100" i="1" s="1"/>
  <c r="I93" i="1"/>
  <c r="R93" i="1" s="1"/>
  <c r="H92" i="1"/>
  <c r="L92" i="1" s="1"/>
  <c r="I85" i="1"/>
  <c r="R85" i="1" s="1"/>
  <c r="I82" i="1"/>
  <c r="R82" i="1" s="1"/>
  <c r="H72" i="1"/>
  <c r="L72" i="1" s="1"/>
  <c r="I69" i="1"/>
  <c r="R69" i="1" s="1"/>
  <c r="H65" i="1"/>
  <c r="L65" i="1" s="1"/>
  <c r="I64" i="1"/>
  <c r="R64" i="1" s="1"/>
  <c r="H69" i="1"/>
  <c r="L69" i="1" s="1"/>
  <c r="M33" i="1"/>
  <c r="N33" i="1" s="1"/>
  <c r="I59" i="1"/>
  <c r="I62" i="1"/>
  <c r="K62" i="1"/>
  <c r="H62" i="1"/>
  <c r="L62" i="1" s="1"/>
  <c r="M31" i="1"/>
  <c r="N31" i="1" s="1"/>
  <c r="H76" i="1"/>
  <c r="L76" i="1" s="1"/>
  <c r="K75" i="1"/>
  <c r="H68" i="1"/>
  <c r="L68" i="1" s="1"/>
  <c r="M58" i="1"/>
  <c r="N58" i="1" s="1"/>
  <c r="R57" i="1"/>
  <c r="M52" i="1"/>
  <c r="N52" i="1" s="1"/>
  <c r="H97" i="1"/>
  <c r="L97" i="1" s="1"/>
  <c r="H89" i="1"/>
  <c r="L89" i="1" s="1"/>
  <c r="H81" i="1"/>
  <c r="L81" i="1" s="1"/>
  <c r="H73" i="1"/>
  <c r="L73" i="1" s="1"/>
  <c r="K72" i="1"/>
  <c r="K65" i="1"/>
  <c r="M44" i="1"/>
  <c r="N44" i="1" s="1"/>
  <c r="H94" i="1"/>
  <c r="L94" i="1" s="1"/>
  <c r="H86" i="1"/>
  <c r="L86" i="1" s="1"/>
  <c r="H78" i="1"/>
  <c r="L78" i="1" s="1"/>
  <c r="I75" i="1"/>
  <c r="H70" i="1"/>
  <c r="L70" i="1" s="1"/>
  <c r="H67" i="1"/>
  <c r="L67" i="1" s="1"/>
  <c r="M49" i="1"/>
  <c r="N49" i="1" s="1"/>
  <c r="R29" i="1"/>
  <c r="H75" i="1"/>
  <c r="L75" i="1" s="1"/>
  <c r="H66" i="1"/>
  <c r="L66" i="1" s="1"/>
  <c r="M41" i="1"/>
  <c r="N41" i="1" s="1"/>
  <c r="H59" i="1"/>
  <c r="L59" i="1" s="1"/>
  <c r="I56" i="1"/>
  <c r="R56" i="1" s="1"/>
  <c r="J53" i="1"/>
  <c r="H51" i="1"/>
  <c r="L51" i="1" s="1"/>
  <c r="I48" i="1"/>
  <c r="R48" i="1" s="1"/>
  <c r="J45" i="1"/>
  <c r="H43" i="1"/>
  <c r="L43" i="1" s="1"/>
  <c r="I40" i="1"/>
  <c r="J37" i="1"/>
  <c r="I32" i="1"/>
  <c r="J29" i="1"/>
  <c r="I24" i="1"/>
  <c r="R24" i="1" s="1"/>
  <c r="H56" i="1"/>
  <c r="L56" i="1" s="1"/>
  <c r="H48" i="1"/>
  <c r="L48" i="1" s="1"/>
  <c r="H40" i="1"/>
  <c r="L40" i="1" s="1"/>
  <c r="H32" i="1"/>
  <c r="L32" i="1" s="1"/>
  <c r="H24" i="1"/>
  <c r="L24" i="1" s="1"/>
  <c r="H63" i="1"/>
  <c r="L63" i="1" s="1"/>
  <c r="H55" i="1"/>
  <c r="L55" i="1" s="1"/>
  <c r="K54" i="1"/>
  <c r="H47" i="1"/>
  <c r="L47" i="1" s="1"/>
  <c r="K46" i="1"/>
  <c r="H39" i="1"/>
  <c r="L39" i="1" s="1"/>
  <c r="K38" i="1"/>
  <c r="H31" i="1"/>
  <c r="L31" i="1" s="1"/>
  <c r="K30" i="1"/>
  <c r="H60" i="1"/>
  <c r="L60" i="1" s="1"/>
  <c r="K59" i="1"/>
  <c r="H52" i="1"/>
  <c r="L52" i="1" s="1"/>
  <c r="K51" i="1"/>
  <c r="H44" i="1"/>
  <c r="L44" i="1" s="1"/>
  <c r="K43" i="1"/>
  <c r="H36" i="1"/>
  <c r="L36" i="1" s="1"/>
  <c r="K35" i="1"/>
  <c r="H28" i="1"/>
  <c r="L28" i="1" s="1"/>
  <c r="K27" i="1"/>
  <c r="H57" i="1"/>
  <c r="L57" i="1" s="1"/>
  <c r="I54" i="1"/>
  <c r="H49" i="1"/>
  <c r="L49" i="1" s="1"/>
  <c r="I46" i="1"/>
  <c r="M42" i="1"/>
  <c r="N42" i="1" s="1"/>
  <c r="H41" i="1"/>
  <c r="L41" i="1" s="1"/>
  <c r="K40" i="1"/>
  <c r="H33" i="1"/>
  <c r="L33" i="1" s="1"/>
  <c r="K32" i="1"/>
  <c r="H25" i="1"/>
  <c r="L25" i="1" s="1"/>
  <c r="H30" i="1"/>
  <c r="L30" i="1" s="1"/>
  <c r="K22" i="1"/>
  <c r="I22" i="1"/>
  <c r="H22" i="1"/>
  <c r="W35" i="1"/>
  <c r="W33" i="1"/>
  <c r="W36" i="1"/>
  <c r="W37" i="1"/>
  <c r="W29" i="1"/>
  <c r="W26" i="1"/>
  <c r="W25" i="1"/>
  <c r="W28" i="1"/>
  <c r="W40" i="1"/>
  <c r="W369" i="1"/>
  <c r="W66" i="1"/>
  <c r="W213" i="1"/>
  <c r="W337" i="1"/>
  <c r="W256" i="1"/>
  <c r="W103" i="1"/>
  <c r="W313" i="1"/>
  <c r="W117" i="1"/>
  <c r="W58" i="1"/>
  <c r="W79" i="1"/>
  <c r="W204" i="1"/>
  <c r="W216" i="1"/>
  <c r="W364" i="1"/>
  <c r="W326" i="1"/>
  <c r="W119" i="1"/>
  <c r="W332" i="1"/>
  <c r="W285" i="1"/>
  <c r="W231" i="1"/>
  <c r="W251" i="1"/>
  <c r="W265" i="1"/>
  <c r="W253" i="1"/>
  <c r="W319" i="1"/>
  <c r="W291" i="1"/>
  <c r="W272" i="1"/>
  <c r="W306" i="1"/>
  <c r="W107" i="1"/>
  <c r="W338" i="1"/>
  <c r="W248" i="1"/>
  <c r="W255" i="1"/>
  <c r="W316" i="1"/>
  <c r="W260" i="1"/>
  <c r="W331" i="1"/>
  <c r="W220" i="1"/>
  <c r="W267" i="1"/>
  <c r="W314" i="1"/>
  <c r="W86" i="1"/>
  <c r="W284" i="1"/>
  <c r="W60" i="1"/>
  <c r="W271" i="1"/>
  <c r="W227" i="1"/>
  <c r="W339" i="1"/>
  <c r="W356" i="1"/>
  <c r="W224" i="1"/>
  <c r="W68" i="1"/>
  <c r="W155" i="1"/>
  <c r="W131" i="1"/>
  <c r="W350" i="1"/>
  <c r="W298" i="1"/>
  <c r="W70" i="1"/>
  <c r="W56" i="1"/>
  <c r="W215" i="1"/>
  <c r="W233" i="1"/>
  <c r="W108" i="1"/>
  <c r="W283" i="1"/>
  <c r="W72" i="1"/>
  <c r="W277" i="1"/>
  <c r="W166" i="1"/>
  <c r="W61" i="1"/>
  <c r="W299" i="1"/>
  <c r="W186" i="1"/>
  <c r="W132" i="1"/>
  <c r="W192" i="1"/>
  <c r="W137" i="1"/>
  <c r="W307" i="1"/>
  <c r="W196" i="1"/>
  <c r="W274" i="1"/>
  <c r="W325" i="1"/>
  <c r="W247" i="1"/>
  <c r="W315" i="1"/>
  <c r="W250" i="1"/>
  <c r="W301" i="1"/>
  <c r="W328" i="1"/>
  <c r="W374" i="1"/>
  <c r="W376" i="1"/>
  <c r="W354" i="1"/>
  <c r="W106" i="1"/>
  <c r="W102" i="1"/>
  <c r="W323" i="1"/>
  <c r="W340" i="1"/>
  <c r="W152" i="1"/>
  <c r="W333" i="1"/>
  <c r="W225" i="1"/>
  <c r="W295" i="1"/>
  <c r="W252" i="1"/>
  <c r="W304" i="1"/>
  <c r="W98" i="1"/>
  <c r="W370" i="1"/>
  <c r="W242" i="1"/>
  <c r="W352" i="1"/>
  <c r="W214" i="1"/>
  <c r="W327" i="1"/>
  <c r="W195" i="1"/>
  <c r="W228" i="1"/>
  <c r="W335" i="1"/>
  <c r="W292" i="1"/>
  <c r="W270" i="1"/>
  <c r="W303" i="1"/>
  <c r="W336" i="1"/>
  <c r="W171" i="1"/>
  <c r="W312" i="1"/>
  <c r="W164" i="1"/>
  <c r="W347" i="1"/>
  <c r="W249" i="1"/>
  <c r="W378" i="1"/>
  <c r="W229" i="1"/>
  <c r="W71" i="1"/>
  <c r="W104" i="1"/>
  <c r="W232" i="1"/>
  <c r="W201" i="1"/>
  <c r="W351" i="1"/>
  <c r="W168" i="1"/>
  <c r="W259" i="1"/>
  <c r="W124" i="1"/>
  <c r="W59" i="1"/>
  <c r="W78" i="1"/>
  <c r="W371" i="1"/>
  <c r="W257" i="1"/>
  <c r="W130" i="1"/>
  <c r="W188" i="1"/>
  <c r="W55" i="1"/>
  <c r="W355" i="1"/>
  <c r="W246" i="1"/>
  <c r="W275" i="1"/>
  <c r="W360" i="1"/>
  <c r="W211" i="1"/>
  <c r="W87" i="1"/>
  <c r="W112" i="1"/>
  <c r="W160" i="1"/>
  <c r="W230" i="1"/>
  <c r="W357" i="1"/>
  <c r="W280" i="1"/>
  <c r="W375" i="1"/>
  <c r="W210" i="1"/>
  <c r="W372" i="1"/>
  <c r="W218" i="1"/>
  <c r="W221" i="1"/>
  <c r="W44" i="1"/>
  <c r="W177" i="1"/>
  <c r="W63" i="1"/>
  <c r="W126" i="1"/>
  <c r="W281" i="1"/>
  <c r="W219" i="1"/>
  <c r="W244" i="1"/>
  <c r="W146" i="1"/>
  <c r="W202" i="1"/>
  <c r="W135" i="1"/>
  <c r="W264" i="1"/>
  <c r="W293" i="1"/>
  <c r="W118" i="1"/>
  <c r="W234" i="1"/>
  <c r="W297" i="1"/>
  <c r="W144" i="1"/>
  <c r="W161" i="1"/>
  <c r="W76" i="1"/>
  <c r="W254" i="1"/>
  <c r="W91" i="1"/>
  <c r="W206" i="1"/>
  <c r="W243" i="1"/>
  <c r="W153" i="1"/>
  <c r="W121" i="1"/>
  <c r="W245" i="1"/>
  <c r="W273" i="1"/>
  <c r="W203" i="1"/>
  <c r="W163" i="1"/>
  <c r="W111" i="1"/>
  <c r="W96" i="1"/>
  <c r="W263" i="1"/>
  <c r="W136" i="1"/>
  <c r="W208" i="1"/>
  <c r="W74" i="1"/>
  <c r="W182" i="1"/>
  <c r="W84" i="1"/>
  <c r="W353" i="1"/>
  <c r="W73" i="1"/>
  <c r="W258" i="1"/>
  <c r="W173" i="1"/>
  <c r="W222" i="1"/>
  <c r="W54" i="1"/>
  <c r="W308" i="1"/>
  <c r="W348" i="1"/>
  <c r="W290" i="1"/>
  <c r="W142" i="1"/>
  <c r="W143" i="1"/>
  <c r="W318" i="1"/>
  <c r="W114" i="1"/>
  <c r="W85" i="1"/>
  <c r="W90" i="1"/>
  <c r="W321" i="1"/>
  <c r="W240" i="1"/>
  <c r="W282" i="1"/>
  <c r="W125" i="1"/>
  <c r="W67" i="1"/>
  <c r="W110" i="1"/>
  <c r="W367" i="1"/>
  <c r="W116" i="1"/>
  <c r="W368" i="1"/>
  <c r="W212" i="1"/>
  <c r="W95" i="1"/>
  <c r="W162" i="1"/>
  <c r="W296" i="1"/>
  <c r="W329" i="1"/>
  <c r="W52" i="1"/>
  <c r="W300" i="1"/>
  <c r="W156" i="1"/>
  <c r="W199" i="1"/>
  <c r="W65" i="1"/>
  <c r="W205" i="1"/>
  <c r="W57" i="1"/>
  <c r="W289" i="1"/>
  <c r="W170" i="1"/>
  <c r="W286" i="1"/>
  <c r="W53" i="1"/>
  <c r="W359" i="1"/>
  <c r="W178" i="1"/>
  <c r="W235" i="1"/>
  <c r="W172" i="1"/>
  <c r="W349" i="1"/>
  <c r="W261" i="1"/>
  <c r="W226" i="1"/>
  <c r="W120" i="1"/>
  <c r="W46" i="1"/>
  <c r="W217" i="1"/>
  <c r="W139" i="1"/>
  <c r="W169" i="1"/>
  <c r="W236" i="1"/>
  <c r="W187" i="1"/>
  <c r="W197" i="1"/>
  <c r="W309" i="1"/>
  <c r="W149" i="1"/>
  <c r="W239" i="1"/>
  <c r="W207" i="1"/>
  <c r="W200" i="1"/>
  <c r="W105" i="1"/>
  <c r="W269" i="1"/>
  <c r="W69" i="1"/>
  <c r="W179" i="1"/>
  <c r="W99" i="1"/>
  <c r="W279" i="1"/>
  <c r="W100" i="1"/>
  <c r="W287" i="1"/>
  <c r="W180" i="1"/>
  <c r="W373" i="1"/>
  <c r="W88" i="1"/>
  <c r="W51" i="1"/>
  <c r="W157" i="1"/>
  <c r="W302" i="1"/>
  <c r="W175" i="1"/>
  <c r="W341" i="1"/>
  <c r="W80" i="1"/>
  <c r="W151" i="1"/>
  <c r="W159" i="1"/>
  <c r="W176" i="1"/>
  <c r="W150" i="1"/>
  <c r="W185" i="1"/>
  <c r="W140" i="1"/>
  <c r="W115" i="1"/>
  <c r="W322" i="1"/>
  <c r="W94" i="1"/>
  <c r="W193" i="1"/>
  <c r="W174" i="1"/>
  <c r="W194" i="1"/>
  <c r="W324" i="1"/>
  <c r="W147" i="1"/>
  <c r="W223" i="1"/>
  <c r="W93" i="1"/>
  <c r="W158" i="1"/>
  <c r="W294" i="1"/>
  <c r="W366" i="1"/>
  <c r="W48" i="1"/>
  <c r="W238" i="1"/>
  <c r="W109" i="1"/>
  <c r="W165" i="1"/>
  <c r="W47" i="1"/>
  <c r="W334" i="1"/>
  <c r="W127" i="1"/>
  <c r="W237" i="1"/>
  <c r="W141" i="1"/>
  <c r="W241" i="1"/>
  <c r="W133" i="1"/>
  <c r="W75" i="1"/>
  <c r="W268" i="1"/>
  <c r="W377" i="1"/>
  <c r="W198" i="1"/>
  <c r="W81" i="1"/>
  <c r="W129" i="1"/>
  <c r="W167" i="1"/>
  <c r="W134" i="1"/>
  <c r="W97" i="1"/>
  <c r="W50" i="1"/>
  <c r="W45" i="1"/>
  <c r="W189" i="1"/>
  <c r="W128" i="1"/>
  <c r="W343" i="1"/>
  <c r="W358" i="1"/>
  <c r="W62" i="1"/>
  <c r="W92" i="1"/>
  <c r="W209" i="1"/>
  <c r="W138" i="1"/>
  <c r="W276" i="1"/>
  <c r="W190" i="1"/>
  <c r="W154" i="1"/>
  <c r="W148" i="1"/>
  <c r="W317" i="1"/>
  <c r="W266" i="1"/>
  <c r="W288" i="1"/>
  <c r="W82" i="1"/>
  <c r="W365" i="1"/>
  <c r="W362" i="1"/>
  <c r="W342" i="1"/>
  <c r="W330" i="1"/>
  <c r="W310" i="1"/>
  <c r="W89" i="1"/>
  <c r="W320" i="1"/>
  <c r="W262" i="1"/>
  <c r="W181" i="1"/>
  <c r="W278" i="1"/>
  <c r="W184" i="1"/>
  <c r="W361" i="1"/>
  <c r="W183" i="1"/>
  <c r="W191" i="1"/>
  <c r="W113" i="1"/>
  <c r="W49" i="1"/>
  <c r="W122" i="1"/>
  <c r="W346" i="1"/>
  <c r="W145" i="1"/>
  <c r="W345" i="1"/>
  <c r="W77" i="1"/>
  <c r="W83" i="1"/>
  <c r="W344" i="1"/>
  <c r="W123" i="1"/>
  <c r="W101" i="1"/>
  <c r="W363" i="1"/>
  <c r="W305" i="1"/>
  <c r="W64" i="1"/>
  <c r="W311" i="1"/>
  <c r="U28" i="1" l="1"/>
  <c r="M28" i="1"/>
  <c r="N28" i="1" s="1"/>
  <c r="R187" i="1"/>
  <c r="R319" i="1"/>
  <c r="M319" i="1" s="1"/>
  <c r="N319" i="1" s="1"/>
  <c r="O319" i="1" s="1"/>
  <c r="P319" i="1" s="1"/>
  <c r="T319" i="1" s="1"/>
  <c r="R224" i="1"/>
  <c r="R327" i="1"/>
  <c r="R356" i="1"/>
  <c r="M356" i="1" s="1"/>
  <c r="N356" i="1" s="1"/>
  <c r="O356" i="1" s="1"/>
  <c r="P356" i="1" s="1"/>
  <c r="R355" i="1"/>
  <c r="M355" i="1" s="1"/>
  <c r="N355" i="1" s="1"/>
  <c r="R377" i="1"/>
  <c r="R66" i="1"/>
  <c r="R361" i="1"/>
  <c r="R266" i="1"/>
  <c r="R72" i="1"/>
  <c r="R324" i="1"/>
  <c r="T367" i="1"/>
  <c r="M229" i="1"/>
  <c r="N229" i="1" s="1"/>
  <c r="O229" i="1" s="1"/>
  <c r="P229" i="1" s="1"/>
  <c r="T229" i="1" s="1"/>
  <c r="M268" i="1"/>
  <c r="N268" i="1" s="1"/>
  <c r="M373" i="1"/>
  <c r="N373" i="1" s="1"/>
  <c r="O373" i="1" s="1"/>
  <c r="P373" i="1" s="1"/>
  <c r="M353" i="1"/>
  <c r="N353" i="1" s="1"/>
  <c r="O353" i="1" s="1"/>
  <c r="P353" i="1" s="1"/>
  <c r="T353" i="1" s="1"/>
  <c r="M361" i="1"/>
  <c r="N361" i="1" s="1"/>
  <c r="O361" i="1" s="1"/>
  <c r="P361" i="1" s="1"/>
  <c r="M283" i="1"/>
  <c r="N283" i="1" s="1"/>
  <c r="O283" i="1" s="1"/>
  <c r="P283" i="1" s="1"/>
  <c r="T373" i="1"/>
  <c r="M214" i="1"/>
  <c r="N214" i="1" s="1"/>
  <c r="O214" i="1" s="1"/>
  <c r="P214" i="1" s="1"/>
  <c r="M90" i="1"/>
  <c r="N90" i="1" s="1"/>
  <c r="M278" i="1"/>
  <c r="N278" i="1" s="1"/>
  <c r="O278" i="1" s="1"/>
  <c r="P278" i="1" s="1"/>
  <c r="M369" i="1"/>
  <c r="N369" i="1" s="1"/>
  <c r="O369" i="1" s="1"/>
  <c r="P369" i="1" s="1"/>
  <c r="M294" i="1"/>
  <c r="N294" i="1" s="1"/>
  <c r="M351" i="1"/>
  <c r="N351" i="1" s="1"/>
  <c r="O351" i="1" s="1"/>
  <c r="P351" i="1" s="1"/>
  <c r="M324" i="1"/>
  <c r="N324" i="1" s="1"/>
  <c r="O324" i="1" s="1"/>
  <c r="P324" i="1" s="1"/>
  <c r="T324" i="1" s="1"/>
  <c r="M275" i="1"/>
  <c r="N275" i="1" s="1"/>
  <c r="M177" i="1"/>
  <c r="N177" i="1" s="1"/>
  <c r="O177" i="1" s="1"/>
  <c r="P177" i="1" s="1"/>
  <c r="T177" i="1" s="1"/>
  <c r="M206" i="1"/>
  <c r="N206" i="1" s="1"/>
  <c r="O206" i="1" s="1"/>
  <c r="P206" i="1" s="1"/>
  <c r="T206" i="1" s="1"/>
  <c r="T375" i="1"/>
  <c r="M87" i="1"/>
  <c r="N87" i="1" s="1"/>
  <c r="O87" i="1" s="1"/>
  <c r="P87" i="1" s="1"/>
  <c r="T87" i="1" s="1"/>
  <c r="M237" i="1"/>
  <c r="N237" i="1" s="1"/>
  <c r="O237" i="1" s="1"/>
  <c r="P237" i="1" s="1"/>
  <c r="T237" i="1" s="1"/>
  <c r="M98" i="1"/>
  <c r="N98" i="1" s="1"/>
  <c r="M349" i="1"/>
  <c r="N349" i="1" s="1"/>
  <c r="O349" i="1" s="1"/>
  <c r="P349" i="1" s="1"/>
  <c r="M348" i="1"/>
  <c r="N348" i="1" s="1"/>
  <c r="M149" i="1"/>
  <c r="N149" i="1" s="1"/>
  <c r="O149" i="1" s="1"/>
  <c r="P149" i="1" s="1"/>
  <c r="M226" i="1"/>
  <c r="N226" i="1" s="1"/>
  <c r="O226" i="1" s="1"/>
  <c r="P226" i="1" s="1"/>
  <c r="T226" i="1" s="1"/>
  <c r="M270" i="1"/>
  <c r="N270" i="1" s="1"/>
  <c r="M234" i="1"/>
  <c r="N234" i="1" s="1"/>
  <c r="O234" i="1" s="1"/>
  <c r="P234" i="1" s="1"/>
  <c r="T234" i="1" s="1"/>
  <c r="M207" i="1"/>
  <c r="N207" i="1" s="1"/>
  <c r="O207" i="1" s="1"/>
  <c r="P207" i="1" s="1"/>
  <c r="M125" i="1"/>
  <c r="N125" i="1" s="1"/>
  <c r="O125" i="1" s="1"/>
  <c r="P125" i="1" s="1"/>
  <c r="M196" i="1"/>
  <c r="N196" i="1" s="1"/>
  <c r="M60" i="1"/>
  <c r="N60" i="1" s="1"/>
  <c r="O60" i="1" s="1"/>
  <c r="P60" i="1" s="1"/>
  <c r="T60" i="1" s="1"/>
  <c r="M332" i="1"/>
  <c r="N332" i="1" s="1"/>
  <c r="M308" i="1"/>
  <c r="N308" i="1" s="1"/>
  <c r="M264" i="1"/>
  <c r="N264" i="1" s="1"/>
  <c r="M106" i="1"/>
  <c r="N106" i="1" s="1"/>
  <c r="M235" i="1"/>
  <c r="N235" i="1" s="1"/>
  <c r="O235" i="1" s="1"/>
  <c r="P235" i="1" s="1"/>
  <c r="M102" i="1"/>
  <c r="N102" i="1" s="1"/>
  <c r="O102" i="1" s="1"/>
  <c r="P102" i="1" s="1"/>
  <c r="T102" i="1" s="1"/>
  <c r="M194" i="1"/>
  <c r="N194" i="1" s="1"/>
  <c r="M157" i="1"/>
  <c r="N157" i="1" s="1"/>
  <c r="O157" i="1" s="1"/>
  <c r="P157" i="1" s="1"/>
  <c r="M101" i="1"/>
  <c r="N101" i="1" s="1"/>
  <c r="O101" i="1" s="1"/>
  <c r="P101" i="1" s="1"/>
  <c r="T101" i="1" s="1"/>
  <c r="M73" i="1"/>
  <c r="N73" i="1" s="1"/>
  <c r="O73" i="1" s="1"/>
  <c r="P73" i="1" s="1"/>
  <c r="M311" i="1"/>
  <c r="N311" i="1" s="1"/>
  <c r="M302" i="1"/>
  <c r="N302" i="1" s="1"/>
  <c r="M370" i="1"/>
  <c r="N370" i="1" s="1"/>
  <c r="O370" i="1" s="1"/>
  <c r="P370" i="1" s="1"/>
  <c r="T369" i="1"/>
  <c r="M281" i="1"/>
  <c r="N281" i="1" s="1"/>
  <c r="M163" i="1"/>
  <c r="N163" i="1" s="1"/>
  <c r="O163" i="1" s="1"/>
  <c r="P163" i="1" s="1"/>
  <c r="M23" i="1"/>
  <c r="N23" i="1" s="1"/>
  <c r="M39" i="1"/>
  <c r="N39" i="1" s="1"/>
  <c r="O39" i="1" s="1"/>
  <c r="P39" i="1" s="1"/>
  <c r="M186" i="1"/>
  <c r="N186" i="1" s="1"/>
  <c r="M36" i="1"/>
  <c r="N36" i="1" s="1"/>
  <c r="O36" i="1" s="1"/>
  <c r="P36" i="1" s="1"/>
  <c r="T36" i="1" s="1"/>
  <c r="T370" i="1"/>
  <c r="M67" i="1"/>
  <c r="N67" i="1" s="1"/>
  <c r="O67" i="1" s="1"/>
  <c r="P67" i="1" s="1"/>
  <c r="T67" i="1" s="1"/>
  <c r="U25" i="1"/>
  <c r="M133" i="1"/>
  <c r="N133" i="1" s="1"/>
  <c r="O133" i="1" s="1"/>
  <c r="P133" i="1" s="1"/>
  <c r="M296" i="1"/>
  <c r="N296" i="1" s="1"/>
  <c r="O296" i="1" s="1"/>
  <c r="P296" i="1" s="1"/>
  <c r="M329" i="1"/>
  <c r="N329" i="1" s="1"/>
  <c r="O329" i="1" s="1"/>
  <c r="P329" i="1" s="1"/>
  <c r="M288" i="1"/>
  <c r="N288" i="1" s="1"/>
  <c r="O288" i="1" s="1"/>
  <c r="P288" i="1" s="1"/>
  <c r="M103" i="1"/>
  <c r="N103" i="1" s="1"/>
  <c r="O103" i="1" s="1"/>
  <c r="P103" i="1" s="1"/>
  <c r="M114" i="1"/>
  <c r="N114" i="1" s="1"/>
  <c r="O114" i="1" s="1"/>
  <c r="P114" i="1" s="1"/>
  <c r="M136" i="1"/>
  <c r="N136" i="1" s="1"/>
  <c r="O136" i="1" s="1"/>
  <c r="P136" i="1" s="1"/>
  <c r="M212" i="1"/>
  <c r="N212" i="1" s="1"/>
  <c r="O212" i="1" s="1"/>
  <c r="P212" i="1" s="1"/>
  <c r="M251" i="1"/>
  <c r="N251" i="1" s="1"/>
  <c r="O251" i="1" s="1"/>
  <c r="P251" i="1" s="1"/>
  <c r="T251" i="1" s="1"/>
  <c r="M55" i="1"/>
  <c r="N55" i="1" s="1"/>
  <c r="O55" i="1" s="1"/>
  <c r="P55" i="1" s="1"/>
  <c r="M96" i="1"/>
  <c r="N96" i="1" s="1"/>
  <c r="M188" i="1"/>
  <c r="N188" i="1" s="1"/>
  <c r="O188" i="1" s="1"/>
  <c r="P188" i="1" s="1"/>
  <c r="M199" i="1"/>
  <c r="N199" i="1" s="1"/>
  <c r="M303" i="1"/>
  <c r="N303" i="1" s="1"/>
  <c r="O303" i="1" s="1"/>
  <c r="P303" i="1" s="1"/>
  <c r="M327" i="1"/>
  <c r="N327" i="1" s="1"/>
  <c r="O327" i="1" s="1"/>
  <c r="P327" i="1" s="1"/>
  <c r="M68" i="1"/>
  <c r="N68" i="1" s="1"/>
  <c r="O68" i="1" s="1"/>
  <c r="P68" i="1" s="1"/>
  <c r="T68" i="1" s="1"/>
  <c r="M138" i="1"/>
  <c r="N138" i="1" s="1"/>
  <c r="M45" i="1"/>
  <c r="N45" i="1" s="1"/>
  <c r="O45" i="1" s="1"/>
  <c r="P45" i="1" s="1"/>
  <c r="M222" i="1"/>
  <c r="N222" i="1" s="1"/>
  <c r="O222" i="1" s="1"/>
  <c r="P222" i="1" s="1"/>
  <c r="M230" i="1"/>
  <c r="N230" i="1" s="1"/>
  <c r="O230" i="1" s="1"/>
  <c r="P230" i="1" s="1"/>
  <c r="M244" i="1"/>
  <c r="N244" i="1" s="1"/>
  <c r="O244" i="1" s="1"/>
  <c r="P244" i="1" s="1"/>
  <c r="T244" i="1" s="1"/>
  <c r="M252" i="1"/>
  <c r="M66" i="1"/>
  <c r="N66" i="1" s="1"/>
  <c r="O66" i="1" s="1"/>
  <c r="P66" i="1" s="1"/>
  <c r="M201" i="1"/>
  <c r="N201" i="1" s="1"/>
  <c r="O201" i="1" s="1"/>
  <c r="P201" i="1" s="1"/>
  <c r="M81" i="1"/>
  <c r="N81" i="1" s="1"/>
  <c r="O81" i="1" s="1"/>
  <c r="P81" i="1" s="1"/>
  <c r="M345" i="1"/>
  <c r="N345" i="1" s="1"/>
  <c r="O345" i="1" s="1"/>
  <c r="P345" i="1" s="1"/>
  <c r="T345" i="1" s="1"/>
  <c r="M335" i="1"/>
  <c r="N335" i="1" s="1"/>
  <c r="O335" i="1" s="1"/>
  <c r="P335" i="1" s="1"/>
  <c r="M124" i="1"/>
  <c r="N124" i="1" s="1"/>
  <c r="O124" i="1" s="1"/>
  <c r="P124" i="1" s="1"/>
  <c r="T124" i="1" s="1"/>
  <c r="M248" i="1"/>
  <c r="N248" i="1" s="1"/>
  <c r="O248" i="1" s="1"/>
  <c r="P248" i="1" s="1"/>
  <c r="T248" i="1" s="1"/>
  <c r="R97" i="1"/>
  <c r="M50" i="1"/>
  <c r="N50" i="1" s="1"/>
  <c r="O50" i="1" s="1"/>
  <c r="P50" i="1" s="1"/>
  <c r="M135" i="1"/>
  <c r="N135" i="1" s="1"/>
  <c r="O135" i="1" s="1"/>
  <c r="P135" i="1" s="1"/>
  <c r="M280" i="1"/>
  <c r="N280" i="1" s="1"/>
  <c r="O280" i="1" s="1"/>
  <c r="P280" i="1" s="1"/>
  <c r="T280" i="1" s="1"/>
  <c r="R166" i="1"/>
  <c r="R154" i="1"/>
  <c r="R313" i="1"/>
  <c r="S33" i="1"/>
  <c r="U33" i="1" s="1"/>
  <c r="R51" i="1"/>
  <c r="R223" i="1"/>
  <c r="M223" i="1" s="1"/>
  <c r="N223" i="1" s="1"/>
  <c r="R141" i="1"/>
  <c r="R213" i="1"/>
  <c r="R79" i="1"/>
  <c r="R364" i="1"/>
  <c r="R343" i="1"/>
  <c r="M343" i="1" s="1"/>
  <c r="N343" i="1" s="1"/>
  <c r="R339" i="1"/>
  <c r="R76" i="1"/>
  <c r="R30" i="1"/>
  <c r="M30" i="1" s="1"/>
  <c r="N30" i="1" s="1"/>
  <c r="S181" i="1"/>
  <c r="U181" i="1" s="1"/>
  <c r="R269" i="1"/>
  <c r="M269" i="1" s="1"/>
  <c r="N269" i="1" s="1"/>
  <c r="S328" i="1"/>
  <c r="U23" i="1"/>
  <c r="R108" i="1"/>
  <c r="R193" i="1"/>
  <c r="S350" i="1"/>
  <c r="R216" i="1"/>
  <c r="M216" i="1" s="1"/>
  <c r="N216" i="1" s="1"/>
  <c r="U26" i="1"/>
  <c r="M26" i="1"/>
  <c r="N26" i="1" s="1"/>
  <c r="R43" i="1"/>
  <c r="M25" i="1"/>
  <c r="N25" i="1" s="1"/>
  <c r="R34" i="1"/>
  <c r="S216" i="1"/>
  <c r="S79" i="1"/>
  <c r="S217" i="1"/>
  <c r="U217" i="1" s="1"/>
  <c r="S213" i="1"/>
  <c r="R363" i="1"/>
  <c r="T362" i="1" s="1"/>
  <c r="R240" i="1"/>
  <c r="M92" i="1"/>
  <c r="N92" i="1" s="1"/>
  <c r="S215" i="1"/>
  <c r="R172" i="1"/>
  <c r="R174" i="1"/>
  <c r="S110" i="1"/>
  <c r="S212" i="1"/>
  <c r="U212" i="1" s="1"/>
  <c r="R219" i="1"/>
  <c r="S214" i="1"/>
  <c r="U214" i="1" s="1"/>
  <c r="R316" i="1"/>
  <c r="S128" i="1"/>
  <c r="S207" i="1"/>
  <c r="U207" i="1" s="1"/>
  <c r="R372" i="1"/>
  <c r="R182" i="1"/>
  <c r="S142" i="1"/>
  <c r="U142" i="1" s="1"/>
  <c r="S276" i="1"/>
  <c r="S199" i="1"/>
  <c r="U199" i="1" s="1"/>
  <c r="S304" i="1"/>
  <c r="R195" i="1"/>
  <c r="N354" i="1"/>
  <c r="O354" i="1" s="1"/>
  <c r="P354" i="1" s="1"/>
  <c r="S100" i="1"/>
  <c r="U100" i="1" s="1"/>
  <c r="R189" i="1"/>
  <c r="R285" i="1"/>
  <c r="R378" i="1"/>
  <c r="S325" i="1"/>
  <c r="U325" i="1" s="1"/>
  <c r="R340" i="1"/>
  <c r="R241" i="1"/>
  <c r="M267" i="1"/>
  <c r="N267" i="1" s="1"/>
  <c r="O267" i="1" s="1"/>
  <c r="P267" i="1" s="1"/>
  <c r="R276" i="1"/>
  <c r="S240" i="1"/>
  <c r="R107" i="1"/>
  <c r="M107" i="1" s="1"/>
  <c r="N107" i="1" s="1"/>
  <c r="S203" i="1"/>
  <c r="U203" i="1" s="1"/>
  <c r="R148" i="1"/>
  <c r="S271" i="1"/>
  <c r="S192" i="1"/>
  <c r="R228" i="1"/>
  <c r="S53" i="1"/>
  <c r="U53" i="1" s="1"/>
  <c r="R192" i="1"/>
  <c r="S227" i="1"/>
  <c r="U227" i="1" s="1"/>
  <c r="R277" i="1"/>
  <c r="S333" i="1"/>
  <c r="U333" i="1" s="1"/>
  <c r="S365" i="1"/>
  <c r="U365" i="1" s="1"/>
  <c r="R168" i="1"/>
  <c r="S308" i="1"/>
  <c r="U308" i="1" s="1"/>
  <c r="S52" i="1"/>
  <c r="U52" i="1" s="1"/>
  <c r="S61" i="1"/>
  <c r="U61" i="1" s="1"/>
  <c r="R99" i="1"/>
  <c r="R334" i="1"/>
  <c r="O246" i="1"/>
  <c r="P246" i="1" s="1"/>
  <c r="T246" i="1" s="1"/>
  <c r="O330" i="1"/>
  <c r="P330" i="1" s="1"/>
  <c r="M84" i="1"/>
  <c r="N84" i="1" s="1"/>
  <c r="O348" i="1"/>
  <c r="P348" i="1" s="1"/>
  <c r="O204" i="1"/>
  <c r="P204" i="1" s="1"/>
  <c r="T204" i="1" s="1"/>
  <c r="M166" i="1"/>
  <c r="N166" i="1" s="1"/>
  <c r="O332" i="1"/>
  <c r="P332" i="1" s="1"/>
  <c r="O254" i="1"/>
  <c r="P254" i="1" s="1"/>
  <c r="T254" i="1" s="1"/>
  <c r="M221" i="1"/>
  <c r="N221" i="1" s="1"/>
  <c r="M190" i="1"/>
  <c r="N190" i="1" s="1"/>
  <c r="O302" i="1"/>
  <c r="P302" i="1" s="1"/>
  <c r="M197" i="1"/>
  <c r="N197" i="1" s="1"/>
  <c r="O98" i="1"/>
  <c r="P98" i="1" s="1"/>
  <c r="O105" i="1"/>
  <c r="P105" i="1" s="1"/>
  <c r="T105" i="1" s="1"/>
  <c r="O160" i="1"/>
  <c r="P160" i="1" s="1"/>
  <c r="T160" i="1" s="1"/>
  <c r="O311" i="1"/>
  <c r="P311" i="1" s="1"/>
  <c r="O185" i="1"/>
  <c r="P185" i="1" s="1"/>
  <c r="T185" i="1" s="1"/>
  <c r="O198" i="1"/>
  <c r="P198" i="1" s="1"/>
  <c r="T198" i="1" s="1"/>
  <c r="O256" i="1"/>
  <c r="P256" i="1" s="1"/>
  <c r="T256" i="1" s="1"/>
  <c r="M224" i="1"/>
  <c r="N224" i="1" s="1"/>
  <c r="M232" i="1"/>
  <c r="N232" i="1" s="1"/>
  <c r="S37" i="1"/>
  <c r="U37" i="1" s="1"/>
  <c r="O130" i="1"/>
  <c r="P130" i="1" s="1"/>
  <c r="T130" i="1" s="1"/>
  <c r="O113" i="1"/>
  <c r="P113" i="1" s="1"/>
  <c r="T113" i="1" s="1"/>
  <c r="O181" i="1"/>
  <c r="P181" i="1" s="1"/>
  <c r="O194" i="1"/>
  <c r="P194" i="1" s="1"/>
  <c r="O294" i="1"/>
  <c r="P294" i="1" s="1"/>
  <c r="R289" i="1"/>
  <c r="O44" i="1"/>
  <c r="P44" i="1" s="1"/>
  <c r="T44" i="1" s="1"/>
  <c r="R46" i="1"/>
  <c r="O71" i="1"/>
  <c r="P71" i="1" s="1"/>
  <c r="O28" i="1"/>
  <c r="P28" i="1" s="1"/>
  <c r="T28" i="1" s="1"/>
  <c r="O70" i="1"/>
  <c r="P70" i="1" s="1"/>
  <c r="T70" i="1" s="1"/>
  <c r="O88" i="1"/>
  <c r="P88" i="1" s="1"/>
  <c r="T88" i="1" s="1"/>
  <c r="O89" i="1"/>
  <c r="P89" i="1" s="1"/>
  <c r="T89" i="1" s="1"/>
  <c r="R129" i="1"/>
  <c r="M129" i="1" s="1"/>
  <c r="N129" i="1" s="1"/>
  <c r="O117" i="1"/>
  <c r="P117" i="1" s="1"/>
  <c r="T117" i="1" s="1"/>
  <c r="S161" i="1"/>
  <c r="U161" i="1" s="1"/>
  <c r="O120" i="1"/>
  <c r="P120" i="1" s="1"/>
  <c r="O196" i="1"/>
  <c r="P196" i="1" s="1"/>
  <c r="O191" i="1"/>
  <c r="P191" i="1" s="1"/>
  <c r="S268" i="1"/>
  <c r="U268" i="1" s="1"/>
  <c r="S321" i="1"/>
  <c r="U321" i="1" s="1"/>
  <c r="O259" i="1"/>
  <c r="P259" i="1" s="1"/>
  <c r="T259" i="1" s="1"/>
  <c r="O300" i="1"/>
  <c r="P300" i="1" s="1"/>
  <c r="T300" i="1" s="1"/>
  <c r="O338" i="1"/>
  <c r="P338" i="1" s="1"/>
  <c r="R75" i="1"/>
  <c r="O142" i="1"/>
  <c r="P142" i="1" s="1"/>
  <c r="O144" i="1"/>
  <c r="P144" i="1" s="1"/>
  <c r="T144" i="1" s="1"/>
  <c r="O218" i="1"/>
  <c r="P218" i="1" s="1"/>
  <c r="O227" i="1"/>
  <c r="P227" i="1" s="1"/>
  <c r="O272" i="1"/>
  <c r="P272" i="1" s="1"/>
  <c r="T272" i="1" s="1"/>
  <c r="O286" i="1"/>
  <c r="P286" i="1" s="1"/>
  <c r="O346" i="1"/>
  <c r="P346" i="1" s="1"/>
  <c r="R292" i="1"/>
  <c r="R40" i="1"/>
  <c r="O52" i="1"/>
  <c r="P52" i="1" s="1"/>
  <c r="T52" i="1" s="1"/>
  <c r="O78" i="1"/>
  <c r="P78" i="1" s="1"/>
  <c r="O23" i="1"/>
  <c r="P23" i="1" s="1"/>
  <c r="O63" i="1"/>
  <c r="P63" i="1" s="1"/>
  <c r="T63" i="1" s="1"/>
  <c r="R110" i="1"/>
  <c r="R132" i="1"/>
  <c r="S219" i="1"/>
  <c r="S249" i="1"/>
  <c r="U249" i="1" s="1"/>
  <c r="S182" i="1"/>
  <c r="O183" i="1"/>
  <c r="P183" i="1" s="1"/>
  <c r="S284" i="1"/>
  <c r="U284" i="1" s="1"/>
  <c r="R258" i="1"/>
  <c r="R310" i="1"/>
  <c r="R342" i="1"/>
  <c r="O306" i="1"/>
  <c r="P306" i="1" s="1"/>
  <c r="T306" i="1" s="1"/>
  <c r="O308" i="1"/>
  <c r="P308" i="1" s="1"/>
  <c r="S30" i="1"/>
  <c r="S31" i="1"/>
  <c r="U31" i="1" s="1"/>
  <c r="O31" i="1"/>
  <c r="P31" i="1" s="1"/>
  <c r="S84" i="1"/>
  <c r="U84" i="1" s="1"/>
  <c r="O33" i="1"/>
  <c r="P33" i="1" s="1"/>
  <c r="S80" i="1"/>
  <c r="O95" i="1"/>
  <c r="P95" i="1" s="1"/>
  <c r="T95" i="1" s="1"/>
  <c r="O122" i="1"/>
  <c r="P122" i="1" s="1"/>
  <c r="T122" i="1" s="1"/>
  <c r="O186" i="1"/>
  <c r="P186" i="1" s="1"/>
  <c r="O199" i="1"/>
  <c r="P199" i="1" s="1"/>
  <c r="O264" i="1"/>
  <c r="P264" i="1" s="1"/>
  <c r="T264" i="1" s="1"/>
  <c r="O268" i="1"/>
  <c r="P268" i="1" s="1"/>
  <c r="O314" i="1"/>
  <c r="P314" i="1" s="1"/>
  <c r="S34" i="1"/>
  <c r="O41" i="1"/>
  <c r="P41" i="1" s="1"/>
  <c r="T41" i="1" s="1"/>
  <c r="S38" i="1"/>
  <c r="O49" i="1"/>
  <c r="P49" i="1" s="1"/>
  <c r="T49" i="1" s="1"/>
  <c r="O58" i="1"/>
  <c r="P58" i="1" s="1"/>
  <c r="S35" i="1"/>
  <c r="R62" i="1"/>
  <c r="M62" i="1" s="1"/>
  <c r="N62" i="1" s="1"/>
  <c r="O96" i="1"/>
  <c r="P96" i="1" s="1"/>
  <c r="S150" i="1"/>
  <c r="U150" i="1" s="1"/>
  <c r="O100" i="1"/>
  <c r="P100" i="1" s="1"/>
  <c r="T100" i="1" s="1"/>
  <c r="O106" i="1"/>
  <c r="P106" i="1" s="1"/>
  <c r="O138" i="1"/>
  <c r="P138" i="1" s="1"/>
  <c r="O175" i="1"/>
  <c r="P175" i="1" s="1"/>
  <c r="O147" i="1"/>
  <c r="P147" i="1" s="1"/>
  <c r="R209" i="1"/>
  <c r="R318" i="1"/>
  <c r="R350" i="1"/>
  <c r="O262" i="1"/>
  <c r="P262" i="1" s="1"/>
  <c r="O299" i="1"/>
  <c r="P299" i="1" s="1"/>
  <c r="T299" i="1" s="1"/>
  <c r="O321" i="1"/>
  <c r="P321" i="1" s="1"/>
  <c r="T321" i="1" s="1"/>
  <c r="O322" i="1"/>
  <c r="P322" i="1" s="1"/>
  <c r="O42" i="1"/>
  <c r="P42" i="1" s="1"/>
  <c r="S39" i="1"/>
  <c r="U39" i="1" s="1"/>
  <c r="S40" i="1"/>
  <c r="S138" i="1"/>
  <c r="U138" i="1" s="1"/>
  <c r="O152" i="1"/>
  <c r="P152" i="1" s="1"/>
  <c r="T152" i="1" s="1"/>
  <c r="O155" i="1"/>
  <c r="P155" i="1" s="1"/>
  <c r="O165" i="1"/>
  <c r="P165" i="1" s="1"/>
  <c r="O158" i="1"/>
  <c r="P158" i="1" s="1"/>
  <c r="T158" i="1" s="1"/>
  <c r="O178" i="1"/>
  <c r="P178" i="1" s="1"/>
  <c r="T178" i="1" s="1"/>
  <c r="O150" i="1"/>
  <c r="P150" i="1" s="1"/>
  <c r="O243" i="1"/>
  <c r="P243" i="1" s="1"/>
  <c r="T243" i="1" s="1"/>
  <c r="O270" i="1"/>
  <c r="P270" i="1" s="1"/>
  <c r="O291" i="1"/>
  <c r="P291" i="1" s="1"/>
  <c r="O47" i="1"/>
  <c r="P47" i="1" s="1"/>
  <c r="T47" i="1" s="1"/>
  <c r="R27" i="1"/>
  <c r="R38" i="1"/>
  <c r="S32" i="1"/>
  <c r="O61" i="1"/>
  <c r="P61" i="1" s="1"/>
  <c r="R104" i="1"/>
  <c r="M104" i="1" s="1"/>
  <c r="N104" i="1" s="1"/>
  <c r="R112" i="1"/>
  <c r="S139" i="1"/>
  <c r="U139" i="1" s="1"/>
  <c r="O90" i="1"/>
  <c r="P90" i="1" s="1"/>
  <c r="T90" i="1" s="1"/>
  <c r="O169" i="1"/>
  <c r="P169" i="1" s="1"/>
  <c r="T169" i="1" s="1"/>
  <c r="O180" i="1"/>
  <c r="P180" i="1" s="1"/>
  <c r="T180" i="1" s="1"/>
  <c r="O173" i="1"/>
  <c r="P173" i="1" s="1"/>
  <c r="S296" i="1"/>
  <c r="U296" i="1" s="1"/>
  <c r="S300" i="1"/>
  <c r="U300" i="1" s="1"/>
  <c r="O208" i="1"/>
  <c r="P208" i="1" s="1"/>
  <c r="O281" i="1"/>
  <c r="P281" i="1" s="1"/>
  <c r="O337" i="1"/>
  <c r="P337" i="1" s="1"/>
  <c r="T337" i="1" s="1"/>
  <c r="M179" i="1"/>
  <c r="N179" i="1" s="1"/>
  <c r="M210" i="1"/>
  <c r="N210" i="1" s="1"/>
  <c r="M231" i="1"/>
  <c r="N231" i="1" s="1"/>
  <c r="M51" i="1"/>
  <c r="N51" i="1" s="1"/>
  <c r="M339" i="1"/>
  <c r="N339" i="1" s="1"/>
  <c r="M377" i="1"/>
  <c r="N377" i="1" s="1"/>
  <c r="O377" i="1" s="1"/>
  <c r="P377" i="1" s="1"/>
  <c r="M72" i="1"/>
  <c r="N72" i="1" s="1"/>
  <c r="M93" i="1"/>
  <c r="N93" i="1" s="1"/>
  <c r="S93" i="1"/>
  <c r="U93" i="1" s="1"/>
  <c r="S92" i="1"/>
  <c r="U92" i="1" s="1"/>
  <c r="M123" i="1"/>
  <c r="N123" i="1" s="1"/>
  <c r="R121" i="1"/>
  <c r="S136" i="1"/>
  <c r="U136" i="1" s="1"/>
  <c r="S137" i="1"/>
  <c r="S131" i="1"/>
  <c r="U131" i="1" s="1"/>
  <c r="S170" i="1"/>
  <c r="U170" i="1" s="1"/>
  <c r="S168" i="1"/>
  <c r="S171" i="1"/>
  <c r="S169" i="1"/>
  <c r="U169" i="1" s="1"/>
  <c r="S172" i="1"/>
  <c r="M127" i="1"/>
  <c r="N127" i="1" s="1"/>
  <c r="S167" i="1"/>
  <c r="U167" i="1" s="1"/>
  <c r="S165" i="1"/>
  <c r="U165" i="1" s="1"/>
  <c r="S166" i="1"/>
  <c r="U166" i="1" s="1"/>
  <c r="S156" i="1"/>
  <c r="S155" i="1"/>
  <c r="U155" i="1" s="1"/>
  <c r="S154" i="1"/>
  <c r="U154" i="1" s="1"/>
  <c r="S191" i="1"/>
  <c r="U191" i="1" s="1"/>
  <c r="S197" i="1"/>
  <c r="U197" i="1" s="1"/>
  <c r="M200" i="1"/>
  <c r="N200" i="1" s="1"/>
  <c r="M225" i="1"/>
  <c r="N225" i="1" s="1"/>
  <c r="S290" i="1"/>
  <c r="S222" i="1"/>
  <c r="U222" i="1" s="1"/>
  <c r="S339" i="1"/>
  <c r="U339" i="1" s="1"/>
  <c r="S337" i="1"/>
  <c r="U337" i="1" s="1"/>
  <c r="S338" i="1"/>
  <c r="U338" i="1" s="1"/>
  <c r="S313" i="1"/>
  <c r="R263" i="1"/>
  <c r="T262" i="1" s="1"/>
  <c r="M374" i="1"/>
  <c r="N374" i="1" s="1"/>
  <c r="O374" i="1" s="1"/>
  <c r="P374" i="1" s="1"/>
  <c r="S323" i="1"/>
  <c r="S374" i="1"/>
  <c r="U374" i="1" s="1"/>
  <c r="S372" i="1"/>
  <c r="S373" i="1"/>
  <c r="U373" i="1" s="1"/>
  <c r="S322" i="1"/>
  <c r="U322" i="1" s="1"/>
  <c r="M333" i="1"/>
  <c r="N333" i="1" s="1"/>
  <c r="S51" i="1"/>
  <c r="S49" i="1"/>
  <c r="U49" i="1" s="1"/>
  <c r="S50" i="1"/>
  <c r="U50" i="1" s="1"/>
  <c r="S74" i="1"/>
  <c r="U74" i="1" s="1"/>
  <c r="S75" i="1"/>
  <c r="S73" i="1"/>
  <c r="U73" i="1" s="1"/>
  <c r="S71" i="1"/>
  <c r="U71" i="1" s="1"/>
  <c r="S70" i="1"/>
  <c r="U70" i="1" s="1"/>
  <c r="S68" i="1"/>
  <c r="U68" i="1" s="1"/>
  <c r="U29" i="1"/>
  <c r="M29" i="1"/>
  <c r="N29" i="1" s="1"/>
  <c r="R35" i="1"/>
  <c r="M69" i="1"/>
  <c r="N69" i="1" s="1"/>
  <c r="S115" i="1"/>
  <c r="U115" i="1" s="1"/>
  <c r="S111" i="1"/>
  <c r="U111" i="1" s="1"/>
  <c r="S114" i="1"/>
  <c r="U114" i="1" s="1"/>
  <c r="S113" i="1"/>
  <c r="U113" i="1" s="1"/>
  <c r="S108" i="1"/>
  <c r="S99" i="1"/>
  <c r="S97" i="1"/>
  <c r="S98" i="1"/>
  <c r="U98" i="1" s="1"/>
  <c r="S101" i="1"/>
  <c r="U101" i="1" s="1"/>
  <c r="S102" i="1"/>
  <c r="U102" i="1" s="1"/>
  <c r="R86" i="1"/>
  <c r="S126" i="1"/>
  <c r="U126" i="1" s="1"/>
  <c r="S124" i="1"/>
  <c r="U124" i="1" s="1"/>
  <c r="S125" i="1"/>
  <c r="U125" i="1" s="1"/>
  <c r="S123" i="1"/>
  <c r="U123" i="1" s="1"/>
  <c r="S121" i="1"/>
  <c r="S122" i="1"/>
  <c r="U122" i="1" s="1"/>
  <c r="S157" i="1"/>
  <c r="U157" i="1" s="1"/>
  <c r="S159" i="1"/>
  <c r="U159" i="1" s="1"/>
  <c r="S109" i="1"/>
  <c r="U109" i="1" s="1"/>
  <c r="S179" i="1"/>
  <c r="U179" i="1" s="1"/>
  <c r="R164" i="1"/>
  <c r="S180" i="1"/>
  <c r="U180" i="1" s="1"/>
  <c r="R156" i="1"/>
  <c r="R151" i="1"/>
  <c r="R140" i="1"/>
  <c r="S236" i="1"/>
  <c r="S234" i="1"/>
  <c r="U234" i="1" s="1"/>
  <c r="S235" i="1"/>
  <c r="U235" i="1" s="1"/>
  <c r="S230" i="1"/>
  <c r="U230" i="1" s="1"/>
  <c r="S231" i="1"/>
  <c r="U231" i="1" s="1"/>
  <c r="S229" i="1"/>
  <c r="U229" i="1" s="1"/>
  <c r="S209" i="1"/>
  <c r="S210" i="1"/>
  <c r="U210" i="1" s="1"/>
  <c r="S211" i="1"/>
  <c r="S258" i="1"/>
  <c r="S265" i="1"/>
  <c r="U265" i="1" s="1"/>
  <c r="S266" i="1"/>
  <c r="U266" i="1" s="1"/>
  <c r="S261" i="1"/>
  <c r="S264" i="1"/>
  <c r="U264" i="1" s="1"/>
  <c r="S262" i="1"/>
  <c r="U262" i="1" s="1"/>
  <c r="M241" i="1"/>
  <c r="N241" i="1" s="1"/>
  <c r="M249" i="1"/>
  <c r="N249" i="1" s="1"/>
  <c r="S303" i="1"/>
  <c r="U303" i="1" s="1"/>
  <c r="S302" i="1"/>
  <c r="U302" i="1" s="1"/>
  <c r="S277" i="1"/>
  <c r="S275" i="1"/>
  <c r="U275" i="1" s="1"/>
  <c r="R290" i="1"/>
  <c r="M301" i="1"/>
  <c r="N301" i="1" s="1"/>
  <c r="S363" i="1"/>
  <c r="S361" i="1"/>
  <c r="U361" i="1" s="1"/>
  <c r="S362" i="1"/>
  <c r="U362" i="1" s="1"/>
  <c r="S359" i="1"/>
  <c r="U359" i="1" s="1"/>
  <c r="S342" i="1"/>
  <c r="S283" i="1"/>
  <c r="U283" i="1" s="1"/>
  <c r="M307" i="1"/>
  <c r="N307" i="1" s="1"/>
  <c r="R261" i="1"/>
  <c r="U328" i="1"/>
  <c r="M328" i="1"/>
  <c r="N328" i="1" s="1"/>
  <c r="R323" i="1"/>
  <c r="S324" i="1"/>
  <c r="U324" i="1" s="1"/>
  <c r="S351" i="1"/>
  <c r="U351" i="1" s="1"/>
  <c r="S340" i="1"/>
  <c r="M309" i="1"/>
  <c r="N309" i="1" s="1"/>
  <c r="S91" i="1"/>
  <c r="U91" i="1" s="1"/>
  <c r="S89" i="1"/>
  <c r="U89" i="1" s="1"/>
  <c r="S90" i="1"/>
  <c r="U90" i="1" s="1"/>
  <c r="M126" i="1"/>
  <c r="N126" i="1" s="1"/>
  <c r="M139" i="1"/>
  <c r="N139" i="1" s="1"/>
  <c r="M153" i="1"/>
  <c r="N153" i="1" s="1"/>
  <c r="S200" i="1"/>
  <c r="U200" i="1" s="1"/>
  <c r="S196" i="1"/>
  <c r="U196" i="1" s="1"/>
  <c r="S143" i="1"/>
  <c r="S158" i="1"/>
  <c r="U158" i="1" s="1"/>
  <c r="S127" i="1"/>
  <c r="U127" i="1" s="1"/>
  <c r="R143" i="1"/>
  <c r="S141" i="1"/>
  <c r="M187" i="1"/>
  <c r="N187" i="1" s="1"/>
  <c r="S255" i="1"/>
  <c r="U255" i="1" s="1"/>
  <c r="S253" i="1"/>
  <c r="U253" i="1" s="1"/>
  <c r="S254" i="1"/>
  <c r="U254" i="1" s="1"/>
  <c r="S298" i="1"/>
  <c r="R250" i="1"/>
  <c r="S309" i="1"/>
  <c r="U309" i="1" s="1"/>
  <c r="S307" i="1"/>
  <c r="U307" i="1" s="1"/>
  <c r="M352" i="1"/>
  <c r="N352" i="1" s="1"/>
  <c r="M357" i="1"/>
  <c r="N357" i="1" s="1"/>
  <c r="M359" i="1"/>
  <c r="N359" i="1" s="1"/>
  <c r="O359" i="1" s="1"/>
  <c r="P359" i="1" s="1"/>
  <c r="R358" i="1"/>
  <c r="S352" i="1"/>
  <c r="U352" i="1" s="1"/>
  <c r="S341" i="1"/>
  <c r="U341" i="1" s="1"/>
  <c r="M371" i="1"/>
  <c r="N371" i="1" s="1"/>
  <c r="O371" i="1" s="1"/>
  <c r="P371" i="1" s="1"/>
  <c r="S46" i="1"/>
  <c r="M94" i="1"/>
  <c r="N94" i="1" s="1"/>
  <c r="S112" i="1"/>
  <c r="S175" i="1"/>
  <c r="U175" i="1" s="1"/>
  <c r="S178" i="1"/>
  <c r="U178" i="1" s="1"/>
  <c r="S173" i="1"/>
  <c r="U173" i="1" s="1"/>
  <c r="S176" i="1"/>
  <c r="S174" i="1"/>
  <c r="R162" i="1"/>
  <c r="S177" i="1"/>
  <c r="U177" i="1" s="1"/>
  <c r="M145" i="1"/>
  <c r="N145" i="1" s="1"/>
  <c r="S194" i="1"/>
  <c r="U194" i="1" s="1"/>
  <c r="S244" i="1"/>
  <c r="U244" i="1" s="1"/>
  <c r="S242" i="1"/>
  <c r="U242" i="1" s="1"/>
  <c r="S243" i="1"/>
  <c r="U243" i="1" s="1"/>
  <c r="M203" i="1"/>
  <c r="N203" i="1" s="1"/>
  <c r="M167" i="1"/>
  <c r="N167" i="1" s="1"/>
  <c r="S232" i="1"/>
  <c r="U232" i="1" s="1"/>
  <c r="M255" i="1"/>
  <c r="N255" i="1" s="1"/>
  <c r="S241" i="1"/>
  <c r="S287" i="1"/>
  <c r="S286" i="1"/>
  <c r="U286" i="1" s="1"/>
  <c r="S285" i="1"/>
  <c r="S228" i="1"/>
  <c r="M266" i="1"/>
  <c r="N266" i="1" s="1"/>
  <c r="S347" i="1"/>
  <c r="S345" i="1"/>
  <c r="U345" i="1" s="1"/>
  <c r="S346" i="1"/>
  <c r="U346" i="1" s="1"/>
  <c r="S317" i="1"/>
  <c r="U317" i="1" s="1"/>
  <c r="S320" i="1"/>
  <c r="U320" i="1" s="1"/>
  <c r="S318" i="1"/>
  <c r="S316" i="1"/>
  <c r="S319" i="1"/>
  <c r="U319" i="1" s="1"/>
  <c r="R282" i="1"/>
  <c r="M312" i="1"/>
  <c r="N312" i="1" s="1"/>
  <c r="S376" i="1"/>
  <c r="U376" i="1" s="1"/>
  <c r="R331" i="1"/>
  <c r="S327" i="1"/>
  <c r="U327" i="1" s="1"/>
  <c r="S360" i="1"/>
  <c r="U360" i="1" s="1"/>
  <c r="S348" i="1"/>
  <c r="U348" i="1" s="1"/>
  <c r="M325" i="1"/>
  <c r="N325" i="1" s="1"/>
  <c r="S48" i="1"/>
  <c r="U48" i="1" s="1"/>
  <c r="S47" i="1"/>
  <c r="U47" i="1" s="1"/>
  <c r="S96" i="1"/>
  <c r="U96" i="1" s="1"/>
  <c r="S94" i="1"/>
  <c r="U94" i="1" s="1"/>
  <c r="S95" i="1"/>
  <c r="U95" i="1" s="1"/>
  <c r="R54" i="1"/>
  <c r="S82" i="1"/>
  <c r="U82" i="1" s="1"/>
  <c r="R80" i="1"/>
  <c r="S83" i="1"/>
  <c r="U83" i="1" s="1"/>
  <c r="M134" i="1"/>
  <c r="N134" i="1" s="1"/>
  <c r="S238" i="1"/>
  <c r="U238" i="1" s="1"/>
  <c r="S239" i="1"/>
  <c r="S237" i="1"/>
  <c r="U237" i="1" s="1"/>
  <c r="M170" i="1"/>
  <c r="N170" i="1" s="1"/>
  <c r="M217" i="1"/>
  <c r="N217" i="1" s="1"/>
  <c r="M233" i="1"/>
  <c r="N233" i="1" s="1"/>
  <c r="S233" i="1"/>
  <c r="U233" i="1" s="1"/>
  <c r="M257" i="1"/>
  <c r="N257" i="1" s="1"/>
  <c r="M238" i="1"/>
  <c r="N238" i="1" s="1"/>
  <c r="S305" i="1"/>
  <c r="S306" i="1"/>
  <c r="U306" i="1" s="1"/>
  <c r="M245" i="1"/>
  <c r="N245" i="1" s="1"/>
  <c r="S291" i="1"/>
  <c r="U291" i="1" s="1"/>
  <c r="S371" i="1"/>
  <c r="U371" i="1" s="1"/>
  <c r="S370" i="1"/>
  <c r="U370" i="1" s="1"/>
  <c r="S369" i="1"/>
  <c r="U369" i="1" s="1"/>
  <c r="S367" i="1"/>
  <c r="U367" i="1" s="1"/>
  <c r="S259" i="1"/>
  <c r="U259" i="1" s="1"/>
  <c r="R293" i="1"/>
  <c r="M336" i="1"/>
  <c r="N336" i="1" s="1"/>
  <c r="S368" i="1"/>
  <c r="U368" i="1" s="1"/>
  <c r="S349" i="1"/>
  <c r="U349" i="1" s="1"/>
  <c r="M48" i="1"/>
  <c r="N48" i="1" s="1"/>
  <c r="M57" i="1"/>
  <c r="N57" i="1" s="1"/>
  <c r="R59" i="1"/>
  <c r="S63" i="1"/>
  <c r="U63" i="1" s="1"/>
  <c r="S133" i="1"/>
  <c r="U133" i="1" s="1"/>
  <c r="S160" i="1"/>
  <c r="U160" i="1" s="1"/>
  <c r="S162" i="1"/>
  <c r="M202" i="1"/>
  <c r="N202" i="1" s="1"/>
  <c r="S185" i="1"/>
  <c r="U185" i="1" s="1"/>
  <c r="S54" i="1"/>
  <c r="S45" i="1"/>
  <c r="U45" i="1" s="1"/>
  <c r="S81" i="1"/>
  <c r="U81" i="1" s="1"/>
  <c r="M82" i="1"/>
  <c r="N82" i="1" s="1"/>
  <c r="S120" i="1"/>
  <c r="U120" i="1" s="1"/>
  <c r="S118" i="1"/>
  <c r="U118" i="1" s="1"/>
  <c r="S119" i="1"/>
  <c r="U119" i="1" s="1"/>
  <c r="S117" i="1"/>
  <c r="U117" i="1" s="1"/>
  <c r="S116" i="1"/>
  <c r="U116" i="1" s="1"/>
  <c r="R65" i="1"/>
  <c r="S72" i="1"/>
  <c r="U72" i="1" s="1"/>
  <c r="M109" i="1"/>
  <c r="N109" i="1" s="1"/>
  <c r="M119" i="1"/>
  <c r="N119" i="1" s="1"/>
  <c r="M154" i="1"/>
  <c r="N154" i="1" s="1"/>
  <c r="R176" i="1"/>
  <c r="M116" i="1"/>
  <c r="N116" i="1" s="1"/>
  <c r="R146" i="1"/>
  <c r="M111" i="1"/>
  <c r="N111" i="1" s="1"/>
  <c r="S187" i="1"/>
  <c r="U187" i="1" s="1"/>
  <c r="M161" i="1"/>
  <c r="N161" i="1" s="1"/>
  <c r="S148" i="1"/>
  <c r="S146" i="1"/>
  <c r="S147" i="1"/>
  <c r="U147" i="1" s="1"/>
  <c r="S188" i="1"/>
  <c r="U188" i="1" s="1"/>
  <c r="R171" i="1"/>
  <c r="S201" i="1"/>
  <c r="U201" i="1" s="1"/>
  <c r="S252" i="1"/>
  <c r="U252" i="1" s="1"/>
  <c r="S251" i="1"/>
  <c r="U251" i="1" s="1"/>
  <c r="S248" i="1"/>
  <c r="U248" i="1" s="1"/>
  <c r="S250" i="1"/>
  <c r="S186" i="1"/>
  <c r="U186" i="1" s="1"/>
  <c r="R236" i="1"/>
  <c r="S273" i="1"/>
  <c r="U273" i="1" s="1"/>
  <c r="S274" i="1"/>
  <c r="S269" i="1"/>
  <c r="U269" i="1" s="1"/>
  <c r="S272" i="1"/>
  <c r="U272" i="1" s="1"/>
  <c r="S267" i="1"/>
  <c r="U267" i="1" s="1"/>
  <c r="S270" i="1"/>
  <c r="U270" i="1" s="1"/>
  <c r="S257" i="1"/>
  <c r="U257" i="1" s="1"/>
  <c r="S256" i="1"/>
  <c r="U256" i="1" s="1"/>
  <c r="R239" i="1"/>
  <c r="S260" i="1"/>
  <c r="U260" i="1" s="1"/>
  <c r="S293" i="1"/>
  <c r="S224" i="1"/>
  <c r="U224" i="1" s="1"/>
  <c r="M253" i="1"/>
  <c r="N253" i="1" s="1"/>
  <c r="S314" i="1"/>
  <c r="U314" i="1" s="1"/>
  <c r="M265" i="1"/>
  <c r="N265" i="1" s="1"/>
  <c r="R326" i="1"/>
  <c r="S292" i="1"/>
  <c r="S331" i="1"/>
  <c r="S329" i="1"/>
  <c r="U329" i="1" s="1"/>
  <c r="S330" i="1"/>
  <c r="U330" i="1" s="1"/>
  <c r="S326" i="1"/>
  <c r="S358" i="1"/>
  <c r="S310" i="1"/>
  <c r="S311" i="1"/>
  <c r="U311" i="1" s="1"/>
  <c r="R298" i="1"/>
  <c r="M273" i="1"/>
  <c r="N273" i="1" s="1"/>
  <c r="M360" i="1"/>
  <c r="N360" i="1" s="1"/>
  <c r="O360" i="1" s="1"/>
  <c r="P360" i="1" s="1"/>
  <c r="S312" i="1"/>
  <c r="U312" i="1" s="1"/>
  <c r="R366" i="1"/>
  <c r="T365" i="1" s="1"/>
  <c r="M368" i="1"/>
  <c r="N368" i="1" s="1"/>
  <c r="O368" i="1" s="1"/>
  <c r="P368" i="1" s="1"/>
  <c r="S335" i="1"/>
  <c r="U335" i="1" s="1"/>
  <c r="S356" i="1"/>
  <c r="U356" i="1" s="1"/>
  <c r="M341" i="1"/>
  <c r="N341" i="1" s="1"/>
  <c r="M75" i="1"/>
  <c r="N75" i="1" s="1"/>
  <c r="S85" i="1"/>
  <c r="U85" i="1" s="1"/>
  <c r="M83" i="1"/>
  <c r="N83" i="1" s="1"/>
  <c r="S59" i="1"/>
  <c r="S58" i="1"/>
  <c r="U58" i="1" s="1"/>
  <c r="S57" i="1"/>
  <c r="U57" i="1" s="1"/>
  <c r="U24" i="1"/>
  <c r="M24" i="1"/>
  <c r="N24" i="1" s="1"/>
  <c r="S44" i="1"/>
  <c r="U44" i="1" s="1"/>
  <c r="M91" i="1"/>
  <c r="N91" i="1" s="1"/>
  <c r="S153" i="1"/>
  <c r="U153" i="1" s="1"/>
  <c r="S152" i="1"/>
  <c r="U152" i="1" s="1"/>
  <c r="S149" i="1"/>
  <c r="U149" i="1" s="1"/>
  <c r="S145" i="1"/>
  <c r="U145" i="1" s="1"/>
  <c r="S144" i="1"/>
  <c r="U144" i="1" s="1"/>
  <c r="S56" i="1"/>
  <c r="U56" i="1" s="1"/>
  <c r="S55" i="1"/>
  <c r="U55" i="1" s="1"/>
  <c r="S43" i="1"/>
  <c r="U43" i="1" s="1"/>
  <c r="S41" i="1"/>
  <c r="U41" i="1" s="1"/>
  <c r="S42" i="1"/>
  <c r="U42" i="1" s="1"/>
  <c r="R32" i="1"/>
  <c r="M56" i="1"/>
  <c r="N56" i="1" s="1"/>
  <c r="M53" i="1"/>
  <c r="N53" i="1" s="1"/>
  <c r="S36" i="1"/>
  <c r="U36" i="1" s="1"/>
  <c r="S77" i="1"/>
  <c r="S76" i="1"/>
  <c r="U76" i="1" s="1"/>
  <c r="S78" i="1"/>
  <c r="U78" i="1" s="1"/>
  <c r="M37" i="1"/>
  <c r="N37" i="1" s="1"/>
  <c r="M85" i="1"/>
  <c r="N85" i="1" s="1"/>
  <c r="S107" i="1"/>
  <c r="S105" i="1"/>
  <c r="U105" i="1" s="1"/>
  <c r="S103" i="1"/>
  <c r="U103" i="1" s="1"/>
  <c r="S106" i="1"/>
  <c r="U106" i="1" s="1"/>
  <c r="R77" i="1"/>
  <c r="M115" i="1"/>
  <c r="N115" i="1" s="1"/>
  <c r="S104" i="1"/>
  <c r="M118" i="1"/>
  <c r="N118" i="1" s="1"/>
  <c r="S130" i="1"/>
  <c r="U130" i="1" s="1"/>
  <c r="R137" i="1"/>
  <c r="S129" i="1"/>
  <c r="S132" i="1"/>
  <c r="S135" i="1"/>
  <c r="U135" i="1" s="1"/>
  <c r="S140" i="1"/>
  <c r="S184" i="1"/>
  <c r="S163" i="1"/>
  <c r="U163" i="1" s="1"/>
  <c r="S164" i="1"/>
  <c r="M132" i="1"/>
  <c r="N132" i="1" s="1"/>
  <c r="S205" i="1"/>
  <c r="U205" i="1" s="1"/>
  <c r="S206" i="1"/>
  <c r="U206" i="1" s="1"/>
  <c r="S204" i="1"/>
  <c r="U204" i="1" s="1"/>
  <c r="S208" i="1"/>
  <c r="U208" i="1" s="1"/>
  <c r="S190" i="1"/>
  <c r="U190" i="1" s="1"/>
  <c r="S225" i="1"/>
  <c r="U225" i="1" s="1"/>
  <c r="M205" i="1"/>
  <c r="N205" i="1" s="1"/>
  <c r="S202" i="1"/>
  <c r="U202" i="1" s="1"/>
  <c r="S183" i="1"/>
  <c r="U183" i="1" s="1"/>
  <c r="R211" i="1"/>
  <c r="M242" i="1"/>
  <c r="N242" i="1" s="1"/>
  <c r="M260" i="1"/>
  <c r="N260" i="1" s="1"/>
  <c r="S295" i="1"/>
  <c r="S294" i="1"/>
  <c r="U294" i="1" s="1"/>
  <c r="R215" i="1"/>
  <c r="S282" i="1"/>
  <c r="S221" i="1"/>
  <c r="U221" i="1" s="1"/>
  <c r="S220" i="1"/>
  <c r="S218" i="1"/>
  <c r="U218" i="1" s="1"/>
  <c r="S280" i="1"/>
  <c r="U280" i="1" s="1"/>
  <c r="R287" i="1"/>
  <c r="S355" i="1"/>
  <c r="S353" i="1"/>
  <c r="U353" i="1" s="1"/>
  <c r="S354" i="1"/>
  <c r="U354" i="1" s="1"/>
  <c r="R279" i="1"/>
  <c r="R295" i="1"/>
  <c r="T294" i="1" s="1"/>
  <c r="R271" i="1"/>
  <c r="S288" i="1"/>
  <c r="U288" i="1" s="1"/>
  <c r="M320" i="1"/>
  <c r="N320" i="1" s="1"/>
  <c r="R304" i="1"/>
  <c r="M376" i="1"/>
  <c r="N376" i="1" s="1"/>
  <c r="O376" i="1" s="1"/>
  <c r="P376" i="1" s="1"/>
  <c r="R297" i="1"/>
  <c r="S336" i="1"/>
  <c r="U336" i="1" s="1"/>
  <c r="R305" i="1"/>
  <c r="S357" i="1"/>
  <c r="U357" i="1" s="1"/>
  <c r="M317" i="1"/>
  <c r="N317" i="1" s="1"/>
  <c r="S65" i="1"/>
  <c r="S66" i="1"/>
  <c r="U66" i="1" s="1"/>
  <c r="S67" i="1"/>
  <c r="U67" i="1" s="1"/>
  <c r="S64" i="1"/>
  <c r="U64" i="1" s="1"/>
  <c r="S62" i="1"/>
  <c r="U62" i="1" s="1"/>
  <c r="S60" i="1"/>
  <c r="U60" i="1" s="1"/>
  <c r="S88" i="1"/>
  <c r="U88" i="1" s="1"/>
  <c r="S86" i="1"/>
  <c r="S87" i="1"/>
  <c r="U87" i="1" s="1"/>
  <c r="M43" i="1"/>
  <c r="N43" i="1" s="1"/>
  <c r="M64" i="1"/>
  <c r="N64" i="1" s="1"/>
  <c r="S69" i="1"/>
  <c r="U69" i="1" s="1"/>
  <c r="M74" i="1"/>
  <c r="N74" i="1" s="1"/>
  <c r="M131" i="1"/>
  <c r="N131" i="1" s="1"/>
  <c r="U128" i="1"/>
  <c r="M128" i="1"/>
  <c r="N128" i="1" s="1"/>
  <c r="M159" i="1"/>
  <c r="N159" i="1" s="1"/>
  <c r="R184" i="1"/>
  <c r="T183" i="1" s="1"/>
  <c r="S134" i="1"/>
  <c r="U134" i="1" s="1"/>
  <c r="S195" i="1"/>
  <c r="S193" i="1"/>
  <c r="U193" i="1" s="1"/>
  <c r="S151" i="1"/>
  <c r="S189" i="1"/>
  <c r="S226" i="1"/>
  <c r="U226" i="1" s="1"/>
  <c r="S247" i="1"/>
  <c r="U247" i="1" s="1"/>
  <c r="S245" i="1"/>
  <c r="U245" i="1" s="1"/>
  <c r="S246" i="1"/>
  <c r="U246" i="1" s="1"/>
  <c r="S198" i="1"/>
  <c r="U198" i="1" s="1"/>
  <c r="M247" i="1"/>
  <c r="N247" i="1" s="1"/>
  <c r="S279" i="1"/>
  <c r="S278" i="1"/>
  <c r="U278" i="1" s="1"/>
  <c r="S301" i="1"/>
  <c r="U301" i="1" s="1"/>
  <c r="S299" i="1"/>
  <c r="U299" i="1" s="1"/>
  <c r="S223" i="1"/>
  <c r="R220" i="1"/>
  <c r="S281" i="1"/>
  <c r="U281" i="1" s="1"/>
  <c r="S297" i="1"/>
  <c r="S375" i="1"/>
  <c r="U375" i="1" s="1"/>
  <c r="S378" i="1"/>
  <c r="U378" i="1" s="1"/>
  <c r="S377" i="1"/>
  <c r="U377" i="1" s="1"/>
  <c r="M284" i="1"/>
  <c r="N284" i="1" s="1"/>
  <c r="S334" i="1"/>
  <c r="S366" i="1"/>
  <c r="R274" i="1"/>
  <c r="S289" i="1"/>
  <c r="U344" i="1"/>
  <c r="M344" i="1"/>
  <c r="N344" i="1" s="1"/>
  <c r="R315" i="1"/>
  <c r="R347" i="1"/>
  <c r="S315" i="1"/>
  <c r="S343" i="1"/>
  <c r="U343" i="1" s="1"/>
  <c r="S332" i="1"/>
  <c r="U332" i="1" s="1"/>
  <c r="S364" i="1"/>
  <c r="U364" i="1" s="1"/>
  <c r="L22" i="1"/>
  <c r="R22" i="1"/>
  <c r="U22" i="1" s="1"/>
  <c r="W43" i="1"/>
  <c r="U363" i="1" l="1"/>
  <c r="T214" i="1"/>
  <c r="U107" i="1"/>
  <c r="T354" i="1"/>
  <c r="T296" i="1"/>
  <c r="T281" i="1"/>
  <c r="U355" i="1"/>
  <c r="T71" i="1"/>
  <c r="M363" i="1"/>
  <c r="N363" i="1" s="1"/>
  <c r="O363" i="1" s="1"/>
  <c r="P363" i="1" s="1"/>
  <c r="T136" i="1"/>
  <c r="T346" i="1"/>
  <c r="T31" i="1"/>
  <c r="T314" i="1"/>
  <c r="T286" i="1"/>
  <c r="U104" i="1"/>
  <c r="U285" i="1"/>
  <c r="U174" i="1"/>
  <c r="U99" i="1"/>
  <c r="U108" i="1"/>
  <c r="U241" i="1"/>
  <c r="U51" i="1"/>
  <c r="U40" i="1"/>
  <c r="T322" i="1"/>
  <c r="U223" i="1"/>
  <c r="T278" i="1"/>
  <c r="T303" i="1"/>
  <c r="T175" i="1"/>
  <c r="T155" i="1"/>
  <c r="T270" i="1"/>
  <c r="U97" i="1"/>
  <c r="U213" i="1"/>
  <c r="T55" i="1"/>
  <c r="U141" i="1"/>
  <c r="U168" i="1"/>
  <c r="T106" i="1"/>
  <c r="T302" i="1"/>
  <c r="T235" i="1"/>
  <c r="T58" i="1"/>
  <c r="T330" i="1"/>
  <c r="T142" i="1"/>
  <c r="T163" i="1"/>
  <c r="T103" i="1"/>
  <c r="U30" i="1"/>
  <c r="T191" i="1"/>
  <c r="T268" i="1"/>
  <c r="N252" i="1"/>
  <c r="O252" i="1" s="1"/>
  <c r="P252" i="1" s="1"/>
  <c r="T252" i="1" s="1"/>
  <c r="T138" i="1"/>
  <c r="U350" i="1"/>
  <c r="T349" i="1"/>
  <c r="M110" i="1"/>
  <c r="T291" i="1"/>
  <c r="M148" i="1"/>
  <c r="T147" i="1"/>
  <c r="M340" i="1"/>
  <c r="M316" i="1"/>
  <c r="M34" i="1"/>
  <c r="N34" i="1" s="1"/>
  <c r="T33" i="1"/>
  <c r="M108" i="1"/>
  <c r="M112" i="1"/>
  <c r="M318" i="1"/>
  <c r="M334" i="1"/>
  <c r="M364" i="1"/>
  <c r="T363" i="1"/>
  <c r="M313" i="1"/>
  <c r="T199" i="1"/>
  <c r="T308" i="1"/>
  <c r="M209" i="1"/>
  <c r="T208" i="1"/>
  <c r="T61" i="1"/>
  <c r="M342" i="1"/>
  <c r="N342" i="1" s="1"/>
  <c r="M99" i="1"/>
  <c r="T98" i="1"/>
  <c r="M378" i="1"/>
  <c r="T377" i="1"/>
  <c r="M219" i="1"/>
  <c r="N219" i="1" s="1"/>
  <c r="O219" i="1" s="1"/>
  <c r="P219" i="1" s="1"/>
  <c r="T218" i="1"/>
  <c r="M240" i="1"/>
  <c r="N240" i="1" s="1"/>
  <c r="O240" i="1" s="1"/>
  <c r="P240" i="1" s="1"/>
  <c r="T42" i="1"/>
  <c r="M79" i="1"/>
  <c r="N79" i="1" s="1"/>
  <c r="O79" i="1" s="1"/>
  <c r="P79" i="1" s="1"/>
  <c r="T78" i="1"/>
  <c r="T66" i="1"/>
  <c r="T196" i="1"/>
  <c r="T230" i="1"/>
  <c r="T186" i="1"/>
  <c r="T360" i="1"/>
  <c r="M310" i="1"/>
  <c r="M46" i="1"/>
  <c r="T45" i="1"/>
  <c r="M285" i="1"/>
  <c r="T165" i="1"/>
  <c r="M97" i="1"/>
  <c r="T96" i="1"/>
  <c r="T356" i="1"/>
  <c r="T348" i="1"/>
  <c r="T368" i="1"/>
  <c r="T359" i="1"/>
  <c r="T207" i="1"/>
  <c r="M258" i="1"/>
  <c r="M276" i="1"/>
  <c r="N276" i="1" s="1"/>
  <c r="O276" i="1" s="1"/>
  <c r="P276" i="1" s="1"/>
  <c r="M189" i="1"/>
  <c r="T188" i="1"/>
  <c r="M182" i="1"/>
  <c r="T181" i="1"/>
  <c r="M213" i="1"/>
  <c r="T212" i="1"/>
  <c r="T81" i="1"/>
  <c r="T135" i="1"/>
  <c r="T327" i="1"/>
  <c r="T201" i="1"/>
  <c r="M192" i="1"/>
  <c r="N192" i="1" s="1"/>
  <c r="O192" i="1" s="1"/>
  <c r="P192" i="1" s="1"/>
  <c r="U313" i="1"/>
  <c r="M228" i="1"/>
  <c r="T227" i="1"/>
  <c r="M372" i="1"/>
  <c r="T371" i="1"/>
  <c r="M174" i="1"/>
  <c r="T173" i="1"/>
  <c r="T157" i="1"/>
  <c r="T332" i="1"/>
  <c r="T376" i="1"/>
  <c r="T329" i="1"/>
  <c r="T361" i="1"/>
  <c r="T120" i="1"/>
  <c r="U27" i="1"/>
  <c r="M168" i="1"/>
  <c r="M172" i="1"/>
  <c r="U79" i="1"/>
  <c r="M76" i="1"/>
  <c r="N76" i="1" s="1"/>
  <c r="O76" i="1" s="1"/>
  <c r="P76" i="1" s="1"/>
  <c r="T222" i="1"/>
  <c r="T351" i="1"/>
  <c r="T374" i="1"/>
  <c r="T283" i="1"/>
  <c r="T73" i="1"/>
  <c r="T311" i="1"/>
  <c r="T133" i="1"/>
  <c r="T23" i="1"/>
  <c r="T149" i="1"/>
  <c r="T335" i="1"/>
  <c r="T114" i="1"/>
  <c r="T267" i="1"/>
  <c r="T125" i="1"/>
  <c r="T150" i="1"/>
  <c r="M40" i="1"/>
  <c r="T39" i="1"/>
  <c r="M289" i="1"/>
  <c r="N289" i="1" s="1"/>
  <c r="O289" i="1" s="1"/>
  <c r="P289" i="1" s="1"/>
  <c r="T289" i="1" s="1"/>
  <c r="T288" i="1"/>
  <c r="M195" i="1"/>
  <c r="T194" i="1"/>
  <c r="M193" i="1"/>
  <c r="T338" i="1"/>
  <c r="T50" i="1"/>
  <c r="M141" i="1"/>
  <c r="N141" i="1" s="1"/>
  <c r="U189" i="1"/>
  <c r="U372" i="1"/>
  <c r="U148" i="1"/>
  <c r="U132" i="1"/>
  <c r="U240" i="1"/>
  <c r="U129" i="1"/>
  <c r="U258" i="1"/>
  <c r="U316" i="1"/>
  <c r="U34" i="1"/>
  <c r="U310" i="1"/>
  <c r="U46" i="1"/>
  <c r="M350" i="1"/>
  <c r="U182" i="1"/>
  <c r="U318" i="1"/>
  <c r="U219" i="1"/>
  <c r="U216" i="1"/>
  <c r="U277" i="1"/>
  <c r="O92" i="1"/>
  <c r="P92" i="1" s="1"/>
  <c r="T92" i="1" s="1"/>
  <c r="M277" i="1"/>
  <c r="O275" i="1"/>
  <c r="P275" i="1" s="1"/>
  <c r="T275" i="1" s="1"/>
  <c r="U334" i="1"/>
  <c r="U195" i="1"/>
  <c r="U209" i="1"/>
  <c r="U340" i="1"/>
  <c r="U342" i="1"/>
  <c r="U172" i="1"/>
  <c r="O25" i="1"/>
  <c r="P25" i="1" s="1"/>
  <c r="T25" i="1" s="1"/>
  <c r="O26" i="1"/>
  <c r="P26" i="1" s="1"/>
  <c r="T26" i="1" s="1"/>
  <c r="U75" i="1"/>
  <c r="U192" i="1"/>
  <c r="M27" i="1"/>
  <c r="U289" i="1"/>
  <c r="U110" i="1"/>
  <c r="U228" i="1"/>
  <c r="O216" i="1"/>
  <c r="P216" i="1" s="1"/>
  <c r="T216" i="1" s="1"/>
  <c r="U276" i="1"/>
  <c r="U38" i="1"/>
  <c r="U292" i="1"/>
  <c r="U112" i="1"/>
  <c r="O255" i="1"/>
  <c r="P255" i="1" s="1"/>
  <c r="T255" i="1" s="1"/>
  <c r="O72" i="1"/>
  <c r="P72" i="1" s="1"/>
  <c r="T72" i="1" s="1"/>
  <c r="O241" i="1"/>
  <c r="P241" i="1" s="1"/>
  <c r="T241" i="1" s="1"/>
  <c r="O166" i="1"/>
  <c r="P166" i="1" s="1"/>
  <c r="T166" i="1" s="1"/>
  <c r="O232" i="1"/>
  <c r="P232" i="1" s="1"/>
  <c r="T232" i="1" s="1"/>
  <c r="O265" i="1"/>
  <c r="P265" i="1" s="1"/>
  <c r="T265" i="1" s="1"/>
  <c r="O139" i="1"/>
  <c r="P139" i="1" s="1"/>
  <c r="T139" i="1" s="1"/>
  <c r="O231" i="1"/>
  <c r="P231" i="1" s="1"/>
  <c r="T231" i="1" s="1"/>
  <c r="O284" i="1"/>
  <c r="P284" i="1" s="1"/>
  <c r="T284" i="1" s="1"/>
  <c r="O190" i="1"/>
  <c r="P190" i="1" s="1"/>
  <c r="T190" i="1" s="1"/>
  <c r="O317" i="1"/>
  <c r="P317" i="1" s="1"/>
  <c r="T317" i="1" s="1"/>
  <c r="O84" i="1"/>
  <c r="P84" i="1" s="1"/>
  <c r="T84" i="1" s="1"/>
  <c r="O85" i="1"/>
  <c r="P85" i="1" s="1"/>
  <c r="T85" i="1" s="1"/>
  <c r="O217" i="1"/>
  <c r="P217" i="1" s="1"/>
  <c r="T217" i="1" s="1"/>
  <c r="O328" i="1"/>
  <c r="P328" i="1" s="1"/>
  <c r="T328" i="1" s="1"/>
  <c r="O225" i="1"/>
  <c r="P225" i="1" s="1"/>
  <c r="T225" i="1" s="1"/>
  <c r="O179" i="1"/>
  <c r="P179" i="1" s="1"/>
  <c r="T179" i="1" s="1"/>
  <c r="O344" i="1"/>
  <c r="P344" i="1" s="1"/>
  <c r="T344" i="1" s="1"/>
  <c r="O309" i="1"/>
  <c r="P309" i="1" s="1"/>
  <c r="T309" i="1" s="1"/>
  <c r="O301" i="1"/>
  <c r="P301" i="1" s="1"/>
  <c r="T301" i="1" s="1"/>
  <c r="O64" i="1"/>
  <c r="P64" i="1" s="1"/>
  <c r="T64" i="1" s="1"/>
  <c r="O205" i="1"/>
  <c r="P205" i="1" s="1"/>
  <c r="T205" i="1" s="1"/>
  <c r="O132" i="1"/>
  <c r="P132" i="1" s="1"/>
  <c r="T132" i="1" s="1"/>
  <c r="O37" i="1"/>
  <c r="P37" i="1" s="1"/>
  <c r="T37" i="1" s="1"/>
  <c r="O56" i="1"/>
  <c r="P56" i="1" s="1"/>
  <c r="T56" i="1" s="1"/>
  <c r="O75" i="1"/>
  <c r="P75" i="1" s="1"/>
  <c r="T75" i="1" s="1"/>
  <c r="O154" i="1"/>
  <c r="P154" i="1" s="1"/>
  <c r="T154" i="1" s="1"/>
  <c r="O257" i="1"/>
  <c r="P257" i="1" s="1"/>
  <c r="T257" i="1" s="1"/>
  <c r="O352" i="1"/>
  <c r="P352" i="1" s="1"/>
  <c r="T352" i="1" s="1"/>
  <c r="O210" i="1"/>
  <c r="P210" i="1" s="1"/>
  <c r="T210" i="1" s="1"/>
  <c r="O343" i="1"/>
  <c r="P343" i="1" s="1"/>
  <c r="T343" i="1" s="1"/>
  <c r="O34" i="1"/>
  <c r="P34" i="1" s="1"/>
  <c r="O341" i="1"/>
  <c r="P341" i="1" s="1"/>
  <c r="T341" i="1" s="1"/>
  <c r="O57" i="1"/>
  <c r="P57" i="1" s="1"/>
  <c r="T57" i="1" s="1"/>
  <c r="O325" i="1"/>
  <c r="P325" i="1" s="1"/>
  <c r="T325" i="1" s="1"/>
  <c r="O312" i="1"/>
  <c r="P312" i="1" s="1"/>
  <c r="T312" i="1" s="1"/>
  <c r="O167" i="1"/>
  <c r="P167" i="1" s="1"/>
  <c r="T167" i="1" s="1"/>
  <c r="O145" i="1"/>
  <c r="P145" i="1" s="1"/>
  <c r="T145" i="1" s="1"/>
  <c r="O94" i="1"/>
  <c r="P94" i="1" s="1"/>
  <c r="T94" i="1" s="1"/>
  <c r="O30" i="1"/>
  <c r="P30" i="1" s="1"/>
  <c r="T30" i="1" s="1"/>
  <c r="O202" i="1"/>
  <c r="P202" i="1" s="1"/>
  <c r="T202" i="1" s="1"/>
  <c r="O48" i="1"/>
  <c r="P48" i="1" s="1"/>
  <c r="T48" i="1" s="1"/>
  <c r="O245" i="1"/>
  <c r="P245" i="1" s="1"/>
  <c r="T245" i="1" s="1"/>
  <c r="O170" i="1"/>
  <c r="P170" i="1" s="1"/>
  <c r="T170" i="1" s="1"/>
  <c r="O200" i="1"/>
  <c r="P200" i="1" s="1"/>
  <c r="T200" i="1" s="1"/>
  <c r="O260" i="1"/>
  <c r="P260" i="1" s="1"/>
  <c r="T260" i="1" s="1"/>
  <c r="O118" i="1"/>
  <c r="P118" i="1" s="1"/>
  <c r="T118" i="1" s="1"/>
  <c r="O119" i="1"/>
  <c r="P119" i="1" s="1"/>
  <c r="T119" i="1" s="1"/>
  <c r="O187" i="1"/>
  <c r="P187" i="1" s="1"/>
  <c r="T187" i="1" s="1"/>
  <c r="O153" i="1"/>
  <c r="P153" i="1" s="1"/>
  <c r="T153" i="1" s="1"/>
  <c r="O126" i="1"/>
  <c r="P126" i="1" s="1"/>
  <c r="T126" i="1" s="1"/>
  <c r="O307" i="1"/>
  <c r="P307" i="1" s="1"/>
  <c r="T307" i="1" s="1"/>
  <c r="O249" i="1"/>
  <c r="P249" i="1" s="1"/>
  <c r="T249" i="1" s="1"/>
  <c r="O333" i="1"/>
  <c r="P333" i="1" s="1"/>
  <c r="T333" i="1" s="1"/>
  <c r="O127" i="1"/>
  <c r="P127" i="1" s="1"/>
  <c r="T127" i="1" s="1"/>
  <c r="O93" i="1"/>
  <c r="P93" i="1" s="1"/>
  <c r="T93" i="1" s="1"/>
  <c r="O223" i="1"/>
  <c r="P223" i="1" s="1"/>
  <c r="T223" i="1" s="1"/>
  <c r="O224" i="1"/>
  <c r="P224" i="1" s="1"/>
  <c r="T224" i="1" s="1"/>
  <c r="O221" i="1"/>
  <c r="P221" i="1" s="1"/>
  <c r="T221" i="1" s="1"/>
  <c r="O43" i="1"/>
  <c r="P43" i="1" s="1"/>
  <c r="T43" i="1" s="1"/>
  <c r="O253" i="1"/>
  <c r="P253" i="1" s="1"/>
  <c r="T253" i="1" s="1"/>
  <c r="O203" i="1"/>
  <c r="P203" i="1" s="1"/>
  <c r="T203" i="1" s="1"/>
  <c r="O342" i="1"/>
  <c r="P342" i="1" s="1"/>
  <c r="O69" i="1"/>
  <c r="P69" i="1" s="1"/>
  <c r="T69" i="1" s="1"/>
  <c r="O339" i="1"/>
  <c r="P339" i="1" s="1"/>
  <c r="T339" i="1" s="1"/>
  <c r="M292" i="1"/>
  <c r="N292" i="1" s="1"/>
  <c r="O197" i="1"/>
  <c r="P197" i="1" s="1"/>
  <c r="T197" i="1" s="1"/>
  <c r="O320" i="1"/>
  <c r="P320" i="1" s="1"/>
  <c r="T320" i="1" s="1"/>
  <c r="O111" i="1"/>
  <c r="P111" i="1" s="1"/>
  <c r="T111" i="1" s="1"/>
  <c r="O74" i="1"/>
  <c r="P74" i="1" s="1"/>
  <c r="T74" i="1" s="1"/>
  <c r="O83" i="1"/>
  <c r="P83" i="1" s="1"/>
  <c r="T83" i="1" s="1"/>
  <c r="O273" i="1"/>
  <c r="P273" i="1" s="1"/>
  <c r="T273" i="1" s="1"/>
  <c r="O109" i="1"/>
  <c r="P109" i="1" s="1"/>
  <c r="T109" i="1" s="1"/>
  <c r="O247" i="1"/>
  <c r="P247" i="1" s="1"/>
  <c r="T247" i="1" s="1"/>
  <c r="O82" i="1"/>
  <c r="P82" i="1" s="1"/>
  <c r="T82" i="1" s="1"/>
  <c r="O233" i="1"/>
  <c r="P233" i="1" s="1"/>
  <c r="T233" i="1" s="1"/>
  <c r="O269" i="1"/>
  <c r="P269" i="1" s="1"/>
  <c r="T269" i="1" s="1"/>
  <c r="O51" i="1"/>
  <c r="P51" i="1" s="1"/>
  <c r="T51" i="1" s="1"/>
  <c r="O355" i="1"/>
  <c r="P355" i="1" s="1"/>
  <c r="T355" i="1" s="1"/>
  <c r="O131" i="1"/>
  <c r="P131" i="1" s="1"/>
  <c r="T131" i="1" s="1"/>
  <c r="O159" i="1"/>
  <c r="P159" i="1" s="1"/>
  <c r="T159" i="1" s="1"/>
  <c r="O62" i="1"/>
  <c r="P62" i="1" s="1"/>
  <c r="T62" i="1" s="1"/>
  <c r="O242" i="1"/>
  <c r="P242" i="1" s="1"/>
  <c r="T242" i="1" s="1"/>
  <c r="O91" i="1"/>
  <c r="P91" i="1" s="1"/>
  <c r="T91" i="1" s="1"/>
  <c r="O128" i="1"/>
  <c r="P128" i="1" s="1"/>
  <c r="T128" i="1" s="1"/>
  <c r="O53" i="1"/>
  <c r="P53" i="1" s="1"/>
  <c r="T53" i="1" s="1"/>
  <c r="O116" i="1"/>
  <c r="P116" i="1" s="1"/>
  <c r="T116" i="1" s="1"/>
  <c r="O336" i="1"/>
  <c r="P336" i="1" s="1"/>
  <c r="T336" i="1" s="1"/>
  <c r="O238" i="1"/>
  <c r="P238" i="1" s="1"/>
  <c r="T238" i="1" s="1"/>
  <c r="O266" i="1"/>
  <c r="P266" i="1" s="1"/>
  <c r="T266" i="1" s="1"/>
  <c r="O107" i="1"/>
  <c r="P107" i="1" s="1"/>
  <c r="T107" i="1" s="1"/>
  <c r="O129" i="1"/>
  <c r="P129" i="1" s="1"/>
  <c r="T129" i="1" s="1"/>
  <c r="O104" i="1"/>
  <c r="P104" i="1" s="1"/>
  <c r="T104" i="1" s="1"/>
  <c r="O29" i="1"/>
  <c r="P29" i="1" s="1"/>
  <c r="T29" i="1" s="1"/>
  <c r="O123" i="1"/>
  <c r="P123" i="1" s="1"/>
  <c r="T123" i="1" s="1"/>
  <c r="M38" i="1"/>
  <c r="O115" i="1"/>
  <c r="P115" i="1" s="1"/>
  <c r="T115" i="1" s="1"/>
  <c r="O24" i="1"/>
  <c r="P24" i="1" s="1"/>
  <c r="T24" i="1" s="1"/>
  <c r="O161" i="1"/>
  <c r="P161" i="1" s="1"/>
  <c r="T161" i="1" s="1"/>
  <c r="O134" i="1"/>
  <c r="P134" i="1" s="1"/>
  <c r="T134" i="1" s="1"/>
  <c r="O357" i="1"/>
  <c r="P357" i="1" s="1"/>
  <c r="T357" i="1" s="1"/>
  <c r="U211" i="1"/>
  <c r="M211" i="1"/>
  <c r="U137" i="1"/>
  <c r="M137" i="1"/>
  <c r="M298" i="1"/>
  <c r="U298" i="1"/>
  <c r="U146" i="1"/>
  <c r="M146" i="1"/>
  <c r="M293" i="1"/>
  <c r="U293" i="1"/>
  <c r="U250" i="1"/>
  <c r="M250" i="1"/>
  <c r="U35" i="1"/>
  <c r="M35" i="1"/>
  <c r="U220" i="1"/>
  <c r="M220" i="1"/>
  <c r="U271" i="1"/>
  <c r="M271" i="1"/>
  <c r="U326" i="1"/>
  <c r="M326" i="1"/>
  <c r="U59" i="1"/>
  <c r="M59" i="1"/>
  <c r="U331" i="1"/>
  <c r="M331" i="1"/>
  <c r="U358" i="1"/>
  <c r="M358" i="1"/>
  <c r="M86" i="1"/>
  <c r="U86" i="1"/>
  <c r="U171" i="1"/>
  <c r="M171" i="1"/>
  <c r="N171" i="1" s="1"/>
  <c r="M80" i="1"/>
  <c r="U80" i="1"/>
  <c r="U143" i="1"/>
  <c r="M143" i="1"/>
  <c r="U290" i="1"/>
  <c r="M290" i="1"/>
  <c r="U140" i="1"/>
  <c r="M140" i="1"/>
  <c r="N140" i="1" s="1"/>
  <c r="U121" i="1"/>
  <c r="M121" i="1"/>
  <c r="U184" i="1"/>
  <c r="M184" i="1"/>
  <c r="M295" i="1"/>
  <c r="U295" i="1"/>
  <c r="U77" i="1"/>
  <c r="M77" i="1"/>
  <c r="U261" i="1"/>
  <c r="M261" i="1"/>
  <c r="U151" i="1"/>
  <c r="M151" i="1"/>
  <c r="U236" i="1"/>
  <c r="M236" i="1"/>
  <c r="U54" i="1"/>
  <c r="M54" i="1"/>
  <c r="U156" i="1"/>
  <c r="M156" i="1"/>
  <c r="U274" i="1"/>
  <c r="M274" i="1"/>
  <c r="U315" i="1"/>
  <c r="M315" i="1"/>
  <c r="N315" i="1" s="1"/>
  <c r="U304" i="1"/>
  <c r="M304" i="1"/>
  <c r="N304" i="1" s="1"/>
  <c r="U65" i="1"/>
  <c r="M65" i="1"/>
  <c r="U32" i="1"/>
  <c r="M32" i="1"/>
  <c r="U215" i="1"/>
  <c r="M215" i="1"/>
  <c r="N215" i="1" s="1"/>
  <c r="U176" i="1"/>
  <c r="M176" i="1"/>
  <c r="U279" i="1"/>
  <c r="M279" i="1"/>
  <c r="U305" i="1"/>
  <c r="M305" i="1"/>
  <c r="U297" i="1"/>
  <c r="M297" i="1"/>
  <c r="N297" i="1" s="1"/>
  <c r="M366" i="1"/>
  <c r="U366" i="1"/>
  <c r="M239" i="1"/>
  <c r="N239" i="1" s="1"/>
  <c r="U239" i="1"/>
  <c r="U323" i="1"/>
  <c r="M323" i="1"/>
  <c r="U164" i="1"/>
  <c r="M164" i="1"/>
  <c r="U347" i="1"/>
  <c r="M347" i="1"/>
  <c r="U287" i="1"/>
  <c r="M287" i="1"/>
  <c r="U282" i="1"/>
  <c r="M282" i="1"/>
  <c r="U162" i="1"/>
  <c r="M162" i="1"/>
  <c r="U263" i="1"/>
  <c r="M263" i="1"/>
  <c r="M22" i="1"/>
  <c r="T79" i="1" l="1"/>
  <c r="T240" i="1"/>
  <c r="T76" i="1"/>
  <c r="T276" i="1"/>
  <c r="N213" i="1"/>
  <c r="O213" i="1" s="1"/>
  <c r="P213" i="1" s="1"/>
  <c r="T213" i="1" s="1"/>
  <c r="N285" i="1"/>
  <c r="O285" i="1" s="1"/>
  <c r="P285" i="1" s="1"/>
  <c r="T285" i="1" s="1"/>
  <c r="N318" i="1"/>
  <c r="O318" i="1" s="1"/>
  <c r="P318" i="1" s="1"/>
  <c r="T318" i="1" s="1"/>
  <c r="N59" i="1"/>
  <c r="O59" i="1" s="1"/>
  <c r="P59" i="1" s="1"/>
  <c r="T59" i="1" s="1"/>
  <c r="N195" i="1"/>
  <c r="O195" i="1" s="1"/>
  <c r="P195" i="1" s="1"/>
  <c r="T195" i="1" s="1"/>
  <c r="N172" i="1"/>
  <c r="O172" i="1" s="1"/>
  <c r="P172" i="1" s="1"/>
  <c r="T172" i="1" s="1"/>
  <c r="N174" i="1"/>
  <c r="O174" i="1" s="1"/>
  <c r="P174" i="1" s="1"/>
  <c r="T174" i="1" s="1"/>
  <c r="N313" i="1"/>
  <c r="O313" i="1" s="1"/>
  <c r="P313" i="1" s="1"/>
  <c r="T313" i="1"/>
  <c r="N77" i="1"/>
  <c r="O77" i="1" s="1"/>
  <c r="P77" i="1" s="1"/>
  <c r="T77" i="1" s="1"/>
  <c r="N35" i="1"/>
  <c r="O35" i="1" s="1"/>
  <c r="P35" i="1" s="1"/>
  <c r="T35" i="1" s="1"/>
  <c r="N182" i="1"/>
  <c r="O182" i="1" s="1"/>
  <c r="P182" i="1" s="1"/>
  <c r="T182" i="1" s="1"/>
  <c r="N258" i="1"/>
  <c r="O258" i="1" s="1"/>
  <c r="P258" i="1" s="1"/>
  <c r="T258" i="1" s="1"/>
  <c r="N46" i="1"/>
  <c r="O46" i="1" s="1"/>
  <c r="P46" i="1" s="1"/>
  <c r="T46" i="1" s="1"/>
  <c r="N110" i="1"/>
  <c r="O110" i="1" s="1"/>
  <c r="P110" i="1" s="1"/>
  <c r="T110" i="1" s="1"/>
  <c r="N54" i="1"/>
  <c r="O54" i="1" s="1"/>
  <c r="P54" i="1" s="1"/>
  <c r="T54" i="1" s="1"/>
  <c r="N168" i="1"/>
  <c r="O168" i="1" s="1"/>
  <c r="P168" i="1" s="1"/>
  <c r="T168" i="1" s="1"/>
  <c r="N372" i="1"/>
  <c r="O372" i="1" s="1"/>
  <c r="P372" i="1" s="1"/>
  <c r="T372" i="1" s="1"/>
  <c r="N378" i="1"/>
  <c r="O378" i="1" s="1"/>
  <c r="P378" i="1" s="1"/>
  <c r="T378" i="1" s="1"/>
  <c r="N209" i="1"/>
  <c r="O209" i="1" s="1"/>
  <c r="P209" i="1" s="1"/>
  <c r="T209" i="1" s="1"/>
  <c r="N364" i="1"/>
  <c r="O364" i="1" s="1"/>
  <c r="P364" i="1" s="1"/>
  <c r="T364" i="1" s="1"/>
  <c r="T34" i="1"/>
  <c r="N316" i="1"/>
  <c r="O316" i="1" s="1"/>
  <c r="P316" i="1" s="1"/>
  <c r="T316" i="1" s="1"/>
  <c r="N80" i="1"/>
  <c r="N277" i="1"/>
  <c r="O277" i="1" s="1"/>
  <c r="P277" i="1" s="1"/>
  <c r="T277" i="1" s="1"/>
  <c r="T219" i="1"/>
  <c r="N189" i="1"/>
  <c r="O189" i="1" s="1"/>
  <c r="P189" i="1" s="1"/>
  <c r="T189" i="1" s="1"/>
  <c r="N310" i="1"/>
  <c r="O310" i="1" s="1"/>
  <c r="P310" i="1" s="1"/>
  <c r="T310" i="1" s="1"/>
  <c r="N176" i="1"/>
  <c r="N162" i="1"/>
  <c r="O162" i="1" s="1"/>
  <c r="P162" i="1" s="1"/>
  <c r="T162" i="1" s="1"/>
  <c r="N250" i="1"/>
  <c r="O250" i="1" s="1"/>
  <c r="P250" i="1" s="1"/>
  <c r="T250" i="1" s="1"/>
  <c r="N295" i="1"/>
  <c r="O295" i="1" s="1"/>
  <c r="P295" i="1" s="1"/>
  <c r="T295" i="1" s="1"/>
  <c r="N282" i="1"/>
  <c r="O282" i="1" s="1"/>
  <c r="P282" i="1" s="1"/>
  <c r="T282" i="1" s="1"/>
  <c r="N323" i="1"/>
  <c r="O323" i="1" s="1"/>
  <c r="P323" i="1" s="1"/>
  <c r="T323" i="1" s="1"/>
  <c r="N305" i="1"/>
  <c r="N32" i="1"/>
  <c r="O32" i="1" s="1"/>
  <c r="P32" i="1" s="1"/>
  <c r="T32" i="1" s="1"/>
  <c r="N274" i="1"/>
  <c r="O274" i="1" s="1"/>
  <c r="P274" i="1" s="1"/>
  <c r="T274" i="1" s="1"/>
  <c r="N151" i="1"/>
  <c r="O151" i="1" s="1"/>
  <c r="P151" i="1" s="1"/>
  <c r="T151" i="1" s="1"/>
  <c r="N184" i="1"/>
  <c r="O184" i="1" s="1"/>
  <c r="P184" i="1" s="1"/>
  <c r="T184" i="1" s="1"/>
  <c r="N143" i="1"/>
  <c r="O143" i="1" s="1"/>
  <c r="P143" i="1" s="1"/>
  <c r="T143" i="1" s="1"/>
  <c r="N358" i="1"/>
  <c r="O358" i="1" s="1"/>
  <c r="P358" i="1" s="1"/>
  <c r="T358" i="1" s="1"/>
  <c r="N271" i="1"/>
  <c r="O271" i="1" s="1"/>
  <c r="P271" i="1" s="1"/>
  <c r="T271" i="1" s="1"/>
  <c r="N211" i="1"/>
  <c r="O211" i="1" s="1"/>
  <c r="P211" i="1" s="1"/>
  <c r="T211" i="1" s="1"/>
  <c r="N112" i="1"/>
  <c r="O112" i="1" s="1"/>
  <c r="P112" i="1" s="1"/>
  <c r="T112" i="1" s="1"/>
  <c r="N228" i="1"/>
  <c r="O228" i="1" s="1"/>
  <c r="P228" i="1" s="1"/>
  <c r="T228" i="1" s="1"/>
  <c r="N97" i="1"/>
  <c r="O97" i="1" s="1"/>
  <c r="P97" i="1" s="1"/>
  <c r="T97" i="1" s="1"/>
  <c r="N99" i="1"/>
  <c r="O99" i="1" s="1"/>
  <c r="P99" i="1" s="1"/>
  <c r="T99" i="1" s="1"/>
  <c r="T342" i="1"/>
  <c r="N340" i="1"/>
  <c r="O340" i="1" s="1"/>
  <c r="P340" i="1" s="1"/>
  <c r="T340" i="1" s="1"/>
  <c r="N22" i="1"/>
  <c r="O22" i="1" s="1"/>
  <c r="P22" i="1" s="1"/>
  <c r="N263" i="1"/>
  <c r="O263" i="1" s="1"/>
  <c r="P263" i="1" s="1"/>
  <c r="T263" i="1" s="1"/>
  <c r="N298" i="1"/>
  <c r="O298" i="1" s="1"/>
  <c r="P298" i="1" s="1"/>
  <c r="T298" i="1" s="1"/>
  <c r="N164" i="1"/>
  <c r="O164" i="1" s="1"/>
  <c r="P164" i="1" s="1"/>
  <c r="T164" i="1" s="1"/>
  <c r="N236" i="1"/>
  <c r="N326" i="1"/>
  <c r="O326" i="1" s="1"/>
  <c r="P326" i="1" s="1"/>
  <c r="T326" i="1" s="1"/>
  <c r="N350" i="1"/>
  <c r="O350" i="1" s="1"/>
  <c r="P350" i="1" s="1"/>
  <c r="T350" i="1" s="1"/>
  <c r="N86" i="1"/>
  <c r="O86" i="1" s="1"/>
  <c r="P86" i="1" s="1"/>
  <c r="T86" i="1" s="1"/>
  <c r="N293" i="1"/>
  <c r="O293" i="1" s="1"/>
  <c r="P293" i="1" s="1"/>
  <c r="T293" i="1" s="1"/>
  <c r="N38" i="1"/>
  <c r="O38" i="1" s="1"/>
  <c r="P38" i="1" s="1"/>
  <c r="T38" i="1" s="1"/>
  <c r="N27" i="1"/>
  <c r="O27" i="1" s="1"/>
  <c r="P27" i="1" s="1"/>
  <c r="T27" i="1" s="1"/>
  <c r="T192" i="1"/>
  <c r="N40" i="1"/>
  <c r="O40" i="1" s="1"/>
  <c r="P40" i="1" s="1"/>
  <c r="T40" i="1" s="1"/>
  <c r="N334" i="1"/>
  <c r="O334" i="1" s="1"/>
  <c r="P334" i="1" s="1"/>
  <c r="T334" i="1"/>
  <c r="N347" i="1"/>
  <c r="O347" i="1" s="1"/>
  <c r="P347" i="1" s="1"/>
  <c r="T347" i="1" s="1"/>
  <c r="N366" i="1"/>
  <c r="O366" i="1" s="1"/>
  <c r="P366" i="1" s="1"/>
  <c r="T366" i="1" s="1"/>
  <c r="N290" i="1"/>
  <c r="O290" i="1" s="1"/>
  <c r="P290" i="1" s="1"/>
  <c r="T290" i="1" s="1"/>
  <c r="N137" i="1"/>
  <c r="O137" i="1" s="1"/>
  <c r="P137" i="1" s="1"/>
  <c r="T137" i="1" s="1"/>
  <c r="N287" i="1"/>
  <c r="O287" i="1" s="1"/>
  <c r="P287" i="1" s="1"/>
  <c r="T287" i="1" s="1"/>
  <c r="N279" i="1"/>
  <c r="O279" i="1" s="1"/>
  <c r="P279" i="1" s="1"/>
  <c r="T279" i="1" s="1"/>
  <c r="N65" i="1"/>
  <c r="O65" i="1" s="1"/>
  <c r="P65" i="1" s="1"/>
  <c r="T65" i="1" s="1"/>
  <c r="N156" i="1"/>
  <c r="O156" i="1" s="1"/>
  <c r="P156" i="1" s="1"/>
  <c r="T156" i="1" s="1"/>
  <c r="N261" i="1"/>
  <c r="O261" i="1" s="1"/>
  <c r="P261" i="1" s="1"/>
  <c r="T261" i="1" s="1"/>
  <c r="N121" i="1"/>
  <c r="O121" i="1" s="1"/>
  <c r="P121" i="1" s="1"/>
  <c r="T121" i="1" s="1"/>
  <c r="N331" i="1"/>
  <c r="O331" i="1" s="1"/>
  <c r="P331" i="1" s="1"/>
  <c r="T331" i="1" s="1"/>
  <c r="N220" i="1"/>
  <c r="O220" i="1" s="1"/>
  <c r="P220" i="1" s="1"/>
  <c r="T220" i="1" s="1"/>
  <c r="N146" i="1"/>
  <c r="O146" i="1" s="1"/>
  <c r="P146" i="1" s="1"/>
  <c r="T146" i="1" s="1"/>
  <c r="N193" i="1"/>
  <c r="O193" i="1" s="1"/>
  <c r="P193" i="1" s="1"/>
  <c r="T193" i="1" s="1"/>
  <c r="N108" i="1"/>
  <c r="O108" i="1" s="1"/>
  <c r="P108" i="1" s="1"/>
  <c r="T108" i="1" s="1"/>
  <c r="N148" i="1"/>
  <c r="O148" i="1" s="1"/>
  <c r="P148" i="1" s="1"/>
  <c r="T148" i="1" s="1"/>
  <c r="O141" i="1"/>
  <c r="P141" i="1" s="1"/>
  <c r="T141" i="1" s="1"/>
  <c r="O171" i="1"/>
  <c r="P171" i="1" s="1"/>
  <c r="T171" i="1" s="1"/>
  <c r="O305" i="1"/>
  <c r="P305" i="1" s="1"/>
  <c r="T305" i="1" s="1"/>
  <c r="O215" i="1"/>
  <c r="P215" i="1" s="1"/>
  <c r="T215" i="1" s="1"/>
  <c r="O239" i="1"/>
  <c r="P239" i="1" s="1"/>
  <c r="T239" i="1" s="1"/>
  <c r="O236" i="1"/>
  <c r="P236" i="1" s="1"/>
  <c r="T236" i="1" s="1"/>
  <c r="O176" i="1"/>
  <c r="P176" i="1" s="1"/>
  <c r="T176" i="1" s="1"/>
  <c r="O80" i="1"/>
  <c r="P80" i="1" s="1"/>
  <c r="T80" i="1" s="1"/>
  <c r="O304" i="1"/>
  <c r="P304" i="1" s="1"/>
  <c r="T304" i="1" s="1"/>
  <c r="O292" i="1"/>
  <c r="P292" i="1" s="1"/>
  <c r="T292" i="1" s="1"/>
  <c r="O315" i="1"/>
  <c r="P315" i="1" s="1"/>
  <c r="T315" i="1" s="1"/>
  <c r="O140" i="1"/>
  <c r="P140" i="1" s="1"/>
  <c r="T140" i="1" s="1"/>
  <c r="O297" i="1"/>
  <c r="P297" i="1" s="1"/>
  <c r="T297" i="1" s="1"/>
  <c r="V31" i="1" l="1"/>
  <c r="X31" i="1" s="1"/>
  <c r="T22" i="1"/>
  <c r="V304" i="1"/>
  <c r="X304" i="1" s="1"/>
  <c r="V33" i="1"/>
  <c r="X33" i="1" s="1"/>
  <c r="V38" i="1"/>
  <c r="X38" i="1" s="1"/>
  <c r="V32" i="1"/>
  <c r="X32" i="1" s="1"/>
  <c r="V175" i="1"/>
  <c r="X175" i="1" s="1"/>
  <c r="V216" i="1"/>
  <c r="X216" i="1" s="1"/>
  <c r="V222" i="1"/>
  <c r="X222" i="1" s="1"/>
  <c r="V84" i="1"/>
  <c r="X84" i="1" s="1"/>
  <c r="V63" i="1"/>
  <c r="X63" i="1" s="1"/>
  <c r="V103" i="1"/>
  <c r="X103" i="1" s="1"/>
  <c r="V142" i="1"/>
  <c r="X142" i="1" s="1"/>
  <c r="V76" i="1"/>
  <c r="X76" i="1" s="1"/>
  <c r="V101" i="1"/>
  <c r="X101" i="1" s="1"/>
  <c r="V182" i="1"/>
  <c r="X182" i="1" s="1"/>
  <c r="V329" i="1"/>
  <c r="X329" i="1" s="1"/>
  <c r="V342" i="1"/>
  <c r="X342" i="1" s="1"/>
  <c r="V80" i="1"/>
  <c r="X80" i="1" s="1"/>
  <c r="V281" i="1"/>
  <c r="X281" i="1" s="1"/>
  <c r="V327" i="1"/>
  <c r="X327" i="1" s="1"/>
  <c r="V292" i="1"/>
  <c r="X292" i="1" s="1"/>
  <c r="V28" i="1"/>
  <c r="X28" i="1" s="1"/>
  <c r="V324" i="1"/>
  <c r="X324" i="1" s="1"/>
  <c r="V23" i="1"/>
  <c r="X23" i="1" s="1"/>
  <c r="V194" i="1"/>
  <c r="X194" i="1" s="1"/>
  <c r="V50" i="1"/>
  <c r="X50" i="1" s="1"/>
  <c r="V315" i="1"/>
  <c r="X315" i="1" s="1"/>
  <c r="V254" i="1"/>
  <c r="X254" i="1" s="1"/>
  <c r="V54" i="1"/>
  <c r="X54" i="1" s="1"/>
  <c r="V243" i="1"/>
  <c r="X243" i="1" s="1"/>
  <c r="V274" i="1"/>
  <c r="X274" i="1" s="1"/>
  <c r="V234" i="1"/>
  <c r="X234" i="1" s="1"/>
  <c r="V287" i="1"/>
  <c r="X287" i="1" s="1"/>
  <c r="V257" i="1"/>
  <c r="X257" i="1" s="1"/>
  <c r="V237" i="1"/>
  <c r="X237" i="1" s="1"/>
  <c r="V301" i="1"/>
  <c r="X301" i="1" s="1"/>
  <c r="V69" i="1"/>
  <c r="X69" i="1" s="1"/>
  <c r="V256" i="1"/>
  <c r="X256" i="1" s="1"/>
  <c r="V60" i="1"/>
  <c r="X60" i="1" s="1"/>
  <c r="V352" i="1"/>
  <c r="X352" i="1" s="1"/>
  <c r="V378" i="1"/>
  <c r="X378" i="1" s="1"/>
  <c r="V78" i="1"/>
  <c r="X78" i="1" s="1"/>
  <c r="V273" i="1"/>
  <c r="X273" i="1" s="1"/>
  <c r="V275" i="1"/>
  <c r="X275" i="1" s="1"/>
  <c r="V355" i="1"/>
  <c r="X355" i="1" s="1"/>
  <c r="V263" i="1"/>
  <c r="X263" i="1" s="1"/>
  <c r="V53" i="1"/>
  <c r="X53" i="1" s="1"/>
  <c r="V157" i="1"/>
  <c r="X157" i="1" s="1"/>
  <c r="V153" i="1"/>
  <c r="X153" i="1" s="1"/>
  <c r="V278" i="1"/>
  <c r="X278" i="1" s="1"/>
  <c r="V79" i="1"/>
  <c r="X79" i="1" s="1"/>
  <c r="V317" i="1"/>
  <c r="X317" i="1" s="1"/>
  <c r="V299" i="1"/>
  <c r="X299" i="1" s="1"/>
  <c r="V230" i="1"/>
  <c r="X230" i="1" s="1"/>
  <c r="V354" i="1"/>
  <c r="X354" i="1" s="1"/>
  <c r="V249" i="1"/>
  <c r="X249" i="1" s="1"/>
  <c r="V86" i="1"/>
  <c r="X86" i="1" s="1"/>
  <c r="V37" i="1"/>
  <c r="X37" i="1" s="1"/>
  <c r="V112" i="1"/>
  <c r="X112" i="1" s="1"/>
  <c r="V51" i="1"/>
  <c r="X51" i="1" s="1"/>
  <c r="V211" i="1"/>
  <c r="X211" i="1" s="1"/>
  <c r="V271" i="1"/>
  <c r="X271" i="1" s="1"/>
  <c r="V232" i="1"/>
  <c r="X232" i="1" s="1"/>
  <c r="V70" i="1"/>
  <c r="X70" i="1" s="1"/>
  <c r="V344" i="1"/>
  <c r="X344" i="1" s="1"/>
  <c r="V34" i="1"/>
  <c r="X34" i="1" s="1"/>
  <c r="V188" i="1"/>
  <c r="X188" i="1" s="1"/>
  <c r="V242" i="1"/>
  <c r="X242" i="1" s="1"/>
  <c r="V161" i="1"/>
  <c r="X161" i="1" s="1"/>
  <c r="V116" i="1"/>
  <c r="X116" i="1" s="1"/>
  <c r="V184" i="1"/>
  <c r="X184" i="1" s="1"/>
  <c r="V109" i="1"/>
  <c r="X109" i="1" s="1"/>
  <c r="V95" i="1"/>
  <c r="X95" i="1" s="1"/>
  <c r="V62" i="1"/>
  <c r="X62" i="1" s="1"/>
  <c r="V135" i="1"/>
  <c r="X135" i="1" s="1"/>
  <c r="V48" i="1"/>
  <c r="X48" i="1" s="1"/>
  <c r="V77" i="1"/>
  <c r="X77" i="1" s="1"/>
  <c r="V98" i="1"/>
  <c r="X98" i="1" s="1"/>
  <c r="V41" i="1"/>
  <c r="X41" i="1" s="1"/>
  <c r="V318" i="1"/>
  <c r="X318" i="1" s="1"/>
  <c r="V30" i="1"/>
  <c r="X30" i="1" s="1"/>
  <c r="V371" i="1"/>
  <c r="X371" i="1" s="1"/>
  <c r="V227" i="1"/>
  <c r="X227" i="1" s="1"/>
  <c r="V171" i="1"/>
  <c r="X171" i="1" s="1"/>
  <c r="V320" i="1"/>
  <c r="X320" i="1" s="1"/>
  <c r="V251" i="1"/>
  <c r="X251" i="1" s="1"/>
  <c r="V340" i="1"/>
  <c r="X340" i="1" s="1"/>
  <c r="V312" i="1"/>
  <c r="X312" i="1" s="1"/>
  <c r="V108" i="1"/>
  <c r="X108" i="1" s="1"/>
  <c r="V293" i="1"/>
  <c r="X293" i="1" s="1"/>
  <c r="V328" i="1"/>
  <c r="X328" i="1" s="1"/>
  <c r="V331" i="1"/>
  <c r="X331" i="1" s="1"/>
  <c r="V141" i="1"/>
  <c r="X141" i="1" s="1"/>
  <c r="V228" i="1"/>
  <c r="X228" i="1" s="1"/>
  <c r="V180" i="1"/>
  <c r="X180" i="1" s="1"/>
  <c r="V105" i="1"/>
  <c r="X105" i="1" s="1"/>
  <c r="V36" i="1"/>
  <c r="X36" i="1" s="1"/>
  <c r="V339" i="1"/>
  <c r="X339" i="1" s="1"/>
  <c r="V284" i="1"/>
  <c r="X284" i="1" s="1"/>
  <c r="V118" i="1"/>
  <c r="X118" i="1" s="1"/>
  <c r="V162" i="1"/>
  <c r="X162" i="1" s="1"/>
  <c r="V209" i="1"/>
  <c r="X209" i="1" s="1"/>
  <c r="V345" i="1"/>
  <c r="X345" i="1" s="1"/>
  <c r="V365" i="1"/>
  <c r="X365" i="1" s="1"/>
  <c r="V229" i="1"/>
  <c r="X229" i="1" s="1"/>
  <c r="V178" i="1"/>
  <c r="X178" i="1" s="1"/>
  <c r="V294" i="1"/>
  <c r="X294" i="1" s="1"/>
  <c r="V225" i="1"/>
  <c r="X225" i="1" s="1"/>
  <c r="V236" i="1"/>
  <c r="X236" i="1" s="1"/>
  <c r="V138" i="1"/>
  <c r="X138" i="1" s="1"/>
  <c r="V165" i="1"/>
  <c r="X165" i="1" s="1"/>
  <c r="V88" i="1"/>
  <c r="X88" i="1" s="1"/>
  <c r="V169" i="1"/>
  <c r="X169" i="1" s="1"/>
  <c r="V131" i="1"/>
  <c r="X131" i="1" s="1"/>
  <c r="V123" i="1"/>
  <c r="X123" i="1" s="1"/>
  <c r="V68" i="1"/>
  <c r="X68" i="1" s="1"/>
  <c r="V24" i="1"/>
  <c r="X24" i="1" s="1"/>
  <c r="V268" i="1"/>
  <c r="X268" i="1" s="1"/>
  <c r="V367" i="1"/>
  <c r="X367" i="1" s="1"/>
  <c r="V189" i="1"/>
  <c r="X189" i="1" s="1"/>
  <c r="V341" i="1"/>
  <c r="X341" i="1" s="1"/>
  <c r="V199" i="1"/>
  <c r="X199" i="1" s="1"/>
  <c r="V244" i="1"/>
  <c r="X244" i="1" s="1"/>
  <c r="V343" i="1"/>
  <c r="X343" i="1" s="1"/>
  <c r="V166" i="1"/>
  <c r="X166" i="1" s="1"/>
  <c r="V174" i="1"/>
  <c r="X174" i="1" s="1"/>
  <c r="V130" i="1"/>
  <c r="X130" i="1" s="1"/>
  <c r="V247" i="1"/>
  <c r="X247" i="1" s="1"/>
  <c r="V272" i="1"/>
  <c r="X272" i="1" s="1"/>
  <c r="V136" i="1"/>
  <c r="X136" i="1" s="1"/>
  <c r="V296" i="1"/>
  <c r="X296" i="1" s="1"/>
  <c r="V264" i="1"/>
  <c r="X264" i="1" s="1"/>
  <c r="V47" i="1"/>
  <c r="X47" i="1" s="1"/>
  <c r="V374" i="1"/>
  <c r="X374" i="1" s="1"/>
  <c r="V326" i="1"/>
  <c r="X326" i="1" s="1"/>
  <c r="V208" i="1"/>
  <c r="X208" i="1" s="1"/>
  <c r="V221" i="1"/>
  <c r="X221" i="1" s="1"/>
  <c r="V195" i="1"/>
  <c r="X195" i="1" s="1"/>
  <c r="V65" i="1"/>
  <c r="X65" i="1" s="1"/>
  <c r="V321" i="1"/>
  <c r="X321" i="1" s="1"/>
  <c r="V298" i="1"/>
  <c r="X298" i="1" s="1"/>
  <c r="V356" i="1"/>
  <c r="X356" i="1" s="1"/>
  <c r="V173" i="1"/>
  <c r="X173" i="1" s="1"/>
  <c r="V89" i="1"/>
  <c r="X89" i="1" s="1"/>
  <c r="V35" i="1"/>
  <c r="X35" i="1" s="1"/>
  <c r="V49" i="1"/>
  <c r="X49" i="1" s="1"/>
  <c r="V52" i="1"/>
  <c r="X52" i="1" s="1"/>
  <c r="V90" i="1"/>
  <c r="X90" i="1" s="1"/>
  <c r="V204" i="1"/>
  <c r="X204" i="1" s="1"/>
  <c r="V91" i="1"/>
  <c r="X91" i="1" s="1"/>
  <c r="V361" i="1"/>
  <c r="X361" i="1" s="1"/>
  <c r="V114" i="1"/>
  <c r="X114" i="1" s="1"/>
  <c r="V207" i="1"/>
  <c r="X207" i="1" s="1"/>
  <c r="V168" i="1"/>
  <c r="X168" i="1" s="1"/>
  <c r="V311" i="1"/>
  <c r="X311" i="1" s="1"/>
  <c r="V152" i="1"/>
  <c r="X152" i="1" s="1"/>
  <c r="V368" i="1"/>
  <c r="X368" i="1" s="1"/>
  <c r="V316" i="1"/>
  <c r="X316" i="1" s="1"/>
  <c r="V338" i="1"/>
  <c r="X338" i="1" s="1"/>
  <c r="V253" i="1"/>
  <c r="X253" i="1" s="1"/>
  <c r="V245" i="1"/>
  <c r="X245" i="1" s="1"/>
  <c r="V285" i="1"/>
  <c r="X285" i="1" s="1"/>
  <c r="V27" i="1"/>
  <c r="X27" i="1" s="1"/>
  <c r="V81" i="1"/>
  <c r="X81" i="1" s="1"/>
  <c r="V307" i="1"/>
  <c r="X307" i="1" s="1"/>
  <c r="V266" i="1"/>
  <c r="X266" i="1" s="1"/>
  <c r="V213" i="1"/>
  <c r="X213" i="1" s="1"/>
  <c r="V205" i="1"/>
  <c r="X205" i="1" s="1"/>
  <c r="V56" i="1"/>
  <c r="X56" i="1" s="1"/>
  <c r="V305" i="1"/>
  <c r="X305" i="1" s="1"/>
  <c r="V100" i="1"/>
  <c r="X100" i="1" s="1"/>
  <c r="V346" i="1"/>
  <c r="X346" i="1" s="1"/>
  <c r="V349" i="1"/>
  <c r="X349" i="1" s="1"/>
  <c r="V72" i="1"/>
  <c r="X72" i="1" s="1"/>
  <c r="V283" i="1"/>
  <c r="X283" i="1" s="1"/>
  <c r="V212" i="1"/>
  <c r="X212" i="1" s="1"/>
  <c r="V233" i="1"/>
  <c r="X233" i="1" s="1"/>
  <c r="V139" i="1"/>
  <c r="X139" i="1" s="1"/>
  <c r="V59" i="1"/>
  <c r="X59" i="1" s="1"/>
  <c r="V337" i="1"/>
  <c r="X337" i="1" s="1"/>
  <c r="V151" i="1"/>
  <c r="X151" i="1" s="1"/>
  <c r="V291" i="1"/>
  <c r="X291" i="1" s="1"/>
  <c r="V167" i="1"/>
  <c r="X167" i="1" s="1"/>
  <c r="V183" i="1"/>
  <c r="X183" i="1" s="1"/>
  <c r="V124" i="1"/>
  <c r="X124" i="1" s="1"/>
  <c r="V262" i="1"/>
  <c r="X262" i="1" s="1"/>
  <c r="V104" i="1"/>
  <c r="X104" i="1" s="1"/>
  <c r="V231" i="1"/>
  <c r="X231" i="1" s="1"/>
  <c r="V177" i="1"/>
  <c r="X177" i="1" s="1"/>
  <c r="V210" i="1"/>
  <c r="X210" i="1" s="1"/>
  <c r="V149" i="1"/>
  <c r="X149" i="1" s="1"/>
  <c r="V297" i="1"/>
  <c r="X297" i="1" s="1"/>
  <c r="V241" i="1"/>
  <c r="X241" i="1" s="1"/>
  <c r="V126" i="1"/>
  <c r="X126" i="1" s="1"/>
  <c r="V121" i="1"/>
  <c r="X121" i="1" s="1"/>
  <c r="V140" i="1"/>
  <c r="X140" i="1" s="1"/>
  <c r="V128" i="1"/>
  <c r="X128" i="1" s="1"/>
  <c r="V96" i="1"/>
  <c r="X96" i="1" s="1"/>
  <c r="V372" i="1"/>
  <c r="X372" i="1" s="1"/>
  <c r="V40" i="1"/>
  <c r="X40" i="1" s="1"/>
  <c r="V42" i="1"/>
  <c r="X42" i="1" s="1"/>
  <c r="V26" i="1"/>
  <c r="X26" i="1" s="1"/>
  <c r="V71" i="1"/>
  <c r="X71" i="1" s="1"/>
  <c r="V246" i="1"/>
  <c r="X246" i="1" s="1"/>
  <c r="V377" i="1"/>
  <c r="X377" i="1" s="1"/>
  <c r="V226" i="1"/>
  <c r="X226" i="1" s="1"/>
  <c r="V43" i="1"/>
  <c r="X43" i="1" s="1"/>
  <c r="V203" i="1"/>
  <c r="X203" i="1" s="1"/>
  <c r="V300" i="1"/>
  <c r="X300" i="1" s="1"/>
  <c r="V110" i="1"/>
  <c r="X110" i="1" s="1"/>
  <c r="V376" i="1"/>
  <c r="X376" i="1" s="1"/>
  <c r="V186" i="1"/>
  <c r="X186" i="1" s="1"/>
  <c r="V350" i="1"/>
  <c r="X350" i="1" s="1"/>
  <c r="V146" i="1"/>
  <c r="X146" i="1" s="1"/>
  <c r="V373" i="1"/>
  <c r="X373" i="1" s="1"/>
  <c r="V160" i="1"/>
  <c r="X160" i="1" s="1"/>
  <c r="V334" i="1"/>
  <c r="X334" i="1" s="1"/>
  <c r="V196" i="1"/>
  <c r="X196" i="1" s="1"/>
  <c r="V360" i="1"/>
  <c r="X360" i="1" s="1"/>
  <c r="V147" i="1"/>
  <c r="X147" i="1" s="1"/>
  <c r="V282" i="1"/>
  <c r="X282" i="1" s="1"/>
  <c r="V66" i="1"/>
  <c r="X66" i="1" s="1"/>
  <c r="V359" i="1"/>
  <c r="X359" i="1" s="1"/>
  <c r="V102" i="1"/>
  <c r="X102" i="1" s="1"/>
  <c r="V289" i="1"/>
  <c r="X289" i="1" s="1"/>
  <c r="V44" i="1"/>
  <c r="X44" i="1" s="1"/>
  <c r="V198" i="1"/>
  <c r="X198" i="1" s="1"/>
  <c r="V106" i="1"/>
  <c r="X106" i="1" s="1"/>
  <c r="V267" i="1"/>
  <c r="X267" i="1" s="1"/>
  <c r="V73" i="1"/>
  <c r="X73" i="1" s="1"/>
  <c r="V187" i="1"/>
  <c r="X187" i="1" s="1"/>
  <c r="V55" i="1"/>
  <c r="X55" i="1" s="1"/>
  <c r="V127" i="1"/>
  <c r="X127" i="1" s="1"/>
  <c r="V57" i="1"/>
  <c r="X57" i="1" s="1"/>
  <c r="V223" i="1"/>
  <c r="X223" i="1" s="1"/>
  <c r="V45" i="1"/>
  <c r="X45" i="1" s="1"/>
  <c r="V192" i="1"/>
  <c r="X192" i="1" s="1"/>
  <c r="V306" i="1"/>
  <c r="X306" i="1" s="1"/>
  <c r="V145" i="1"/>
  <c r="X145" i="1" s="1"/>
  <c r="V332" i="1"/>
  <c r="X332" i="1" s="1"/>
  <c r="V191" i="1"/>
  <c r="X191" i="1" s="1"/>
  <c r="V336" i="1"/>
  <c r="X336" i="1" s="1"/>
  <c r="V144" i="1"/>
  <c r="X144" i="1" s="1"/>
  <c r="V279" i="1"/>
  <c r="X279" i="1" s="1"/>
  <c r="V107" i="1"/>
  <c r="X107" i="1" s="1"/>
  <c r="V370" i="1"/>
  <c r="X370" i="1" s="1"/>
  <c r="V132" i="1"/>
  <c r="X132" i="1" s="1"/>
  <c r="V335" i="1"/>
  <c r="X335" i="1" s="1"/>
  <c r="V99" i="1"/>
  <c r="X99" i="1" s="1"/>
  <c r="V270" i="1"/>
  <c r="X270" i="1" s="1"/>
  <c r="V129" i="1"/>
  <c r="X129" i="1" s="1"/>
  <c r="V319" i="1"/>
  <c r="X319" i="1" s="1"/>
  <c r="V163" i="1"/>
  <c r="X163" i="1" s="1"/>
  <c r="V330" i="1"/>
  <c r="X330" i="1" s="1"/>
  <c r="V92" i="1"/>
  <c r="X92" i="1" s="1"/>
  <c r="V258" i="1"/>
  <c r="X258" i="1" s="1"/>
  <c r="V82" i="1"/>
  <c r="X82" i="1" s="1"/>
  <c r="V206" i="1"/>
  <c r="X206" i="1" s="1"/>
  <c r="V252" i="1"/>
  <c r="X252" i="1" s="1"/>
  <c r="V93" i="1"/>
  <c r="X93" i="1" s="1"/>
  <c r="V218" i="1"/>
  <c r="X218" i="1" s="1"/>
  <c r="V219" i="1"/>
  <c r="X219" i="1" s="1"/>
  <c r="V364" i="1"/>
  <c r="X364" i="1" s="1"/>
  <c r="V193" i="1"/>
  <c r="X193" i="1" s="1"/>
  <c r="V202" i="1"/>
  <c r="X202" i="1" s="1"/>
  <c r="V259" i="1"/>
  <c r="X259" i="1" s="1"/>
  <c r="V155" i="1"/>
  <c r="X155" i="1" s="1"/>
  <c r="V261" i="1"/>
  <c r="X261" i="1" s="1"/>
  <c r="V111" i="1"/>
  <c r="X111" i="1" s="1"/>
  <c r="V239" i="1"/>
  <c r="X239" i="1" s="1"/>
  <c r="V64" i="1"/>
  <c r="X64" i="1" s="1"/>
  <c r="V220" i="1"/>
  <c r="X220" i="1" s="1"/>
  <c r="V333" i="1"/>
  <c r="X333" i="1" s="1"/>
  <c r="V150" i="1"/>
  <c r="X150" i="1" s="1"/>
  <c r="V119" i="1"/>
  <c r="X119" i="1" s="1"/>
  <c r="V280" i="1"/>
  <c r="X280" i="1" s="1"/>
  <c r="V375" i="1"/>
  <c r="X375" i="1" s="1"/>
  <c r="V156" i="1"/>
  <c r="X156" i="1" s="1"/>
  <c r="V172" i="1"/>
  <c r="X172" i="1" s="1"/>
  <c r="V302" i="1"/>
  <c r="X302" i="1" s="1"/>
  <c r="V46" i="1"/>
  <c r="X46" i="1" s="1"/>
  <c r="V224" i="1"/>
  <c r="X224" i="1" s="1"/>
  <c r="V67" i="1"/>
  <c r="X67" i="1" s="1"/>
  <c r="V190" i="1"/>
  <c r="X190" i="1" s="1"/>
  <c r="V58" i="1"/>
  <c r="X58" i="1" s="1"/>
  <c r="V181" i="1"/>
  <c r="X181" i="1" s="1"/>
  <c r="V347" i="1"/>
  <c r="X347" i="1" s="1"/>
  <c r="V214" i="1"/>
  <c r="X214" i="1" s="1"/>
  <c r="V369" i="1"/>
  <c r="X369" i="1" s="1"/>
  <c r="V235" i="1"/>
  <c r="X235" i="1" s="1"/>
  <c r="V308" i="1"/>
  <c r="X308" i="1" s="1"/>
  <c r="V185" i="1"/>
  <c r="X185" i="1" s="1"/>
  <c r="V325" i="1"/>
  <c r="X325" i="1" s="1"/>
  <c r="V176" i="1"/>
  <c r="X176" i="1" s="1"/>
  <c r="V353" i="1"/>
  <c r="X353" i="1" s="1"/>
  <c r="V29" i="1"/>
  <c r="X29" i="1" s="1"/>
  <c r="V238" i="1"/>
  <c r="X238" i="1" s="1"/>
  <c r="V363" i="1"/>
  <c r="X363" i="1" s="1"/>
  <c r="V164" i="1"/>
  <c r="X164" i="1" s="1"/>
  <c r="V303" i="1"/>
  <c r="X303" i="1" s="1"/>
  <c r="V158" i="1"/>
  <c r="X158" i="1" s="1"/>
  <c r="V314" i="1"/>
  <c r="X314" i="1" s="1"/>
  <c r="V358" i="1"/>
  <c r="X358" i="1" s="1"/>
  <c r="V148" i="1"/>
  <c r="X148" i="1" s="1"/>
  <c r="V351" i="1"/>
  <c r="X351" i="1" s="1"/>
  <c r="V97" i="1"/>
  <c r="X97" i="1" s="1"/>
  <c r="V255" i="1"/>
  <c r="X255" i="1" s="1"/>
  <c r="V322" i="1"/>
  <c r="X322" i="1" s="1"/>
  <c r="V277" i="1"/>
  <c r="X277" i="1" s="1"/>
  <c r="V179" i="1"/>
  <c r="X179" i="1" s="1"/>
  <c r="V122" i="1"/>
  <c r="X122" i="1" s="1"/>
  <c r="V200" i="1"/>
  <c r="X200" i="1" s="1"/>
  <c r="V310" i="1"/>
  <c r="X310" i="1" s="1"/>
  <c r="V134" i="1"/>
  <c r="X134" i="1" s="1"/>
  <c r="V362" i="1"/>
  <c r="X362" i="1" s="1"/>
  <c r="V137" i="1"/>
  <c r="X137" i="1" s="1"/>
  <c r="V313" i="1"/>
  <c r="X313" i="1" s="1"/>
  <c r="V125" i="1"/>
  <c r="X125" i="1" s="1"/>
  <c r="V265" i="1"/>
  <c r="X265" i="1" s="1"/>
  <c r="V366" i="1"/>
  <c r="X366" i="1" s="1"/>
  <c r="V215" i="1"/>
  <c r="X215" i="1" s="1"/>
  <c r="V85" i="1"/>
  <c r="X85" i="1" s="1"/>
  <c r="V197" i="1"/>
  <c r="X197" i="1" s="1"/>
  <c r="V74" i="1"/>
  <c r="X74" i="1" s="1"/>
  <c r="V357" i="1"/>
  <c r="X357" i="1" s="1"/>
  <c r="V94" i="1"/>
  <c r="X94" i="1" s="1"/>
  <c r="V276" i="1"/>
  <c r="X276" i="1" s="1"/>
  <c r="V113" i="1"/>
  <c r="X113" i="1" s="1"/>
  <c r="V348" i="1"/>
  <c r="X348" i="1" s="1"/>
  <c r="V83" i="1"/>
  <c r="X83" i="1" s="1"/>
  <c r="V250" i="1"/>
  <c r="X250" i="1" s="1"/>
  <c r="V115" i="1"/>
  <c r="X115" i="1" s="1"/>
  <c r="V248" i="1"/>
  <c r="X248" i="1" s="1"/>
  <c r="V133" i="1"/>
  <c r="X133" i="1" s="1"/>
  <c r="V260" i="1"/>
  <c r="X260" i="1" s="1"/>
  <c r="V87" i="1"/>
  <c r="X87" i="1" s="1"/>
  <c r="V217" i="1"/>
  <c r="X217" i="1" s="1"/>
  <c r="V117" i="1"/>
  <c r="X117" i="1" s="1"/>
  <c r="V286" i="1"/>
  <c r="X286" i="1" s="1"/>
  <c r="V75" i="1"/>
  <c r="X75" i="1" s="1"/>
  <c r="V25" i="1"/>
  <c r="X25" i="1" s="1"/>
  <c r="V61" i="1"/>
  <c r="X61" i="1" s="1"/>
  <c r="V39" i="1"/>
  <c r="X39" i="1" s="1"/>
  <c r="V143" i="1"/>
  <c r="X143" i="1" s="1"/>
  <c r="V290" i="1"/>
  <c r="X290" i="1" s="1"/>
  <c r="V240" i="1"/>
  <c r="X240" i="1" s="1"/>
  <c r="V295" i="1"/>
  <c r="X295" i="1" s="1"/>
  <c r="V159" i="1"/>
  <c r="X159" i="1" s="1"/>
  <c r="V309" i="1"/>
  <c r="X309" i="1" s="1"/>
  <c r="V170" i="1"/>
  <c r="X170" i="1" s="1"/>
  <c r="V288" i="1"/>
  <c r="X288" i="1" s="1"/>
  <c r="V154" i="1"/>
  <c r="X154" i="1" s="1"/>
  <c r="V323" i="1"/>
  <c r="X323" i="1" s="1"/>
  <c r="V120" i="1"/>
  <c r="X120" i="1" s="1"/>
  <c r="V269" i="1"/>
  <c r="X269" i="1" s="1"/>
  <c r="V201" i="1"/>
  <c r="X201" i="1" s="1"/>
</calcChain>
</file>

<file path=xl/sharedStrings.xml><?xml version="1.0" encoding="utf-8"?>
<sst xmlns="http://schemas.openxmlformats.org/spreadsheetml/2006/main" count="411" uniqueCount="41">
  <si>
    <t>date</t>
  </si>
  <si>
    <t>state</t>
  </si>
  <si>
    <t>TX</t>
  </si>
  <si>
    <t>positiveIncrease</t>
  </si>
  <si>
    <t>totalTestResultsIncrease</t>
  </si>
  <si>
    <t>Testing Data from COVID Tracking Project</t>
  </si>
  <si>
    <t>meantotalTestResultsIncrease</t>
  </si>
  <si>
    <t>Cases_tau</t>
  </si>
  <si>
    <t>meanpositiveCumul</t>
  </si>
  <si>
    <t>PositivePct_tau</t>
  </si>
  <si>
    <t>TestsPer1000_tau</t>
  </si>
  <si>
    <t>14-day rolling averages</t>
  </si>
  <si>
    <t>n</t>
  </si>
  <si>
    <t>Predictions</t>
  </si>
  <si>
    <t>IU.pct</t>
  </si>
  <si>
    <t>Cases_tau_pct</t>
  </si>
  <si>
    <t>I.pct.minus.Cases</t>
  </si>
  <si>
    <t>CumulPosPct</t>
  </si>
  <si>
    <t>gamma</t>
  </si>
  <si>
    <t>Teff</t>
  </si>
  <si>
    <t>I.pct.Teff</t>
  </si>
  <si>
    <t>ID.pct</t>
  </si>
  <si>
    <t>Itot.pct</t>
  </si>
  <si>
    <t>SPU.pct</t>
  </si>
  <si>
    <t>SPD.pct</t>
  </si>
  <si>
    <t>SPtot.pct</t>
  </si>
  <si>
    <t>Intermediate Values</t>
  </si>
  <si>
    <t>PredictDate</t>
  </si>
  <si>
    <t>Parameters</t>
  </si>
  <si>
    <t>SPo (%)</t>
  </si>
  <si>
    <t>Tinf (days)</t>
  </si>
  <si>
    <t>Population</t>
  </si>
  <si>
    <t>dI.pct</t>
  </si>
  <si>
    <t>Description</t>
  </si>
  <si>
    <t>Total population size</t>
  </si>
  <si>
    <t>Power parameter for bias (equations 2 and 4)</t>
  </si>
  <si>
    <t>Duration between becoming infectious and becoming seropositive</t>
  </si>
  <si>
    <t>Spreadsheet calculator for semi-empirical model for COVID-19 prevalence and seroprevalence</t>
  </si>
  <si>
    <t>Citation: Chiu WA, Ndeffo-Mbah ML (2021) Using test positivity and reported case rates to estimate state-level COVID-19 prevalence and seroprevalence in the United States. PLoS Comput Biol 17(9): e1009374. https://doi.org/10.1371/journal.pcbi.1009374.</t>
  </si>
  <si>
    <t>Web app for accessing published results: https://wchiu.shinyapps.io/COVID-19-Prevalence-and-Seroprevalence/</t>
  </si>
  <si>
    <t>"Missed" seroprevalence at beginning of pandemic (initial condition for SPtot.pct)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</si>
</sst>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3" borderId="0" xfId="0" applyFont="1" applyFill="1"/>
    <xf numFmtId="14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164" fontId="0" fillId="0" borderId="0" xfId="0" applyNumberFormat="1"/>
    <xf numFmtId="0" fontId="2" fillId="0" borderId="0" xfId="0" applyFont="1"/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2D53-B73B-7440-AA4E-6073C9AD17DD}">
  <dimension ref="A1:X378"/>
  <sheetViews>
    <sheetView tabSelected="1" workbookViewId="0">
      <selection activeCell="I6" sqref="I6"/>
    </sheetView>
  </sheetViews>
  <sheetFormatPr baseColWidth="10" defaultRowHeight="16" x14ac:dyDescent="0.2"/>
  <sheetData>
    <row r="1" spans="1:24" x14ac:dyDescent="0.2">
      <c r="A1" s="16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9" t="s">
        <v>28</v>
      </c>
      <c r="N1" s="9"/>
      <c r="O1" s="14" t="s">
        <v>33</v>
      </c>
      <c r="P1" s="14"/>
      <c r="Q1" s="14"/>
      <c r="R1" s="14"/>
      <c r="S1" s="14"/>
      <c r="T1" s="14"/>
      <c r="U1" s="14"/>
    </row>
    <row r="2" spans="1:24" ht="1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>
        <v>28995881</v>
      </c>
      <c r="N2" s="8" t="s">
        <v>31</v>
      </c>
      <c r="O2" t="s">
        <v>34</v>
      </c>
    </row>
    <row r="3" spans="1:24" x14ac:dyDescent="0.2">
      <c r="A3" s="15" t="s">
        <v>38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>
        <v>0.5</v>
      </c>
      <c r="N3" s="8" t="s">
        <v>12</v>
      </c>
      <c r="O3" t="s">
        <v>35</v>
      </c>
    </row>
    <row r="4" spans="1:24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>
        <v>0</v>
      </c>
      <c r="N4" s="8" t="s">
        <v>29</v>
      </c>
      <c r="O4" t="s">
        <v>40</v>
      </c>
    </row>
    <row r="5" spans="1:24" ht="17" customHeight="1" x14ac:dyDescent="0.2">
      <c r="A5" s="15" t="s">
        <v>39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>
        <v>14</v>
      </c>
      <c r="N5" s="8" t="s">
        <v>30</v>
      </c>
      <c r="O5" t="s">
        <v>36</v>
      </c>
    </row>
    <row r="7" spans="1:24" x14ac:dyDescent="0.2">
      <c r="A7" s="10" t="s">
        <v>5</v>
      </c>
      <c r="B7" s="10"/>
      <c r="C7" s="10"/>
      <c r="D7" s="10"/>
      <c r="E7" s="13" t="s">
        <v>11</v>
      </c>
      <c r="F7" s="13"/>
      <c r="G7" s="13"/>
      <c r="H7" s="13"/>
      <c r="I7" s="13"/>
      <c r="J7" s="13"/>
      <c r="K7" s="13"/>
      <c r="L7" s="13"/>
      <c r="M7" s="12" t="s">
        <v>26</v>
      </c>
      <c r="N7" s="12"/>
      <c r="O7" s="12"/>
      <c r="P7" s="12"/>
      <c r="Q7" s="11" t="s">
        <v>13</v>
      </c>
      <c r="R7" s="11"/>
      <c r="S7" s="11"/>
      <c r="T7" s="11"/>
      <c r="U7" s="11"/>
      <c r="V7" s="11"/>
      <c r="W7" s="11"/>
      <c r="X7" s="11"/>
    </row>
    <row r="8" spans="1:24" x14ac:dyDescent="0.2">
      <c r="A8" t="s">
        <v>0</v>
      </c>
      <c r="B8" t="s">
        <v>1</v>
      </c>
      <c r="C8" t="s">
        <v>3</v>
      </c>
      <c r="D8" t="s">
        <v>4</v>
      </c>
      <c r="E8" t="s">
        <v>0</v>
      </c>
      <c r="F8" t="s">
        <v>7</v>
      </c>
      <c r="G8" t="s">
        <v>6</v>
      </c>
      <c r="H8" t="s">
        <v>8</v>
      </c>
      <c r="I8" t="s">
        <v>9</v>
      </c>
      <c r="J8" t="s">
        <v>10</v>
      </c>
      <c r="K8" t="s">
        <v>15</v>
      </c>
      <c r="L8" t="s">
        <v>17</v>
      </c>
      <c r="M8" t="s">
        <v>16</v>
      </c>
      <c r="N8" t="s">
        <v>18</v>
      </c>
      <c r="O8" t="s">
        <v>19</v>
      </c>
      <c r="P8" t="s">
        <v>20</v>
      </c>
      <c r="Q8" s="8" t="s">
        <v>27</v>
      </c>
      <c r="R8" s="8" t="s">
        <v>14</v>
      </c>
      <c r="S8" s="8" t="s">
        <v>21</v>
      </c>
      <c r="T8" s="8" t="s">
        <v>32</v>
      </c>
      <c r="U8" s="8" t="s">
        <v>22</v>
      </c>
      <c r="V8" s="8" t="s">
        <v>23</v>
      </c>
      <c r="W8" s="8" t="s">
        <v>24</v>
      </c>
      <c r="X8" s="8" t="s">
        <v>25</v>
      </c>
    </row>
    <row r="9" spans="1:24" s="3" customFormat="1" x14ac:dyDescent="0.2">
      <c r="A9" s="3">
        <v>20200303</v>
      </c>
      <c r="B9" s="3" t="s">
        <v>2</v>
      </c>
      <c r="C9" s="3">
        <v>0</v>
      </c>
      <c r="D9" s="3">
        <v>0</v>
      </c>
      <c r="E9" s="4"/>
      <c r="F9" s="5"/>
      <c r="G9" s="5"/>
      <c r="H9" s="5"/>
      <c r="I9" s="5"/>
      <c r="J9" s="5"/>
      <c r="K9" s="6"/>
      <c r="L9" s="6"/>
      <c r="Q9" s="4"/>
      <c r="R9" s="6"/>
      <c r="S9" s="6"/>
      <c r="T9" s="6"/>
      <c r="U9" s="6"/>
    </row>
    <row r="10" spans="1:24" s="3" customFormat="1" x14ac:dyDescent="0.2">
      <c r="A10" s="3">
        <v>20200304</v>
      </c>
      <c r="B10" s="3" t="s">
        <v>2</v>
      </c>
      <c r="C10" s="3">
        <v>0</v>
      </c>
      <c r="D10" s="3">
        <v>14</v>
      </c>
      <c r="E10" s="4"/>
      <c r="F10" s="5"/>
      <c r="G10" s="5"/>
      <c r="H10" s="5"/>
      <c r="I10" s="5"/>
      <c r="J10" s="5"/>
      <c r="K10" s="6"/>
      <c r="L10" s="6"/>
      <c r="Q10" s="4"/>
      <c r="R10" s="6"/>
      <c r="S10" s="6"/>
      <c r="T10" s="6"/>
      <c r="U10" s="6"/>
    </row>
    <row r="11" spans="1:24" s="3" customFormat="1" x14ac:dyDescent="0.2">
      <c r="A11" s="3">
        <v>20200305</v>
      </c>
      <c r="B11" s="3" t="s">
        <v>2</v>
      </c>
      <c r="C11" s="3">
        <v>0</v>
      </c>
      <c r="D11" s="3">
        <v>930</v>
      </c>
      <c r="E11" s="4"/>
      <c r="F11" s="5"/>
      <c r="G11" s="5"/>
      <c r="H11" s="5"/>
      <c r="I11" s="5"/>
      <c r="J11" s="5"/>
      <c r="K11" s="6"/>
      <c r="L11" s="6"/>
      <c r="Q11" s="4"/>
      <c r="R11" s="6"/>
      <c r="S11" s="6"/>
      <c r="T11" s="6"/>
      <c r="U11" s="6"/>
    </row>
    <row r="12" spans="1:24" s="3" customFormat="1" x14ac:dyDescent="0.2">
      <c r="A12" s="3">
        <v>20200306</v>
      </c>
      <c r="B12" s="3" t="s">
        <v>2</v>
      </c>
      <c r="C12" s="3">
        <v>5</v>
      </c>
      <c r="D12" s="3">
        <v>1286</v>
      </c>
      <c r="E12" s="4"/>
      <c r="F12" s="5"/>
      <c r="G12" s="5"/>
      <c r="H12" s="5"/>
      <c r="I12" s="5"/>
      <c r="J12" s="5"/>
      <c r="K12" s="6"/>
      <c r="L12" s="6"/>
      <c r="Q12" s="4"/>
      <c r="R12" s="6"/>
      <c r="S12" s="6"/>
      <c r="T12" s="6"/>
      <c r="U12" s="6"/>
    </row>
    <row r="13" spans="1:24" s="3" customFormat="1" x14ac:dyDescent="0.2">
      <c r="A13" s="3">
        <v>20200307</v>
      </c>
      <c r="B13" s="3" t="s">
        <v>2</v>
      </c>
      <c r="C13" s="3">
        <v>0</v>
      </c>
      <c r="D13" s="3">
        <v>24</v>
      </c>
      <c r="E13" s="4"/>
      <c r="F13" s="5"/>
      <c r="G13" s="5"/>
      <c r="H13" s="5"/>
      <c r="I13" s="5"/>
      <c r="J13" s="5"/>
      <c r="K13" s="6"/>
      <c r="L13" s="6"/>
      <c r="Q13" s="4"/>
      <c r="R13" s="6"/>
      <c r="S13" s="6"/>
      <c r="T13" s="6"/>
      <c r="U13" s="6"/>
    </row>
    <row r="14" spans="1:24" s="3" customFormat="1" x14ac:dyDescent="0.2">
      <c r="A14" s="3">
        <v>20200308</v>
      </c>
      <c r="B14" s="3" t="s">
        <v>2</v>
      </c>
      <c r="C14" s="3">
        <v>0</v>
      </c>
      <c r="D14" s="3">
        <v>8</v>
      </c>
      <c r="E14" s="4"/>
      <c r="F14" s="5"/>
      <c r="G14" s="5"/>
      <c r="H14" s="5"/>
      <c r="I14" s="5"/>
      <c r="J14" s="5"/>
      <c r="K14" s="6"/>
      <c r="L14" s="6"/>
      <c r="Q14" s="4"/>
      <c r="R14" s="6"/>
      <c r="S14" s="6"/>
      <c r="T14" s="6"/>
      <c r="U14" s="6"/>
    </row>
    <row r="15" spans="1:24" s="3" customFormat="1" x14ac:dyDescent="0.2">
      <c r="A15" s="3">
        <v>20200309</v>
      </c>
      <c r="B15" s="3" t="s">
        <v>2</v>
      </c>
      <c r="C15" s="3">
        <v>7</v>
      </c>
      <c r="D15" s="3">
        <v>18</v>
      </c>
      <c r="E15" s="4"/>
      <c r="F15" s="5"/>
      <c r="G15" s="5"/>
      <c r="H15" s="5"/>
      <c r="I15" s="5"/>
      <c r="J15" s="5"/>
      <c r="K15" s="6"/>
      <c r="L15" s="6"/>
      <c r="Q15" s="4"/>
      <c r="R15" s="6"/>
      <c r="S15" s="6"/>
      <c r="T15" s="6"/>
      <c r="U15" s="6"/>
    </row>
    <row r="16" spans="1:24" s="3" customFormat="1" x14ac:dyDescent="0.2">
      <c r="A16" s="3">
        <v>20200310</v>
      </c>
      <c r="B16" s="3" t="s">
        <v>2</v>
      </c>
      <c r="C16" s="3">
        <v>3</v>
      </c>
      <c r="D16" s="3">
        <v>50</v>
      </c>
      <c r="E16" s="4"/>
      <c r="F16" s="5"/>
      <c r="G16" s="5"/>
      <c r="H16" s="5"/>
      <c r="I16" s="5"/>
      <c r="J16" s="5"/>
      <c r="K16" s="6"/>
      <c r="L16" s="6"/>
      <c r="Q16" s="4"/>
      <c r="R16" s="6"/>
      <c r="S16" s="6"/>
      <c r="T16" s="6"/>
      <c r="U16" s="6"/>
    </row>
    <row r="17" spans="1:24" s="3" customFormat="1" x14ac:dyDescent="0.2">
      <c r="A17" s="3">
        <v>20200311</v>
      </c>
      <c r="B17" s="3" t="s">
        <v>2</v>
      </c>
      <c r="C17" s="3">
        <v>3</v>
      </c>
      <c r="D17" s="3">
        <v>135</v>
      </c>
      <c r="E17" s="4"/>
      <c r="F17" s="5"/>
      <c r="G17" s="5"/>
      <c r="H17" s="5"/>
      <c r="I17" s="5"/>
      <c r="J17" s="5"/>
      <c r="K17" s="6"/>
      <c r="L17" s="6"/>
      <c r="Q17" s="4"/>
      <c r="R17" s="6"/>
      <c r="S17" s="6"/>
      <c r="T17" s="6"/>
      <c r="U17" s="6"/>
    </row>
    <row r="18" spans="1:24" s="3" customFormat="1" x14ac:dyDescent="0.2">
      <c r="A18" s="3">
        <v>20200312</v>
      </c>
      <c r="B18" s="3" t="s">
        <v>2</v>
      </c>
      <c r="C18" s="3">
        <v>4</v>
      </c>
      <c r="D18" s="3">
        <v>305</v>
      </c>
      <c r="E18" s="4"/>
      <c r="F18" s="5"/>
      <c r="G18" s="5"/>
      <c r="H18" s="5"/>
      <c r="I18" s="5"/>
      <c r="J18" s="5"/>
      <c r="K18" s="6"/>
      <c r="L18" s="6"/>
      <c r="Q18" s="4"/>
      <c r="R18" s="6"/>
      <c r="S18" s="6"/>
      <c r="T18" s="6"/>
      <c r="U18" s="6"/>
    </row>
    <row r="19" spans="1:24" s="3" customFormat="1" x14ac:dyDescent="0.2">
      <c r="A19" s="3">
        <v>20200313</v>
      </c>
      <c r="B19" s="3" t="s">
        <v>2</v>
      </c>
      <c r="C19" s="3">
        <v>0</v>
      </c>
      <c r="D19" s="3">
        <v>655</v>
      </c>
      <c r="E19" s="4"/>
      <c r="F19" s="5"/>
      <c r="G19" s="5"/>
      <c r="H19" s="5"/>
      <c r="I19" s="5"/>
      <c r="J19" s="5"/>
      <c r="K19" s="6"/>
      <c r="L19" s="6"/>
      <c r="Q19" s="4"/>
      <c r="R19" s="6"/>
      <c r="S19" s="6"/>
      <c r="T19" s="6"/>
      <c r="U19" s="6"/>
    </row>
    <row r="20" spans="1:24" s="3" customFormat="1" x14ac:dyDescent="0.2">
      <c r="A20" s="3">
        <v>20200314</v>
      </c>
      <c r="B20" s="3" t="s">
        <v>2</v>
      </c>
      <c r="C20" s="3">
        <v>0</v>
      </c>
      <c r="D20" s="3">
        <v>960</v>
      </c>
      <c r="E20" s="4"/>
      <c r="F20" s="5"/>
      <c r="G20" s="5"/>
      <c r="H20" s="5"/>
      <c r="I20" s="5"/>
      <c r="J20" s="5"/>
      <c r="K20" s="6"/>
      <c r="L20" s="6"/>
      <c r="Q20" s="4"/>
      <c r="R20" s="6"/>
      <c r="S20" s="6"/>
      <c r="T20" s="6"/>
      <c r="U20" s="6"/>
    </row>
    <row r="21" spans="1:24" s="3" customFormat="1" x14ac:dyDescent="0.2">
      <c r="A21" s="3">
        <v>20200315</v>
      </c>
      <c r="B21" s="3" t="s">
        <v>2</v>
      </c>
      <c r="C21" s="3">
        <v>34</v>
      </c>
      <c r="D21" s="3">
        <v>530</v>
      </c>
      <c r="E21" s="4"/>
      <c r="F21" s="5"/>
      <c r="G21" s="5"/>
      <c r="H21" s="5"/>
      <c r="I21" s="5"/>
      <c r="J21" s="5"/>
      <c r="K21" s="6"/>
      <c r="L21" s="6"/>
      <c r="Q21" s="4"/>
      <c r="R21" s="6"/>
      <c r="S21" s="6"/>
      <c r="T21" s="6"/>
      <c r="U21" s="6"/>
    </row>
    <row r="22" spans="1:24" x14ac:dyDescent="0.2">
      <c r="A22">
        <v>20200316</v>
      </c>
      <c r="B22" t="s">
        <v>2</v>
      </c>
      <c r="C22">
        <v>0</v>
      </c>
      <c r="D22">
        <v>575</v>
      </c>
      <c r="E22" s="1">
        <f t="shared" ref="E22:E85" si="0">DATE(LEFT(A22,4),RIGHT(LEFT(A22,6),2),RIGHT(A22,2))</f>
        <v>43906</v>
      </c>
      <c r="F22" s="2">
        <f>IF(AVERAGE(C9:C22)&lt;0,NA,AVERAGE(C9:C22))</f>
        <v>4</v>
      </c>
      <c r="G22" s="2">
        <f>IF(AVERAGE(D9:D22)&lt;0,NA,AVERAGE(D9:D22))</f>
        <v>392.14285714285717</v>
      </c>
      <c r="H22" s="2">
        <f>SUM(F$22:F22)</f>
        <v>4</v>
      </c>
      <c r="I22" s="2">
        <f t="shared" ref="I22" si="1">F22/G22*100</f>
        <v>1.0200364298724955</v>
      </c>
      <c r="J22" s="2">
        <f>G22/$M$2*1000</f>
        <v>1.3524088374581794E-2</v>
      </c>
      <c r="K22" s="7">
        <f>F22/$M$2*100</f>
        <v>1.3795062822888534E-5</v>
      </c>
      <c r="L22" s="7">
        <f>H22/$M$2*100</f>
        <v>1.3795062822888534E-5</v>
      </c>
      <c r="M22" s="7">
        <f>R22-K22</f>
        <v>3.7374002975557215E-3</v>
      </c>
      <c r="N22" s="7">
        <f>R22/M22</f>
        <v>1.0036910851727363</v>
      </c>
      <c r="O22" s="7">
        <f>N22*(1-N22^$M$5)/(1-N22)</f>
        <v>14.393832116703992</v>
      </c>
      <c r="P22" s="7">
        <f>R22/O22</f>
        <v>2.6061130420059305E-4</v>
      </c>
      <c r="Q22" s="1">
        <f t="shared" ref="Q22" si="2">E22-7</f>
        <v>43899</v>
      </c>
      <c r="R22" s="7">
        <f>I22^(1-$M$3)*K22^$M$3</f>
        <v>3.7511953603786099E-3</v>
      </c>
      <c r="S22" s="7">
        <f>SUM(K7:K14)</f>
        <v>0</v>
      </c>
      <c r="T22" s="7">
        <f>R23-(M22-P22)</f>
        <v>-1.6424144729924352E-6</v>
      </c>
      <c r="U22" s="7">
        <f>R22+S22</f>
        <v>3.7511953603786099E-3</v>
      </c>
      <c r="V22" s="7">
        <f>SUM(P$9:P21)</f>
        <v>0</v>
      </c>
      <c r="W22" s="7">
        <f ca="1">IFERROR(VALUE(INDIRECT(_xlfn.CONCAT("L",ROW(W22)-_xlfn.CEILING.MATH($M$5)-7))),0)</f>
        <v>0</v>
      </c>
      <c r="X22" s="7">
        <f ca="1">$M$4+V22+W22</f>
        <v>0</v>
      </c>
    </row>
    <row r="23" spans="1:24" x14ac:dyDescent="0.2">
      <c r="A23">
        <v>20200317</v>
      </c>
      <c r="B23" t="s">
        <v>2</v>
      </c>
      <c r="C23">
        <v>7</v>
      </c>
      <c r="D23">
        <v>2606</v>
      </c>
      <c r="E23" s="1">
        <f t="shared" si="0"/>
        <v>43907</v>
      </c>
      <c r="F23" s="2">
        <f>IF(AVERAGE(C10:C23)&lt;0,NA,AVERAGE(C10:C23))</f>
        <v>4.5</v>
      </c>
      <c r="G23" s="2">
        <f>IF(AVERAGE(D10:D23)&lt;0,NA,AVERAGE(D10:D23))</f>
        <v>578.28571428571433</v>
      </c>
      <c r="H23" s="2">
        <f>SUM(F$22:F23)</f>
        <v>8.5</v>
      </c>
      <c r="I23" s="2">
        <f t="shared" ref="I23:I86" si="3">F23/G23*100</f>
        <v>0.77816205533596827</v>
      </c>
      <c r="J23" s="2">
        <f>G23/$M$2*1000</f>
        <v>1.9943719395375994E-2</v>
      </c>
      <c r="K23" s="7">
        <f>F23/$M$2*100</f>
        <v>1.5519445675749599E-5</v>
      </c>
      <c r="L23" s="7">
        <f>H23/$M$2*100</f>
        <v>2.9314508498638136E-5</v>
      </c>
      <c r="M23" s="7">
        <f t="shared" ref="M23:M86" si="4">R23-K23</f>
        <v>3.4596271332063863E-3</v>
      </c>
      <c r="N23" s="7">
        <f t="shared" ref="N23:N86" si="5">R23/M23</f>
        <v>1.0044858723435222</v>
      </c>
      <c r="O23" s="7">
        <f>N23*(1-N23^$M$5)/(1-N23)</f>
        <v>14.480297027081724</v>
      </c>
      <c r="P23" s="7">
        <f t="shared" ref="P23:P86" si="6">R23/O23</f>
        <v>2.3999138777214E-4</v>
      </c>
      <c r="Q23" s="1">
        <f t="shared" ref="Q23:Q86" si="7">E23-7</f>
        <v>43900</v>
      </c>
      <c r="R23" s="7">
        <f>I23^(1-$M$3)*K23^$M$3</f>
        <v>3.4751465788821359E-3</v>
      </c>
      <c r="S23" s="7">
        <f t="shared" ref="S23:S86" si="8">SUM(K7:K15)</f>
        <v>0</v>
      </c>
      <c r="T23" s="7">
        <f t="shared" ref="T23:T86" si="9">R24-(M23-P23)</f>
        <v>5.9533725346248715E-4</v>
      </c>
      <c r="U23" s="7">
        <f t="shared" ref="U23:U86" si="10">R23+S23</f>
        <v>3.4751465788821359E-3</v>
      </c>
      <c r="V23" s="7">
        <f>SUM(P$9:P22)</f>
        <v>2.6061130420059305E-4</v>
      </c>
      <c r="W23" s="7">
        <f ca="1">IFERROR(VALUE(INDIRECT(_xlfn.CONCAT("L",ROW(W23)-_xlfn.CEILING.MATH($M$5)-7))),0)</f>
        <v>0</v>
      </c>
      <c r="X23" s="7">
        <f ca="1">$M$4+V23+W23</f>
        <v>2.6061130420059305E-4</v>
      </c>
    </row>
    <row r="24" spans="1:24" x14ac:dyDescent="0.2">
      <c r="A24">
        <v>20200318</v>
      </c>
      <c r="B24" t="s">
        <v>2</v>
      </c>
      <c r="C24">
        <v>19</v>
      </c>
      <c r="D24">
        <v>3299</v>
      </c>
      <c r="E24" s="1">
        <f t="shared" si="0"/>
        <v>43908</v>
      </c>
      <c r="F24" s="2">
        <f>IF(AVERAGE(C11:C24)&lt;0,NA,AVERAGE(C11:C24))</f>
        <v>5.8571428571428568</v>
      </c>
      <c r="G24" s="2">
        <f>IF(AVERAGE(D11:D24)&lt;0,NA,AVERAGE(D11:D24))</f>
        <v>812.92857142857144</v>
      </c>
      <c r="H24" s="2">
        <f>SUM(F$22:F24)</f>
        <v>14.357142857142858</v>
      </c>
      <c r="I24" s="2">
        <f t="shared" si="3"/>
        <v>0.72049907740971797</v>
      </c>
      <c r="J24" s="2">
        <f>G24/$M$2*1000</f>
        <v>2.8036001783445428E-2</v>
      </c>
      <c r="K24" s="7">
        <f>F24/$M$2*100</f>
        <v>2.0199913419229638E-5</v>
      </c>
      <c r="L24" s="7">
        <f>H24/$M$2*100</f>
        <v>4.951442191786777E-5</v>
      </c>
      <c r="M24" s="7">
        <f t="shared" si="4"/>
        <v>3.7947730854775035E-3</v>
      </c>
      <c r="N24" s="7">
        <f t="shared" si="5"/>
        <v>1.0053230886180085</v>
      </c>
      <c r="O24" s="7">
        <f>N24*(1-N24^$M$5)/(1-N24)</f>
        <v>14.572025171000044</v>
      </c>
      <c r="P24" s="7">
        <f t="shared" si="6"/>
        <v>2.6180115352044238E-4</v>
      </c>
      <c r="Q24" s="1">
        <f t="shared" si="7"/>
        <v>43901</v>
      </c>
      <c r="R24" s="7">
        <f>I24^(1-$M$3)*K24^$M$3</f>
        <v>3.8149729988967334E-3</v>
      </c>
      <c r="S24" s="7">
        <f t="shared" si="8"/>
        <v>0</v>
      </c>
      <c r="T24" s="7">
        <f t="shared" si="9"/>
        <v>9.1746629958354246E-4</v>
      </c>
      <c r="U24" s="7">
        <f t="shared" si="10"/>
        <v>3.8149729988967334E-3</v>
      </c>
      <c r="V24" s="7">
        <f>SUM(P$9:P23)</f>
        <v>5.0060269197273308E-4</v>
      </c>
      <c r="W24" s="7">
        <f ca="1">IFERROR(VALUE(INDIRECT(_xlfn.CONCAT("L",ROW(W24)-_xlfn.CEILING.MATH($M$5)-7))),0)</f>
        <v>0</v>
      </c>
      <c r="X24" s="7">
        <f ca="1">$M$4+V24+W24</f>
        <v>5.0060269197273308E-4</v>
      </c>
    </row>
    <row r="25" spans="1:24" x14ac:dyDescent="0.2">
      <c r="A25">
        <v>20200319</v>
      </c>
      <c r="B25" t="s">
        <v>2</v>
      </c>
      <c r="C25">
        <v>26</v>
      </c>
      <c r="D25">
        <v>4056</v>
      </c>
      <c r="E25" s="1">
        <f t="shared" si="0"/>
        <v>43909</v>
      </c>
      <c r="F25" s="2">
        <f>IF(AVERAGE(C12:C25)&lt;0,NA,AVERAGE(C12:C25))</f>
        <v>7.7142857142857144</v>
      </c>
      <c r="G25" s="2">
        <f>IF(AVERAGE(D12:D25)&lt;0,NA,AVERAGE(D12:D25))</f>
        <v>1036.2142857142858</v>
      </c>
      <c r="H25" s="2">
        <f>SUM(F$22:F25)</f>
        <v>22.071428571428573</v>
      </c>
      <c r="I25" s="2">
        <f t="shared" si="3"/>
        <v>0.74446818777142065</v>
      </c>
      <c r="J25" s="2">
        <f>G25/$M$2*1000</f>
        <v>3.5736602923507853E-2</v>
      </c>
      <c r="K25" s="7">
        <f>F25/$M$2*100</f>
        <v>2.6604764015570747E-5</v>
      </c>
      <c r="L25" s="7">
        <f>H25/$M$2*100</f>
        <v>7.6119185933438521E-5</v>
      </c>
      <c r="M25" s="7">
        <f t="shared" si="4"/>
        <v>4.4238334675250329E-3</v>
      </c>
      <c r="N25" s="7">
        <f t="shared" si="5"/>
        <v>1.006013961468232</v>
      </c>
      <c r="O25" s="7">
        <f>N25*(1-N25^$M$5)/(1-N25)</f>
        <v>14.648223143382296</v>
      </c>
      <c r="P25" s="7">
        <f t="shared" si="6"/>
        <v>3.0382102921139629E-4</v>
      </c>
      <c r="Q25" s="1">
        <f t="shared" si="7"/>
        <v>43902</v>
      </c>
      <c r="R25" s="7">
        <f>I25^(1-$M$3)*K25^$M$3</f>
        <v>4.4504382315406037E-3</v>
      </c>
      <c r="S25" s="7">
        <f t="shared" si="8"/>
        <v>0</v>
      </c>
      <c r="T25" s="7">
        <f t="shared" si="9"/>
        <v>2.1367282479702581E-3</v>
      </c>
      <c r="U25" s="7">
        <f t="shared" si="10"/>
        <v>4.4504382315406037E-3</v>
      </c>
      <c r="V25" s="7">
        <f>SUM(P$9:P24)</f>
        <v>7.6240384549317551E-4</v>
      </c>
      <c r="W25" s="7">
        <f ca="1">IFERROR(VALUE(INDIRECT(_xlfn.CONCAT("L",ROW(W25)-_xlfn.CEILING.MATH($M$5)-7))),0)</f>
        <v>0</v>
      </c>
      <c r="X25" s="7">
        <f ca="1">$M$4+V25+W25</f>
        <v>7.6240384549317551E-4</v>
      </c>
    </row>
    <row r="26" spans="1:24" x14ac:dyDescent="0.2">
      <c r="A26">
        <v>20200320</v>
      </c>
      <c r="B26" t="s">
        <v>2</v>
      </c>
      <c r="C26">
        <v>67</v>
      </c>
      <c r="D26">
        <v>4965</v>
      </c>
      <c r="E26" s="1">
        <f t="shared" si="0"/>
        <v>43910</v>
      </c>
      <c r="F26" s="2">
        <f>IF(AVERAGE(C13:C26)&lt;0,NA,AVERAGE(C13:C26))</f>
        <v>12.142857142857142</v>
      </c>
      <c r="G26" s="2">
        <f>IF(AVERAGE(D13:D26)&lt;0,NA,AVERAGE(D13:D26))</f>
        <v>1299</v>
      </c>
      <c r="H26" s="2">
        <f>SUM(F$22:F26)</f>
        <v>34.214285714285715</v>
      </c>
      <c r="I26" s="2">
        <f t="shared" si="3"/>
        <v>0.9347849994501265</v>
      </c>
      <c r="J26" s="2">
        <f>G26/$M$2*1000</f>
        <v>4.4799466517330515E-2</v>
      </c>
      <c r="K26" s="7">
        <f>F26/$M$2*100</f>
        <v>4.1877869283768759E-5</v>
      </c>
      <c r="L26" s="7">
        <f>H26/$M$2*100</f>
        <v>1.1799705521720729E-4</v>
      </c>
      <c r="M26" s="7">
        <f t="shared" si="4"/>
        <v>6.2148628170001254E-3</v>
      </c>
      <c r="N26" s="7">
        <f t="shared" si="5"/>
        <v>1.0067383417006754</v>
      </c>
      <c r="O26" s="7">
        <f>N26*(1-N26^$M$5)/(1-N26)</f>
        <v>14.728609158091627</v>
      </c>
      <c r="P26" s="7">
        <f t="shared" si="6"/>
        <v>4.2480186819585444E-4</v>
      </c>
      <c r="Q26" s="1">
        <f t="shared" si="7"/>
        <v>43903</v>
      </c>
      <c r="R26" s="7">
        <f>I26^(1-$M$3)*K26^$M$3</f>
        <v>6.2567406862838945E-3</v>
      </c>
      <c r="S26" s="7">
        <f t="shared" si="8"/>
        <v>0</v>
      </c>
      <c r="T26" s="7">
        <f t="shared" si="9"/>
        <v>1.7626016289543946E-3</v>
      </c>
      <c r="U26" s="7">
        <f t="shared" si="10"/>
        <v>6.2567406862838945E-3</v>
      </c>
      <c r="V26" s="7">
        <f>SUM(P$9:P25)</f>
        <v>1.0662248747045717E-3</v>
      </c>
      <c r="W26" s="7">
        <f ca="1">IFERROR(VALUE(INDIRECT(_xlfn.CONCAT("L",ROW(W26)-_xlfn.CEILING.MATH($M$5)-7))),0)</f>
        <v>0</v>
      </c>
      <c r="X26" s="7">
        <f ca="1">$M$4+V26+W26</f>
        <v>1.0662248747045717E-3</v>
      </c>
    </row>
    <row r="27" spans="1:24" x14ac:dyDescent="0.2">
      <c r="A27">
        <v>20200321</v>
      </c>
      <c r="B27" t="s">
        <v>2</v>
      </c>
      <c r="C27">
        <v>60</v>
      </c>
      <c r="D27">
        <v>4683</v>
      </c>
      <c r="E27" s="1">
        <f t="shared" si="0"/>
        <v>43911</v>
      </c>
      <c r="F27" s="2">
        <f>IF(AVERAGE(C14:C27)&lt;0,NA,AVERAGE(C14:C27))</f>
        <v>16.428571428571427</v>
      </c>
      <c r="G27" s="2">
        <f>IF(AVERAGE(D14:D27)&lt;0,NA,AVERAGE(D14:D27))</f>
        <v>1631.7857142857142</v>
      </c>
      <c r="H27" s="2">
        <f>SUM(F$22:F27)</f>
        <v>50.642857142857139</v>
      </c>
      <c r="I27" s="2">
        <f t="shared" si="3"/>
        <v>1.0067848544539286</v>
      </c>
      <c r="J27" s="2">
        <f>G27/$M$2*1000</f>
        <v>5.6276466105158671E-2</v>
      </c>
      <c r="K27" s="7">
        <f>F27/$M$2*100</f>
        <v>5.6658293736863621E-5</v>
      </c>
      <c r="L27" s="7">
        <f>H27/$M$2*100</f>
        <v>1.7465534895407089E-4</v>
      </c>
      <c r="M27" s="7">
        <f t="shared" si="4"/>
        <v>7.4960042840218014E-3</v>
      </c>
      <c r="N27" s="7">
        <f t="shared" si="5"/>
        <v>1.0075584660293797</v>
      </c>
      <c r="O27" s="7">
        <f>N27*(1-N27^$M$5)/(1-N27)</f>
        <v>14.820232627092036</v>
      </c>
      <c r="P27" s="7">
        <f t="shared" si="6"/>
        <v>5.0961835537939311E-4</v>
      </c>
      <c r="Q27" s="1">
        <f t="shared" si="7"/>
        <v>43904</v>
      </c>
      <c r="R27" s="7">
        <f>I27^(1-$M$3)*K27^$M$3</f>
        <v>7.5526625777586655E-3</v>
      </c>
      <c r="S27" s="7">
        <f t="shared" si="8"/>
        <v>0</v>
      </c>
      <c r="T27" s="7">
        <f t="shared" si="9"/>
        <v>1.1164078376997679E-3</v>
      </c>
      <c r="U27" s="7">
        <f t="shared" si="10"/>
        <v>7.5526625777586655E-3</v>
      </c>
      <c r="V27" s="7">
        <f>SUM(P$9:P26)</f>
        <v>1.4910267429004262E-3</v>
      </c>
      <c r="W27" s="7">
        <f ca="1">IFERROR(VALUE(INDIRECT(_xlfn.CONCAT("L",ROW(W27)-_xlfn.CEILING.MATH($M$5)-7))),0)</f>
        <v>0</v>
      </c>
      <c r="X27" s="7">
        <f ca="1">$M$4+V27+W27</f>
        <v>1.4910267429004262E-3</v>
      </c>
    </row>
    <row r="28" spans="1:24" x14ac:dyDescent="0.2">
      <c r="A28">
        <v>20200322</v>
      </c>
      <c r="B28" t="s">
        <v>2</v>
      </c>
      <c r="C28">
        <v>28</v>
      </c>
      <c r="D28">
        <v>2138</v>
      </c>
      <c r="E28" s="1">
        <f t="shared" si="0"/>
        <v>43912</v>
      </c>
      <c r="F28" s="2">
        <f>IF(AVERAGE(C15:C28)&lt;0,NA,AVERAGE(C15:C28))</f>
        <v>18.428571428571427</v>
      </c>
      <c r="G28" s="2">
        <f>IF(AVERAGE(D15:D28)&lt;0,NA,AVERAGE(D15:D28))</f>
        <v>1783.9285714285713</v>
      </c>
      <c r="H28" s="2">
        <f>SUM(F$22:F28)</f>
        <v>69.071428571428569</v>
      </c>
      <c r="I28" s="2">
        <f t="shared" si="3"/>
        <v>1.0330330330330328</v>
      </c>
      <c r="J28" s="2">
        <f>G28/$M$2*1000</f>
        <v>6.1523516786007336E-2</v>
      </c>
      <c r="K28" s="7">
        <f>F28/$M$2*100</f>
        <v>6.3555825148307887E-5</v>
      </c>
      <c r="L28" s="7">
        <f>H28/$M$2*100</f>
        <v>2.3821117410237878E-4</v>
      </c>
      <c r="M28" s="7">
        <f t="shared" si="4"/>
        <v>8.0392379411938688E-3</v>
      </c>
      <c r="N28" s="7">
        <f t="shared" si="5"/>
        <v>1.0079057027063025</v>
      </c>
      <c r="O28" s="7">
        <f>N28*(1-N28^$M$5)/(1-N28)</f>
        <v>14.859222689102827</v>
      </c>
      <c r="P28" s="7">
        <f t="shared" si="6"/>
        <v>5.453040132633888E-4</v>
      </c>
      <c r="Q28" s="1">
        <f t="shared" si="7"/>
        <v>43905</v>
      </c>
      <c r="R28" s="7">
        <f>I28^(1-$M$3)*K28^$M$3</f>
        <v>8.102793766342176E-3</v>
      </c>
      <c r="S28" s="7">
        <f t="shared" si="8"/>
        <v>0</v>
      </c>
      <c r="T28" s="7">
        <f t="shared" si="9"/>
        <v>8.4460286898066853E-4</v>
      </c>
      <c r="U28" s="7">
        <f t="shared" si="10"/>
        <v>8.102793766342176E-3</v>
      </c>
      <c r="V28" s="7">
        <f>SUM(P$9:P27)</f>
        <v>2.0006450982798193E-3</v>
      </c>
      <c r="W28" s="7">
        <f ca="1">IFERROR(VALUE(INDIRECT(_xlfn.CONCAT("L",ROW(W28)-_xlfn.CEILING.MATH($M$5)-7))),0)</f>
        <v>0</v>
      </c>
      <c r="X28" s="7">
        <f ca="1">$M$4+V28+W28</f>
        <v>2.0006450982798193E-3</v>
      </c>
    </row>
    <row r="29" spans="1:24" x14ac:dyDescent="0.2">
      <c r="A29">
        <v>20200323</v>
      </c>
      <c r="B29" t="s">
        <v>2</v>
      </c>
      <c r="C29">
        <v>24</v>
      </c>
      <c r="D29">
        <v>1836</v>
      </c>
      <c r="E29" s="1">
        <f t="shared" si="0"/>
        <v>43913</v>
      </c>
      <c r="F29" s="2">
        <f>IF(AVERAGE(C16:C29)&lt;0,NA,AVERAGE(C16:C29))</f>
        <v>19.642857142857142</v>
      </c>
      <c r="G29" s="2">
        <f>IF(AVERAGE(D16:D29)&lt;0,NA,AVERAGE(D16:D29))</f>
        <v>1913.7857142857142</v>
      </c>
      <c r="H29" s="2">
        <f>SUM(F$22:F29)</f>
        <v>88.714285714285708</v>
      </c>
      <c r="I29" s="2">
        <f t="shared" si="3"/>
        <v>1.0263874892695855</v>
      </c>
      <c r="J29" s="2">
        <f>G29/$M$2*1000</f>
        <v>6.6001985395295087E-2</v>
      </c>
      <c r="K29" s="7">
        <f>F29/$M$2*100</f>
        <v>6.7743612076684765E-5</v>
      </c>
      <c r="L29" s="7">
        <f>H29/$M$2*100</f>
        <v>3.0595478617906352E-4</v>
      </c>
      <c r="M29" s="7">
        <f t="shared" si="4"/>
        <v>8.2707931848344639E-3</v>
      </c>
      <c r="N29" s="7">
        <f t="shared" si="5"/>
        <v>1.0081907031844177</v>
      </c>
      <c r="O29" s="7">
        <f>N29*(1-N29^$M$5)/(1-N29)</f>
        <v>14.891312463428243</v>
      </c>
      <c r="P29" s="7">
        <f t="shared" si="6"/>
        <v>5.5995983009488677E-4</v>
      </c>
      <c r="Q29" s="1">
        <f t="shared" si="7"/>
        <v>43906</v>
      </c>
      <c r="R29" s="7">
        <f>I29^(1-$M$3)*K29^$M$3</f>
        <v>8.3385367969111487E-3</v>
      </c>
      <c r="S29" s="7">
        <f t="shared" si="8"/>
        <v>0</v>
      </c>
      <c r="T29" s="7">
        <f t="shared" si="9"/>
        <v>1.1384679090015764E-2</v>
      </c>
      <c r="U29" s="7">
        <f t="shared" si="10"/>
        <v>8.3385367969111487E-3</v>
      </c>
      <c r="V29" s="7">
        <f>SUM(P$9:P28)</f>
        <v>2.5459491115432083E-3</v>
      </c>
      <c r="W29" s="7">
        <f ca="1">IFERROR(VALUE(INDIRECT(_xlfn.CONCAT("L",ROW(W29)-_xlfn.CEILING.MATH($M$5)-7))),0)</f>
        <v>0</v>
      </c>
      <c r="X29" s="7">
        <f ca="1">$M$4+V29+W29</f>
        <v>2.5459491115432083E-3</v>
      </c>
    </row>
    <row r="30" spans="1:24" x14ac:dyDescent="0.2">
      <c r="A30">
        <v>20200324</v>
      </c>
      <c r="B30" t="s">
        <v>2</v>
      </c>
      <c r="C30">
        <v>425</v>
      </c>
      <c r="D30">
        <v>6077</v>
      </c>
      <c r="E30" s="1">
        <f t="shared" si="0"/>
        <v>43914</v>
      </c>
      <c r="F30" s="2">
        <f>IF(AVERAGE(C17:C30)&lt;0,NA,AVERAGE(C17:C30))</f>
        <v>49.785714285714285</v>
      </c>
      <c r="G30" s="2">
        <f>IF(AVERAGE(D17:D30)&lt;0,NA,AVERAGE(D17:D30))</f>
        <v>2344.2857142857142</v>
      </c>
      <c r="H30" s="2">
        <f>SUM(F$22:F30)</f>
        <v>138.5</v>
      </c>
      <c r="I30" s="2">
        <f t="shared" si="3"/>
        <v>2.1237050578915295</v>
      </c>
      <c r="J30" s="2">
        <f>G30/$M$2*1000</f>
        <v>8.0848921758428866E-2</v>
      </c>
      <c r="K30" s="7">
        <f>F30/$M$2*100</f>
        <v>1.7169926406345192E-4</v>
      </c>
      <c r="L30" s="7">
        <f>H30/$M$2*100</f>
        <v>4.7765405024251554E-4</v>
      </c>
      <c r="M30" s="7">
        <f t="shared" si="4"/>
        <v>1.892381318069189E-2</v>
      </c>
      <c r="N30" s="7">
        <f t="shared" si="5"/>
        <v>1.0090731853260229</v>
      </c>
      <c r="O30" s="7">
        <f>N30*(1-N30^$M$5)/(1-N30)</f>
        <v>14.991181504999291</v>
      </c>
      <c r="P30" s="7">
        <f t="shared" si="6"/>
        <v>1.2737830195963761E-3</v>
      </c>
      <c r="Q30" s="1">
        <f t="shared" si="7"/>
        <v>43907</v>
      </c>
      <c r="R30" s="7">
        <f>I30^(1-$M$3)*K30^$M$3</f>
        <v>1.9095512444755342E-2</v>
      </c>
      <c r="S30" s="7">
        <f t="shared" si="8"/>
        <v>1.3795062822888534E-5</v>
      </c>
      <c r="T30" s="7">
        <f t="shared" si="9"/>
        <v>6.2781467179675934E-3</v>
      </c>
      <c r="U30" s="7">
        <f t="shared" si="10"/>
        <v>1.9109307507578232E-2</v>
      </c>
      <c r="V30" s="7">
        <f>SUM(P$9:P29)</f>
        <v>3.1059089416380949E-3</v>
      </c>
      <c r="W30" s="7">
        <f ca="1">IFERROR(VALUE(INDIRECT(_xlfn.CONCAT("L",ROW(W30)-_xlfn.CEILING.MATH($M$5)-7))),0)</f>
        <v>0</v>
      </c>
      <c r="X30" s="7">
        <f ca="1">$M$4+V30+W30</f>
        <v>3.1059089416380949E-3</v>
      </c>
    </row>
    <row r="31" spans="1:24" x14ac:dyDescent="0.2">
      <c r="A31">
        <v>20200325</v>
      </c>
      <c r="B31" t="s">
        <v>2</v>
      </c>
      <c r="C31">
        <v>263</v>
      </c>
      <c r="D31">
        <v>6719</v>
      </c>
      <c r="E31" s="1">
        <f t="shared" si="0"/>
        <v>43915</v>
      </c>
      <c r="F31" s="2">
        <f>IF(AVERAGE(C18:C31)&lt;0,NA,AVERAGE(C18:C31))</f>
        <v>68.357142857142861</v>
      </c>
      <c r="G31" s="2">
        <f>IF(AVERAGE(D18:D31)&lt;0,NA,AVERAGE(D18:D31))</f>
        <v>2814.5714285714284</v>
      </c>
      <c r="H31" s="2">
        <f>SUM(F$22:F31)</f>
        <v>206.85714285714286</v>
      </c>
      <c r="I31" s="2">
        <f t="shared" si="3"/>
        <v>2.4286874428991982</v>
      </c>
      <c r="J31" s="2">
        <f>G31/$M$2*1000</f>
        <v>9.7067974191624953E-2</v>
      </c>
      <c r="K31" s="7">
        <f>F31/$M$2*100</f>
        <v>2.3574777002686301E-4</v>
      </c>
      <c r="L31" s="7">
        <f>H31/$M$2*100</f>
        <v>7.1340182026937847E-4</v>
      </c>
      <c r="M31" s="7">
        <f t="shared" si="4"/>
        <v>2.3692429109036243E-2</v>
      </c>
      <c r="N31" s="7">
        <f t="shared" si="5"/>
        <v>1.0099503418979081</v>
      </c>
      <c r="O31" s="7">
        <f>N31*(1-N31^$M$5)/(1-N31)</f>
        <v>15.091209830807371</v>
      </c>
      <c r="P31" s="7">
        <f t="shared" si="6"/>
        <v>1.5855704842308832E-3</v>
      </c>
      <c r="Q31" s="1">
        <f t="shared" si="7"/>
        <v>43908</v>
      </c>
      <c r="R31" s="7">
        <f>I31^(1-$M$3)*K31^$M$3</f>
        <v>2.3928176879063106E-2</v>
      </c>
      <c r="S31" s="7">
        <f t="shared" si="8"/>
        <v>2.9314508498638132E-5</v>
      </c>
      <c r="T31" s="7">
        <f t="shared" si="9"/>
        <v>9.6880491139768043E-3</v>
      </c>
      <c r="U31" s="7">
        <f t="shared" si="10"/>
        <v>2.3957491387561744E-2</v>
      </c>
      <c r="V31" s="7">
        <f>SUM(P$9:P30)</f>
        <v>4.3796919612344712E-3</v>
      </c>
      <c r="W31" s="7">
        <f ca="1">IFERROR(VALUE(INDIRECT(_xlfn.CONCAT("L",ROW(W31)-_xlfn.CEILING.MATH($M$5)-7))),0)</f>
        <v>0</v>
      </c>
      <c r="X31" s="7">
        <f ca="1">$M$4+V31+W31</f>
        <v>4.3796919612344712E-3</v>
      </c>
    </row>
    <row r="32" spans="1:24" x14ac:dyDescent="0.2">
      <c r="A32">
        <v>20200326</v>
      </c>
      <c r="B32" t="s">
        <v>2</v>
      </c>
      <c r="C32">
        <v>419</v>
      </c>
      <c r="D32">
        <v>6771</v>
      </c>
      <c r="E32" s="1">
        <f t="shared" si="0"/>
        <v>43916</v>
      </c>
      <c r="F32" s="2">
        <f>IF(AVERAGE(C19:C32)&lt;0,NA,AVERAGE(C19:C32))</f>
        <v>98</v>
      </c>
      <c r="G32" s="2">
        <f>IF(AVERAGE(D19:D32)&lt;0,NA,AVERAGE(D19:D32))</f>
        <v>3276.4285714285716</v>
      </c>
      <c r="H32" s="2">
        <f>SUM(F$22:F32)</f>
        <v>304.85714285714289</v>
      </c>
      <c r="I32" s="2">
        <f t="shared" si="3"/>
        <v>2.9910616960976673</v>
      </c>
      <c r="J32" s="2">
        <f>G32/$M$2*1000</f>
        <v>0.11299634494391018</v>
      </c>
      <c r="K32" s="7">
        <f>F32/$M$2*100</f>
        <v>3.3797903916076911E-4</v>
      </c>
      <c r="L32" s="7">
        <f>H32/$M$2*100</f>
        <v>1.0513808594301477E-3</v>
      </c>
      <c r="M32" s="7">
        <f t="shared" si="4"/>
        <v>3.1456928699621398E-2</v>
      </c>
      <c r="N32" s="7">
        <f t="shared" si="5"/>
        <v>1.0107441842904656</v>
      </c>
      <c r="O32" s="7">
        <f>N32*(1-N32^$M$5)/(1-N32)</f>
        <v>15.182397139794608</v>
      </c>
      <c r="P32" s="7">
        <f t="shared" si="6"/>
        <v>2.0941954979852608E-3</v>
      </c>
      <c r="Q32" s="1">
        <f t="shared" si="7"/>
        <v>43909</v>
      </c>
      <c r="R32" s="7">
        <f>I32^(1-$M$3)*K32^$M$3</f>
        <v>3.1794907738782165E-2</v>
      </c>
      <c r="S32" s="7">
        <f t="shared" si="8"/>
        <v>4.951442191786777E-5</v>
      </c>
      <c r="T32" s="7">
        <f t="shared" si="9"/>
        <v>7.6849779722062798E-3</v>
      </c>
      <c r="U32" s="7">
        <f t="shared" si="10"/>
        <v>3.1844422160700034E-2</v>
      </c>
      <c r="V32" s="7">
        <f>SUM(P$9:P31)</f>
        <v>5.9652624454653545E-3</v>
      </c>
      <c r="W32" s="7">
        <f ca="1">IFERROR(VALUE(INDIRECT(_xlfn.CONCAT("L",ROW(W32)-_xlfn.CEILING.MATH($M$5)-7))),0)</f>
        <v>0</v>
      </c>
      <c r="X32" s="7">
        <f ca="1">$M$4+V32+W32</f>
        <v>5.9652624454653545E-3</v>
      </c>
    </row>
    <row r="33" spans="1:24" x14ac:dyDescent="0.2">
      <c r="A33">
        <v>20200327</v>
      </c>
      <c r="B33" t="s">
        <v>2</v>
      </c>
      <c r="C33">
        <v>337</v>
      </c>
      <c r="D33">
        <v>7205</v>
      </c>
      <c r="E33" s="1">
        <f t="shared" si="0"/>
        <v>43917</v>
      </c>
      <c r="F33" s="2">
        <f>IF(AVERAGE(C20:C33)&lt;0,NA,AVERAGE(C20:C33))</f>
        <v>122.07142857142857</v>
      </c>
      <c r="G33" s="2">
        <f>IF(AVERAGE(D20:D33)&lt;0,NA,AVERAGE(D20:D33))</f>
        <v>3744.2857142857142</v>
      </c>
      <c r="H33" s="2">
        <f>SUM(F$22:F33)</f>
        <v>426.92857142857144</v>
      </c>
      <c r="I33" s="2">
        <f t="shared" si="3"/>
        <v>3.2602060282334984</v>
      </c>
      <c r="J33" s="2">
        <f>G33/$M$2*1000</f>
        <v>0.12913164163853874</v>
      </c>
      <c r="K33" s="7">
        <f>F33/$M$2*100</f>
        <v>4.2099575650565187E-4</v>
      </c>
      <c r="L33" s="7">
        <f>H33/$M$2*100</f>
        <v>1.4723766159357996E-3</v>
      </c>
      <c r="M33" s="7">
        <f t="shared" si="4"/>
        <v>3.6626715417336767E-2</v>
      </c>
      <c r="N33" s="7">
        <f t="shared" si="5"/>
        <v>1.0114942263238373</v>
      </c>
      <c r="O33" s="7">
        <f>N33*(1-N33^$M$5)/(1-N33)</f>
        <v>15.269133413211151</v>
      </c>
      <c r="P33" s="7">
        <f t="shared" si="6"/>
        <v>2.4263139348686298E-3</v>
      </c>
      <c r="Q33" s="1">
        <f t="shared" si="7"/>
        <v>43910</v>
      </c>
      <c r="R33" s="7">
        <f>I33^(1-$M$3)*K33^$M$3</f>
        <v>3.7047711173842417E-2</v>
      </c>
      <c r="S33" s="7">
        <f t="shared" si="8"/>
        <v>7.6119185933438521E-5</v>
      </c>
      <c r="T33" s="7">
        <f t="shared" si="9"/>
        <v>6.93541705087522E-3</v>
      </c>
      <c r="U33" s="7">
        <f t="shared" si="10"/>
        <v>3.7123830359775858E-2</v>
      </c>
      <c r="V33" s="7">
        <f>SUM(P$9:P32)</f>
        <v>8.0594579434506153E-3</v>
      </c>
      <c r="W33" s="7">
        <f ca="1">IFERROR(VALUE(INDIRECT(_xlfn.CONCAT("L",ROW(W33)-_xlfn.CEILING.MATH($M$5)-7))),0)</f>
        <v>0</v>
      </c>
      <c r="X33" s="7">
        <f ca="1">$M$4+V33+W33</f>
        <v>8.0594579434506153E-3</v>
      </c>
    </row>
    <row r="34" spans="1:24" x14ac:dyDescent="0.2">
      <c r="A34">
        <v>20200328</v>
      </c>
      <c r="B34" t="s">
        <v>2</v>
      </c>
      <c r="C34">
        <v>317</v>
      </c>
      <c r="D34">
        <v>8295</v>
      </c>
      <c r="E34" s="1">
        <f t="shared" si="0"/>
        <v>43918</v>
      </c>
      <c r="F34" s="2">
        <f>IF(AVERAGE(C21:C34)&lt;0,NA,AVERAGE(C21:C34))</f>
        <v>144.71428571428572</v>
      </c>
      <c r="G34" s="2">
        <f>IF(AVERAGE(D21:D34)&lt;0,NA,AVERAGE(D21:D34))</f>
        <v>4268.2142857142853</v>
      </c>
      <c r="H34" s="2">
        <f>SUM(F$22:F34)</f>
        <v>571.64285714285711</v>
      </c>
      <c r="I34" s="2">
        <f t="shared" si="3"/>
        <v>3.3905112542883447</v>
      </c>
      <c r="J34" s="2">
        <f>G34/$M$2*1000</f>
        <v>0.14720071053244721</v>
      </c>
      <c r="K34" s="7">
        <f>F34/$M$2*100</f>
        <v>4.9908566569950303E-4</v>
      </c>
      <c r="L34" s="7">
        <f>H34/$M$2*100</f>
        <v>1.9714622816353025E-3</v>
      </c>
      <c r="M34" s="7">
        <f t="shared" si="4"/>
        <v>4.0636732867643854E-2</v>
      </c>
      <c r="N34" s="7">
        <f t="shared" si="5"/>
        <v>1.0122816385688549</v>
      </c>
      <c r="O34" s="7">
        <f>N34*(1-N34^$M$5)/(1-N34)</f>
        <v>15.360802104635331</v>
      </c>
      <c r="P34" s="7">
        <f t="shared" si="6"/>
        <v>2.6779733410490373E-3</v>
      </c>
      <c r="Q34" s="1">
        <f t="shared" si="7"/>
        <v>43911</v>
      </c>
      <c r="R34" s="7">
        <f>I34^(1-$M$3)*K34^$M$3</f>
        <v>4.113581853334336E-2</v>
      </c>
      <c r="S34" s="7">
        <f t="shared" si="8"/>
        <v>1.1799705521720727E-4</v>
      </c>
      <c r="T34" s="7">
        <f t="shared" si="9"/>
        <v>1.1371263981679113E-2</v>
      </c>
      <c r="U34" s="7">
        <f t="shared" si="10"/>
        <v>4.1253815588560568E-2</v>
      </c>
      <c r="V34" s="7">
        <f>SUM(P$9:P33)</f>
        <v>1.0485771878319245E-2</v>
      </c>
      <c r="W34" s="7">
        <f ca="1">IFERROR(VALUE(INDIRECT(_xlfn.CONCAT("L",ROW(W34)-_xlfn.CEILING.MATH($M$5)-7))),0)</f>
        <v>0</v>
      </c>
      <c r="X34" s="7">
        <f ca="1">$M$4+V34+W34</f>
        <v>1.0485771878319245E-2</v>
      </c>
    </row>
    <row r="35" spans="1:24" x14ac:dyDescent="0.2">
      <c r="A35">
        <v>20200329</v>
      </c>
      <c r="B35" t="s">
        <v>2</v>
      </c>
      <c r="C35">
        <v>504</v>
      </c>
      <c r="D35">
        <v>3842</v>
      </c>
      <c r="E35" s="1">
        <f t="shared" si="0"/>
        <v>43919</v>
      </c>
      <c r="F35" s="2">
        <f>IF(AVERAGE(C22:C35)&lt;0,NA,AVERAGE(C22:C35))</f>
        <v>178.28571428571428</v>
      </c>
      <c r="G35" s="2">
        <f>IF(AVERAGE(D22:D35)&lt;0,NA,AVERAGE(D22:D35))</f>
        <v>4504.7857142857147</v>
      </c>
      <c r="H35" s="2">
        <f>SUM(F$22:F35)</f>
        <v>749.92857142857133</v>
      </c>
      <c r="I35" s="2">
        <f t="shared" si="3"/>
        <v>3.957695783848922</v>
      </c>
      <c r="J35" s="2">
        <f>G35/$M$2*1000</f>
        <v>0.15535950483055558</v>
      </c>
      <c r="K35" s="7">
        <f>F35/$M$2*100</f>
        <v>6.1486565724874602E-4</v>
      </c>
      <c r="L35" s="7">
        <f>H35/$M$2*100</f>
        <v>2.5863279388840484E-3</v>
      </c>
      <c r="M35" s="7">
        <f t="shared" si="4"/>
        <v>4.8715157851025183E-2</v>
      </c>
      <c r="N35" s="7">
        <f t="shared" si="5"/>
        <v>1.0126216496953382</v>
      </c>
      <c r="O35" s="7">
        <f>N35*(1-N35^$M$5)/(1-N35)</f>
        <v>15.40057991998161</v>
      </c>
      <c r="P35" s="7">
        <f t="shared" si="6"/>
        <v>3.2031276591260234E-3</v>
      </c>
      <c r="Q35" s="1">
        <f t="shared" si="7"/>
        <v>43912</v>
      </c>
      <c r="R35" s="7">
        <f>I35^(1-$M$3)*K35^$M$3</f>
        <v>4.9330023508273931E-2</v>
      </c>
      <c r="S35" s="7">
        <f t="shared" si="8"/>
        <v>1.7465534895407089E-4</v>
      </c>
      <c r="T35" s="7">
        <f t="shared" si="9"/>
        <v>9.2226017806987387E-3</v>
      </c>
      <c r="U35" s="7">
        <f t="shared" si="10"/>
        <v>4.9504678857228E-2</v>
      </c>
      <c r="V35" s="7">
        <f>SUM(P$9:P34)</f>
        <v>1.3163745219368281E-2</v>
      </c>
      <c r="W35" s="7">
        <f ca="1">IFERROR(VALUE(INDIRECT(_xlfn.CONCAT("L",ROW(W35)-_xlfn.CEILING.MATH($M$5)-7))),0)</f>
        <v>0</v>
      </c>
      <c r="X35" s="7">
        <f ca="1">$M$4+V35+W35</f>
        <v>1.3163745219368281E-2</v>
      </c>
    </row>
    <row r="36" spans="1:24" x14ac:dyDescent="0.2">
      <c r="A36">
        <v>20200330</v>
      </c>
      <c r="B36" t="s">
        <v>2</v>
      </c>
      <c r="C36">
        <v>322</v>
      </c>
      <c r="D36">
        <v>2805</v>
      </c>
      <c r="E36" s="1">
        <f t="shared" si="0"/>
        <v>43920</v>
      </c>
      <c r="F36" s="2">
        <f>IF(AVERAGE(C23:C36)&lt;0,NA,AVERAGE(C23:C36))</f>
        <v>201.28571428571428</v>
      </c>
      <c r="G36" s="2">
        <f>IF(AVERAGE(D23:D36)&lt;0,NA,AVERAGE(D23:D36))</f>
        <v>4664.0714285714284</v>
      </c>
      <c r="H36" s="2">
        <f>SUM(F$22:F36)</f>
        <v>951.21428571428555</v>
      </c>
      <c r="I36" s="2">
        <f t="shared" si="3"/>
        <v>4.3156653445028104</v>
      </c>
      <c r="J36" s="2">
        <f>G36/$M$2*1000</f>
        <v>0.16085289591895582</v>
      </c>
      <c r="K36" s="7">
        <f>F36/$M$2*100</f>
        <v>6.9418726848035511E-4</v>
      </c>
      <c r="L36" s="7">
        <f>H36/$M$2*100</f>
        <v>3.2805152073644029E-3</v>
      </c>
      <c r="M36" s="7">
        <f t="shared" si="4"/>
        <v>5.4040444704117542E-2</v>
      </c>
      <c r="N36" s="7">
        <f t="shared" si="5"/>
        <v>1.0128456986666408</v>
      </c>
      <c r="O36" s="7">
        <f>N36*(1-N36^$M$5)/(1-N36)</f>
        <v>15.426855739170279</v>
      </c>
      <c r="P36" s="7">
        <f t="shared" si="6"/>
        <v>3.5480095813446529E-3</v>
      </c>
      <c r="Q36" s="1">
        <f t="shared" si="7"/>
        <v>43913</v>
      </c>
      <c r="R36" s="7">
        <f>I36^(1-$M$3)*K36^$M$3</f>
        <v>5.4734631972597897E-2</v>
      </c>
      <c r="S36" s="7">
        <f t="shared" si="8"/>
        <v>2.3821117410237878E-4</v>
      </c>
      <c r="T36" s="7">
        <f t="shared" si="9"/>
        <v>9.5433239976583581E-3</v>
      </c>
      <c r="U36" s="7">
        <f t="shared" si="10"/>
        <v>5.4972843146700277E-2</v>
      </c>
      <c r="V36" s="7">
        <f>SUM(P$9:P35)</f>
        <v>1.6366872878494306E-2</v>
      </c>
      <c r="W36" s="7">
        <f ca="1">IFERROR(VALUE(INDIRECT(_xlfn.CONCAT("L",ROW(W36)-_xlfn.CEILING.MATH($M$5)-7))),0)</f>
        <v>0</v>
      </c>
      <c r="X36" s="7">
        <f ca="1">$M$4+V36+W36</f>
        <v>1.6366872878494306E-2</v>
      </c>
    </row>
    <row r="37" spans="1:24" x14ac:dyDescent="0.2">
      <c r="A37">
        <v>20200331</v>
      </c>
      <c r="B37" t="s">
        <v>2</v>
      </c>
      <c r="C37">
        <v>392</v>
      </c>
      <c r="D37">
        <v>7427</v>
      </c>
      <c r="E37" s="1">
        <f t="shared" si="0"/>
        <v>43921</v>
      </c>
      <c r="F37" s="2">
        <f>IF(AVERAGE(C24:C37)&lt;0,NA,AVERAGE(C24:C37))</f>
        <v>228.78571428571428</v>
      </c>
      <c r="G37" s="2">
        <f>IF(AVERAGE(D24:D37)&lt;0,NA,AVERAGE(D24:D37))</f>
        <v>5008.4285714285716</v>
      </c>
      <c r="H37" s="2">
        <f>SUM(F$22:F37)</f>
        <v>1179.9999999999998</v>
      </c>
      <c r="I37" s="2">
        <f t="shared" si="3"/>
        <v>4.5680139193930227</v>
      </c>
      <c r="J37" s="2">
        <f>G37/$M$2*1000</f>
        <v>0.17272896696701753</v>
      </c>
      <c r="K37" s="7">
        <f>F37/$M$2*100</f>
        <v>7.8902832538771384E-4</v>
      </c>
      <c r="L37" s="7">
        <f>H37/$M$2*100</f>
        <v>4.0695435327521168E-3</v>
      </c>
      <c r="M37" s="7">
        <f t="shared" si="4"/>
        <v>5.9246730795043535E-2</v>
      </c>
      <c r="N37" s="7">
        <f t="shared" si="5"/>
        <v>1.0133176685835588</v>
      </c>
      <c r="O37" s="7">
        <f>N37*(1-N37^$M$5)/(1-N37)</f>
        <v>15.482374898714268</v>
      </c>
      <c r="P37" s="7">
        <f t="shared" si="6"/>
        <v>3.877684109394413E-3</v>
      </c>
      <c r="Q37" s="1">
        <f t="shared" si="7"/>
        <v>43914</v>
      </c>
      <c r="R37" s="7">
        <f>I37^(1-$M$3)*K37^$M$3</f>
        <v>6.0035759120431249E-2</v>
      </c>
      <c r="S37" s="7">
        <f t="shared" si="8"/>
        <v>3.0595478617906357E-4</v>
      </c>
      <c r="T37" s="7">
        <f t="shared" si="9"/>
        <v>1.5599609026117081E-2</v>
      </c>
      <c r="U37" s="7">
        <f t="shared" si="10"/>
        <v>6.0341713906610313E-2</v>
      </c>
      <c r="V37" s="7">
        <f>SUM(P$9:P36)</f>
        <v>1.991488245983896E-2</v>
      </c>
      <c r="W37" s="7">
        <f ca="1">IFERROR(VALUE(INDIRECT(_xlfn.CONCAT("L",ROW(W37)-_xlfn.CEILING.MATH($M$5)-7))),0)</f>
        <v>0</v>
      </c>
      <c r="X37" s="7">
        <f ca="1">$M$4+V37+W37</f>
        <v>1.991488245983896E-2</v>
      </c>
    </row>
    <row r="38" spans="1:24" x14ac:dyDescent="0.2">
      <c r="A38">
        <v>20200401</v>
      </c>
      <c r="B38" t="s">
        <v>2</v>
      </c>
      <c r="C38">
        <v>730</v>
      </c>
      <c r="D38">
        <v>8109</v>
      </c>
      <c r="E38" s="1">
        <f t="shared" si="0"/>
        <v>43922</v>
      </c>
      <c r="F38" s="2">
        <f>IF(AVERAGE(C25:C38)&lt;0,NA,AVERAGE(C25:C38))</f>
        <v>279.57142857142856</v>
      </c>
      <c r="G38" s="2">
        <f>IF(AVERAGE(D25:D38)&lt;0,NA,AVERAGE(D25:D38))</f>
        <v>5352</v>
      </c>
      <c r="H38" s="2">
        <f>SUM(F$22:F38)</f>
        <v>1459.5714285714284</v>
      </c>
      <c r="I38" s="2">
        <f t="shared" si="3"/>
        <v>5.2236814008114454</v>
      </c>
      <c r="J38" s="2">
        <f>G38/$M$2*1000</f>
        <v>0.18457794057024859</v>
      </c>
      <c r="K38" s="7">
        <f>F38/$M$2*100</f>
        <v>9.6417635515688781E-4</v>
      </c>
      <c r="L38" s="7">
        <f>H38/$M$2*100</f>
        <v>5.0337198879090049E-3</v>
      </c>
      <c r="M38" s="7">
        <f t="shared" si="4"/>
        <v>7.000447935660932E-2</v>
      </c>
      <c r="N38" s="7">
        <f t="shared" si="5"/>
        <v>1.0137730665811437</v>
      </c>
      <c r="O38" s="7">
        <f>N38*(1-N38^$M$5)/(1-N38)</f>
        <v>15.536161234744776</v>
      </c>
      <c r="P38" s="7">
        <f t="shared" si="6"/>
        <v>4.5679659627278621E-3</v>
      </c>
      <c r="Q38" s="1">
        <f t="shared" si="7"/>
        <v>43915</v>
      </c>
      <c r="R38" s="7">
        <f>I38^(1-$M$3)*K38^$M$3</f>
        <v>7.0968655711766207E-2</v>
      </c>
      <c r="S38" s="7">
        <f t="shared" si="8"/>
        <v>4.7765405024251549E-4</v>
      </c>
      <c r="T38" s="7">
        <f t="shared" si="9"/>
        <v>1.4605417096108866E-2</v>
      </c>
      <c r="U38" s="7">
        <f t="shared" si="10"/>
        <v>7.144630976200872E-2</v>
      </c>
      <c r="V38" s="7">
        <f>SUM(P$9:P37)</f>
        <v>2.3792566569233373E-2</v>
      </c>
      <c r="W38" s="7">
        <f ca="1">IFERROR(VALUE(INDIRECT(_xlfn.CONCAT("L",ROW(W38)-_xlfn.CEILING.MATH($M$5)-7))),0)</f>
        <v>0</v>
      </c>
      <c r="X38" s="7">
        <f ca="1">$M$4+V38+W38</f>
        <v>2.3792566569233373E-2</v>
      </c>
    </row>
    <row r="39" spans="1:24" x14ac:dyDescent="0.2">
      <c r="A39">
        <v>20200402</v>
      </c>
      <c r="B39" t="s">
        <v>2</v>
      </c>
      <c r="C39">
        <v>669</v>
      </c>
      <c r="D39">
        <v>8975</v>
      </c>
      <c r="E39" s="1">
        <f t="shared" si="0"/>
        <v>43923</v>
      </c>
      <c r="F39" s="2">
        <f>IF(AVERAGE(C26:C39)&lt;0,NA,AVERAGE(C26:C39))</f>
        <v>325.5</v>
      </c>
      <c r="G39" s="2">
        <f>IF(AVERAGE(D26:D39)&lt;0,NA,AVERAGE(D26:D39))</f>
        <v>5703.3571428571431</v>
      </c>
      <c r="H39" s="2">
        <f>SUM(F$22:F39)</f>
        <v>1785.0714285714284</v>
      </c>
      <c r="I39" s="2">
        <f t="shared" si="3"/>
        <v>5.7071649529725601</v>
      </c>
      <c r="J39" s="2">
        <f>G39/$M$2*1000</f>
        <v>0.19669542521771086</v>
      </c>
      <c r="K39" s="7">
        <f>F39/$M$2*100</f>
        <v>1.1225732372125545E-3</v>
      </c>
      <c r="L39" s="7">
        <f>H39/$M$2*100</f>
        <v>6.1562931251215591E-3</v>
      </c>
      <c r="M39" s="7">
        <f t="shared" si="4"/>
        <v>7.8919357252777766E-2</v>
      </c>
      <c r="N39" s="7">
        <f t="shared" si="5"/>
        <v>1.0142243079048017</v>
      </c>
      <c r="O39" s="7">
        <f>N39*(1-N39^$M$5)/(1-N39)</f>
        <v>15.589667304292014</v>
      </c>
      <c r="P39" s="7">
        <f t="shared" si="6"/>
        <v>5.1342936913062838E-3</v>
      </c>
      <c r="Q39" s="1">
        <f t="shared" si="7"/>
        <v>43916</v>
      </c>
      <c r="R39" s="7">
        <f>I39^(1-$M$3)*K39^$M$3</f>
        <v>8.0041930489990323E-2</v>
      </c>
      <c r="S39" s="7">
        <f t="shared" si="8"/>
        <v>6.9960675744648994E-4</v>
      </c>
      <c r="T39" s="7">
        <f t="shared" si="9"/>
        <v>1.4417855043753675E-2</v>
      </c>
      <c r="U39" s="7">
        <f t="shared" si="10"/>
        <v>8.0741537247436809E-2</v>
      </c>
      <c r="V39" s="7">
        <f>SUM(P$9:P38)</f>
        <v>2.8360532531961236E-2</v>
      </c>
      <c r="W39" s="7">
        <f ca="1">IFERROR(VALUE(INDIRECT(_xlfn.CONCAT("L",ROW(W39)-_xlfn.CEILING.MATH($M$5)-7))),0)</f>
        <v>0</v>
      </c>
      <c r="X39" s="7">
        <f ca="1">$M$4+V39+W39</f>
        <v>2.8360532531961236E-2</v>
      </c>
    </row>
    <row r="40" spans="1:24" x14ac:dyDescent="0.2">
      <c r="A40">
        <v>20200403</v>
      </c>
      <c r="B40" t="s">
        <v>2</v>
      </c>
      <c r="C40">
        <v>659</v>
      </c>
      <c r="D40">
        <v>9067</v>
      </c>
      <c r="E40" s="1">
        <f t="shared" si="0"/>
        <v>43924</v>
      </c>
      <c r="F40" s="2">
        <f>IF(AVERAGE(C27:C40)&lt;0,NA,AVERAGE(C27:C40))</f>
        <v>367.78571428571428</v>
      </c>
      <c r="G40" s="2">
        <f>IF(AVERAGE(D27:D40)&lt;0,NA,AVERAGE(D27:D40))</f>
        <v>5996.3571428571431</v>
      </c>
      <c r="H40" s="2">
        <f>SUM(F$22:F40)</f>
        <v>2152.8571428571427</v>
      </c>
      <c r="I40" s="2">
        <f t="shared" si="3"/>
        <v>6.1334858068589257</v>
      </c>
      <c r="J40" s="2">
        <f>G40/$M$2*1000</f>
        <v>0.2068003087354767</v>
      </c>
      <c r="K40" s="7">
        <f>F40/$M$2*100</f>
        <v>1.2684067584830905E-3</v>
      </c>
      <c r="L40" s="7">
        <f>H40/$M$2*100</f>
        <v>7.4246998836046503E-3</v>
      </c>
      <c r="M40" s="7">
        <f t="shared" si="4"/>
        <v>8.6934511846742057E-2</v>
      </c>
      <c r="N40" s="7">
        <f t="shared" si="5"/>
        <v>1.014590370746191</v>
      </c>
      <c r="O40" s="7">
        <f>N40*(1-N40^$M$5)/(1-N40)</f>
        <v>15.633227962720166</v>
      </c>
      <c r="P40" s="7">
        <f t="shared" si="6"/>
        <v>5.6420157638306405E-3</v>
      </c>
      <c r="Q40" s="1">
        <f t="shared" si="7"/>
        <v>43917</v>
      </c>
      <c r="R40" s="7">
        <f>I40^(1-$M$3)*K40^$M$3</f>
        <v>8.8202918605225153E-2</v>
      </c>
      <c r="S40" s="7">
        <f t="shared" si="8"/>
        <v>1.0220663509315094E-3</v>
      </c>
      <c r="T40" s="7">
        <f t="shared" si="9"/>
        <v>1.6572869053566849E-2</v>
      </c>
      <c r="U40" s="7">
        <f t="shared" si="10"/>
        <v>8.9224984956156661E-2</v>
      </c>
      <c r="V40" s="7">
        <f>SUM(P$9:P39)</f>
        <v>3.3494826223267521E-2</v>
      </c>
      <c r="W40" s="7">
        <f ca="1">IFERROR(VALUE(INDIRECT(_xlfn.CONCAT("L",ROW(W40)-_xlfn.CEILING.MATH($M$5)-7))),0)</f>
        <v>0</v>
      </c>
      <c r="X40" s="7">
        <f ca="1">$M$4+V40+W40</f>
        <v>3.3494826223267521E-2</v>
      </c>
    </row>
    <row r="41" spans="1:24" x14ac:dyDescent="0.2">
      <c r="A41">
        <v>20200404</v>
      </c>
      <c r="B41" t="s">
        <v>2</v>
      </c>
      <c r="C41">
        <v>788</v>
      </c>
      <c r="D41">
        <v>9570</v>
      </c>
      <c r="E41" s="1">
        <f t="shared" si="0"/>
        <v>43925</v>
      </c>
      <c r="F41" s="2">
        <f>IF(AVERAGE(C28:C41)&lt;0,NA,AVERAGE(C28:C41))</f>
        <v>419.78571428571428</v>
      </c>
      <c r="G41" s="2">
        <f>IF(AVERAGE(D28:D41)&lt;0,NA,AVERAGE(D28:D41))</f>
        <v>6345.4285714285716</v>
      </c>
      <c r="H41" s="2">
        <f>SUM(F$22:F41)</f>
        <v>2572.6428571428569</v>
      </c>
      <c r="I41" s="2">
        <f t="shared" si="3"/>
        <v>6.6155612589490751</v>
      </c>
      <c r="J41" s="2">
        <f>G41/$M$2*1000</f>
        <v>0.21883896445252246</v>
      </c>
      <c r="K41" s="7">
        <f>F41/$M$2*100</f>
        <v>1.4477425751806413E-3</v>
      </c>
      <c r="L41" s="7">
        <f>H41/$M$2*100</f>
        <v>8.8724424587852905E-3</v>
      </c>
      <c r="M41" s="7">
        <f t="shared" si="4"/>
        <v>9.6417622561297628E-2</v>
      </c>
      <c r="N41" s="7">
        <f t="shared" si="5"/>
        <v>1.0150153316035171</v>
      </c>
      <c r="O41" s="7">
        <f>N41*(1-N41^$M$5)/(1-N41)</f>
        <v>15.68397176169254</v>
      </c>
      <c r="P41" s="7">
        <f t="shared" si="6"/>
        <v>6.2398330361388707E-3</v>
      </c>
      <c r="Q41" s="1">
        <f t="shared" si="7"/>
        <v>43918</v>
      </c>
      <c r="R41" s="7">
        <f>I41^(1-$M$3)*K41^$M$3</f>
        <v>9.7865365136478269E-2</v>
      </c>
      <c r="S41" s="7">
        <f t="shared" si="8"/>
        <v>1.4228621940179317E-3</v>
      </c>
      <c r="T41" s="7">
        <f t="shared" si="9"/>
        <v>1.6894910723206966E-2</v>
      </c>
      <c r="U41" s="7">
        <f t="shared" si="10"/>
        <v>9.9288227330496207E-2</v>
      </c>
      <c r="V41" s="7">
        <f>SUM(P$9:P40)</f>
        <v>3.9136841987098159E-2</v>
      </c>
      <c r="W41" s="7">
        <f ca="1">IFERROR(VALUE(INDIRECT(_xlfn.CONCAT("L",ROW(W41)-_xlfn.CEILING.MATH($M$5)-7))),0)</f>
        <v>0</v>
      </c>
      <c r="X41" s="7">
        <f ca="1">$M$4+V41+W41</f>
        <v>3.9136841987098159E-2</v>
      </c>
    </row>
    <row r="42" spans="1:24" x14ac:dyDescent="0.2">
      <c r="A42">
        <v>20200405</v>
      </c>
      <c r="B42" t="s">
        <v>2</v>
      </c>
      <c r="C42">
        <v>681</v>
      </c>
      <c r="D42">
        <v>4925</v>
      </c>
      <c r="E42" s="1">
        <f t="shared" si="0"/>
        <v>43926</v>
      </c>
      <c r="F42" s="2">
        <f>IF(AVERAGE(C29:C42)&lt;0,NA,AVERAGE(C29:C42))</f>
        <v>466.42857142857144</v>
      </c>
      <c r="G42" s="2">
        <f>IF(AVERAGE(D29:D42)&lt;0,NA,AVERAGE(D29:D42))</f>
        <v>6544.5</v>
      </c>
      <c r="H42" s="2">
        <f>SUM(F$22:F42)</f>
        <v>3039.0714285714284</v>
      </c>
      <c r="I42" s="2">
        <f t="shared" si="3"/>
        <v>7.1270314222411413</v>
      </c>
      <c r="J42" s="2">
        <f>G42/$M$2*1000</f>
        <v>0.225704471610985</v>
      </c>
      <c r="K42" s="7">
        <f>F42/$M$2*100</f>
        <v>1.6086028613118237E-3</v>
      </c>
      <c r="L42" s="7">
        <f>H42/$M$2*100</f>
        <v>1.0481045320097115E-2</v>
      </c>
      <c r="M42" s="7">
        <f t="shared" si="4"/>
        <v>0.1054640973870539</v>
      </c>
      <c r="N42" s="7">
        <f t="shared" si="5"/>
        <v>1.0152526110891391</v>
      </c>
      <c r="O42" s="7">
        <f>N42*(1-N42^$M$5)/(1-N42)</f>
        <v>15.712386649980541</v>
      </c>
      <c r="P42" s="7">
        <f t="shared" si="6"/>
        <v>6.814540822701708E-3</v>
      </c>
      <c r="Q42" s="1">
        <f t="shared" si="7"/>
        <v>43919</v>
      </c>
      <c r="R42" s="7">
        <f>I42^(1-$M$3)*K42^$M$3</f>
        <v>0.10707270024836572</v>
      </c>
      <c r="S42" s="7">
        <f t="shared" si="8"/>
        <v>1.8953430957018638E-3</v>
      </c>
      <c r="T42" s="7">
        <f t="shared" si="9"/>
        <v>1.2974424197607234E-2</v>
      </c>
      <c r="U42" s="7">
        <f t="shared" si="10"/>
        <v>0.10896804334406759</v>
      </c>
      <c r="V42" s="7">
        <f>SUM(P$9:P41)</f>
        <v>4.5376675023237029E-2</v>
      </c>
      <c r="W42" s="7">
        <f ca="1">IFERROR(VALUE(INDIRECT(_xlfn.CONCAT("L",ROW(W42)-_xlfn.CEILING.MATH($M$5)-7))),0)</f>
        <v>0</v>
      </c>
      <c r="X42" s="7">
        <f ca="1">$M$4+V42+W42</f>
        <v>4.5376675023237029E-2</v>
      </c>
    </row>
    <row r="43" spans="1:24" x14ac:dyDescent="0.2">
      <c r="A43">
        <v>20200406</v>
      </c>
      <c r="B43" t="s">
        <v>2</v>
      </c>
      <c r="C43">
        <v>480</v>
      </c>
      <c r="D43">
        <v>6702</v>
      </c>
      <c r="E43" s="1">
        <f t="shared" si="0"/>
        <v>43927</v>
      </c>
      <c r="F43" s="2">
        <f>IF(AVERAGE(C30:C43)&lt;0,NA,AVERAGE(C30:C43))</f>
        <v>499</v>
      </c>
      <c r="G43" s="2">
        <f>IF(AVERAGE(D30:D43)&lt;0,NA,AVERAGE(D30:D43))</f>
        <v>6892.0714285714284</v>
      </c>
      <c r="H43" s="2">
        <f>SUM(F$22:F43)</f>
        <v>3538.0714285714284</v>
      </c>
      <c r="I43" s="2">
        <f t="shared" si="3"/>
        <v>7.2402035465182566</v>
      </c>
      <c r="J43" s="2">
        <f>G43/$M$2*1000</f>
        <v>0.23769139584244495</v>
      </c>
      <c r="K43" s="7">
        <f>F43/$M$2*100</f>
        <v>1.7209340871553447E-3</v>
      </c>
      <c r="L43" s="7">
        <f>H43/$M$2*100</f>
        <v>1.2201979407252459E-2</v>
      </c>
      <c r="M43" s="7">
        <f t="shared" si="4"/>
        <v>0.10990304667480408</v>
      </c>
      <c r="N43" s="7">
        <f t="shared" si="5"/>
        <v>1.015658656781804</v>
      </c>
      <c r="O43" s="7">
        <f>N43*(1-N43^$M$5)/(1-N43)</f>
        <v>15.761148150124905</v>
      </c>
      <c r="P43" s="7">
        <f t="shared" si="6"/>
        <v>7.082223940714295E-3</v>
      </c>
      <c r="Q43" s="1">
        <f t="shared" si="7"/>
        <v>43920</v>
      </c>
      <c r="R43" s="7">
        <f>I43^(1-$M$3)*K43^$M$3</f>
        <v>0.11162398076195942</v>
      </c>
      <c r="S43" s="7">
        <f t="shared" si="8"/>
        <v>2.468330883666841E-3</v>
      </c>
      <c r="T43" s="7">
        <f t="shared" si="9"/>
        <v>1.5339779170046308E-2</v>
      </c>
      <c r="U43" s="7">
        <f t="shared" si="10"/>
        <v>0.11409231164562626</v>
      </c>
      <c r="V43" s="7">
        <f>SUM(P$9:P42)</f>
        <v>5.2191215845938735E-2</v>
      </c>
      <c r="W43" s="7">
        <f ca="1">IFERROR(VALUE(INDIRECT(_xlfn.CONCAT("L",ROW(W43)-_xlfn.CEILING.MATH($M$5)-7))),0)</f>
        <v>1.3795062822888534E-5</v>
      </c>
      <c r="X43" s="7">
        <f ca="1">$M$4+V43+W43</f>
        <v>5.2205010908761625E-2</v>
      </c>
    </row>
    <row r="44" spans="1:24" x14ac:dyDescent="0.2">
      <c r="A44">
        <v>20200407</v>
      </c>
      <c r="B44" t="s">
        <v>2</v>
      </c>
      <c r="C44">
        <v>988</v>
      </c>
      <c r="D44">
        <v>10135</v>
      </c>
      <c r="E44" s="1">
        <f t="shared" si="0"/>
        <v>43928</v>
      </c>
      <c r="F44" s="2">
        <f>IF(AVERAGE(C31:C44)&lt;0,NA,AVERAGE(C31:C44))</f>
        <v>539.21428571428567</v>
      </c>
      <c r="G44" s="2">
        <f>IF(AVERAGE(D31:D44)&lt;0,NA,AVERAGE(D31:D44))</f>
        <v>7181.9285714285716</v>
      </c>
      <c r="H44" s="2">
        <f>SUM(F$22:F44)</f>
        <v>4077.2857142857142</v>
      </c>
      <c r="I44" s="2">
        <f t="shared" si="3"/>
        <v>7.5079316140710315</v>
      </c>
      <c r="J44" s="2">
        <f>G44/$M$2*1000</f>
        <v>0.24768788958088814</v>
      </c>
      <c r="K44" s="7">
        <f>F44/$M$2*100</f>
        <v>1.8596237366068843E-3</v>
      </c>
      <c r="L44" s="7">
        <f>H44/$M$2*100</f>
        <v>1.4061603143859343E-2</v>
      </c>
      <c r="M44" s="7">
        <f t="shared" si="4"/>
        <v>0.11630097816752921</v>
      </c>
      <c r="N44" s="7">
        <f t="shared" si="5"/>
        <v>1.0159897514699157</v>
      </c>
      <c r="O44" s="7">
        <f>N44*(1-N44^$M$5)/(1-N44)</f>
        <v>15.801036678151643</v>
      </c>
      <c r="P44" s="7">
        <f t="shared" si="6"/>
        <v>7.4780284554062659E-3</v>
      </c>
      <c r="Q44" s="1">
        <f t="shared" si="7"/>
        <v>43921</v>
      </c>
      <c r="R44" s="7">
        <f>I44^(1-$M$3)*K44^$M$3</f>
        <v>0.11816060190413609</v>
      </c>
      <c r="S44" s="7">
        <f t="shared" si="8"/>
        <v>3.1058598584103323E-3</v>
      </c>
      <c r="T44" s="7">
        <f t="shared" si="9"/>
        <v>1.9746619764087592E-2</v>
      </c>
      <c r="U44" s="7">
        <f t="shared" si="10"/>
        <v>0.12126646176254642</v>
      </c>
      <c r="V44" s="7">
        <f>SUM(P$9:P43)</f>
        <v>5.9273439786653032E-2</v>
      </c>
      <c r="W44" s="7">
        <f ca="1">IFERROR(VALUE(INDIRECT(_xlfn.CONCAT("L",ROW(W44)-_xlfn.CEILING.MATH($M$5)-7))),0)</f>
        <v>2.9314508498638136E-5</v>
      </c>
      <c r="X44" s="7">
        <f ca="1">$M$4+V44+W44</f>
        <v>5.9302754295151673E-2</v>
      </c>
    </row>
    <row r="45" spans="1:24" x14ac:dyDescent="0.2">
      <c r="A45">
        <v>20200408</v>
      </c>
      <c r="B45" t="s">
        <v>2</v>
      </c>
      <c r="C45">
        <v>1092</v>
      </c>
      <c r="D45">
        <v>10774</v>
      </c>
      <c r="E45" s="1">
        <f t="shared" si="0"/>
        <v>43929</v>
      </c>
      <c r="F45" s="2">
        <f>IF(AVERAGE(C32:C45)&lt;0,NA,AVERAGE(C32:C45))</f>
        <v>598.42857142857144</v>
      </c>
      <c r="G45" s="2">
        <f>IF(AVERAGE(D32:D45)&lt;0,NA,AVERAGE(D32:D45))</f>
        <v>7471.5714285714284</v>
      </c>
      <c r="H45" s="2">
        <f>SUM(F$22:F45)</f>
        <v>4675.7142857142853</v>
      </c>
      <c r="I45" s="2">
        <f t="shared" si="3"/>
        <v>8.0094070859065791</v>
      </c>
      <c r="J45" s="2">
        <f>G45/$M$2*1000</f>
        <v>0.25767699310710473</v>
      </c>
      <c r="K45" s="7">
        <f>F45/$M$2*100</f>
        <v>2.0638399344671456E-3</v>
      </c>
      <c r="L45" s="7">
        <f>H45/$M$2*100</f>
        <v>1.6125443078326487E-2</v>
      </c>
      <c r="M45" s="7">
        <f t="shared" si="4"/>
        <v>0.12650572954174338</v>
      </c>
      <c r="N45" s="7">
        <f t="shared" si="5"/>
        <v>1.0163142012772326</v>
      </c>
      <c r="O45" s="7">
        <f>N45*(1-N45^$M$5)/(1-N45)</f>
        <v>15.84023638995955</v>
      </c>
      <c r="P45" s="7">
        <f t="shared" si="6"/>
        <v>8.1166446201336555E-3</v>
      </c>
      <c r="Q45" s="1">
        <f t="shared" si="7"/>
        <v>43922</v>
      </c>
      <c r="R45" s="7">
        <f>I45^(1-$M$3)*K45^$M$3</f>
        <v>0.12856956947621054</v>
      </c>
      <c r="S45" s="7">
        <f t="shared" si="8"/>
        <v>3.831332358649739E-3</v>
      </c>
      <c r="T45" s="7">
        <f t="shared" si="9"/>
        <v>1.5381838949405049E-2</v>
      </c>
      <c r="U45" s="7">
        <f t="shared" si="10"/>
        <v>0.13240090183486028</v>
      </c>
      <c r="V45" s="7">
        <f>SUM(P$9:P44)</f>
        <v>6.6751468242059298E-2</v>
      </c>
      <c r="W45" s="7">
        <f ca="1">IFERROR(VALUE(INDIRECT(_xlfn.CONCAT("L",ROW(W45)-_xlfn.CEILING.MATH($M$5)-7))),0)</f>
        <v>4.951442191786777E-5</v>
      </c>
      <c r="X45" s="7">
        <f ca="1">$M$4+V45+W45</f>
        <v>6.680098266397716E-2</v>
      </c>
    </row>
    <row r="46" spans="1:24" x14ac:dyDescent="0.2">
      <c r="A46">
        <v>20200409</v>
      </c>
      <c r="B46" t="s">
        <v>2</v>
      </c>
      <c r="C46">
        <v>877</v>
      </c>
      <c r="D46">
        <v>9648</v>
      </c>
      <c r="E46" s="1">
        <f t="shared" si="0"/>
        <v>43930</v>
      </c>
      <c r="F46" s="2">
        <f>IF(AVERAGE(C33:C46)&lt;0,NA,AVERAGE(C33:C46))</f>
        <v>631.14285714285711</v>
      </c>
      <c r="G46" s="2">
        <f>IF(AVERAGE(D33:D46)&lt;0,NA,AVERAGE(D33:D46))</f>
        <v>7677.0714285714284</v>
      </c>
      <c r="H46" s="2">
        <f>SUM(F$22:F46)</f>
        <v>5306.8571428571422</v>
      </c>
      <c r="I46" s="2">
        <f t="shared" si="3"/>
        <v>8.2211408740312066</v>
      </c>
      <c r="J46" s="2">
        <f>G46/$M$2*1000</f>
        <v>0.26476420663236366</v>
      </c>
      <c r="K46" s="7">
        <f>F46/$M$2*100</f>
        <v>2.176663841125769E-3</v>
      </c>
      <c r="L46" s="7">
        <f>H46/$M$2*100</f>
        <v>1.8302106919452256E-2</v>
      </c>
      <c r="M46" s="7">
        <f t="shared" si="4"/>
        <v>0.131594260029889</v>
      </c>
      <c r="N46" s="7">
        <f t="shared" si="5"/>
        <v>1.0165407202459391</v>
      </c>
      <c r="O46" s="7">
        <f>N46*(1-N46^$M$5)/(1-N46)</f>
        <v>15.867669923903984</v>
      </c>
      <c r="P46" s="7">
        <f t="shared" si="6"/>
        <v>8.4304075212387961E-3</v>
      </c>
      <c r="Q46" s="1">
        <f t="shared" si="7"/>
        <v>43923</v>
      </c>
      <c r="R46" s="7">
        <f>I46^(1-$M$3)*K46^$M$3</f>
        <v>0.13377092387101477</v>
      </c>
      <c r="S46" s="7">
        <f t="shared" si="8"/>
        <v>4.7277651017299423E-3</v>
      </c>
      <c r="T46" s="7">
        <f t="shared" si="9"/>
        <v>2.5390761015636698E-2</v>
      </c>
      <c r="U46" s="7">
        <f t="shared" si="10"/>
        <v>0.13849868897274473</v>
      </c>
      <c r="V46" s="7">
        <f>SUM(P$9:P45)</f>
        <v>7.4868112862192956E-2</v>
      </c>
      <c r="W46" s="7">
        <f ca="1">IFERROR(VALUE(INDIRECT(_xlfn.CONCAT("L",ROW(W46)-_xlfn.CEILING.MATH($M$5)-7))),0)</f>
        <v>7.6119185933438521E-5</v>
      </c>
      <c r="X46" s="7">
        <f ca="1">$M$4+V46+W46</f>
        <v>7.4944232048126391E-2</v>
      </c>
    </row>
    <row r="47" spans="1:24" x14ac:dyDescent="0.2">
      <c r="A47">
        <v>20200410</v>
      </c>
      <c r="B47" t="s">
        <v>2</v>
      </c>
      <c r="C47">
        <v>1441</v>
      </c>
      <c r="D47">
        <v>10016</v>
      </c>
      <c r="E47" s="1">
        <f t="shared" si="0"/>
        <v>43931</v>
      </c>
      <c r="F47" s="2">
        <f>IF(AVERAGE(C34:C47)&lt;0,NA,AVERAGE(C34:C47))</f>
        <v>710</v>
      </c>
      <c r="G47" s="2">
        <f>IF(AVERAGE(D34:D47)&lt;0,NA,AVERAGE(D34:D47))</f>
        <v>7877.8571428571431</v>
      </c>
      <c r="H47" s="2">
        <f>SUM(F$22:F47)</f>
        <v>6016.8571428571422</v>
      </c>
      <c r="I47" s="2">
        <f t="shared" si="3"/>
        <v>9.0126031371837882</v>
      </c>
      <c r="J47" s="2">
        <f>G47/$M$2*1000</f>
        <v>0.27168883548863865</v>
      </c>
      <c r="K47" s="7">
        <f>F47/$M$2*100</f>
        <v>2.4486236510627146E-3</v>
      </c>
      <c r="L47" s="7">
        <f>H47/$M$2*100</f>
        <v>2.0750730570514971E-2</v>
      </c>
      <c r="M47" s="7">
        <f t="shared" si="4"/>
        <v>0.14610598987322418</v>
      </c>
      <c r="N47" s="7">
        <f t="shared" si="5"/>
        <v>1.0167592283737812</v>
      </c>
      <c r="O47" s="7">
        <f>N47*(1-N47^$M$5)/(1-N47)</f>
        <v>15.894184603862655</v>
      </c>
      <c r="P47" s="7">
        <f t="shared" si="6"/>
        <v>9.346475910955802E-3</v>
      </c>
      <c r="Q47" s="1">
        <f t="shared" si="7"/>
        <v>43924</v>
      </c>
      <c r="R47" s="7">
        <f>I47^(1-$M$3)*K47^$M$3</f>
        <v>0.14855461352428689</v>
      </c>
      <c r="S47" s="7">
        <f t="shared" si="8"/>
        <v>5.678639074879044E-3</v>
      </c>
      <c r="T47" s="7">
        <f t="shared" si="9"/>
        <v>1.8938597608471858E-2</v>
      </c>
      <c r="U47" s="7">
        <f t="shared" si="10"/>
        <v>0.15423325259916593</v>
      </c>
      <c r="V47" s="7">
        <f>SUM(P$9:P46)</f>
        <v>8.3298520383431746E-2</v>
      </c>
      <c r="W47" s="7">
        <f ca="1">IFERROR(VALUE(INDIRECT(_xlfn.CONCAT("L",ROW(W47)-_xlfn.CEILING.MATH($M$5)-7))),0)</f>
        <v>1.1799705521720729E-4</v>
      </c>
      <c r="X47" s="7">
        <f ca="1">$M$4+V47+W47</f>
        <v>8.3416517438648946E-2</v>
      </c>
    </row>
    <row r="48" spans="1:24" x14ac:dyDescent="0.2">
      <c r="A48">
        <v>20200411</v>
      </c>
      <c r="B48" t="s">
        <v>2</v>
      </c>
      <c r="C48">
        <v>890</v>
      </c>
      <c r="D48">
        <v>10316</v>
      </c>
      <c r="E48" s="1">
        <f t="shared" si="0"/>
        <v>43932</v>
      </c>
      <c r="F48" s="2">
        <f>IF(AVERAGE(C35:C48)&lt;0,NA,AVERAGE(C35:C48))</f>
        <v>750.92857142857144</v>
      </c>
      <c r="G48" s="2">
        <f>IF(AVERAGE(D35:D48)&lt;0,NA,AVERAGE(D35:D48))</f>
        <v>8022.2142857142853</v>
      </c>
      <c r="H48" s="2">
        <f>SUM(F$22:F48)</f>
        <v>6767.7857142857138</v>
      </c>
      <c r="I48" s="2">
        <f t="shared" si="3"/>
        <v>9.3606147216212126</v>
      </c>
      <c r="J48" s="2">
        <f>G48/$M$2*1000</f>
        <v>0.27666737512525608</v>
      </c>
      <c r="K48" s="7">
        <f>F48/$M$2*100</f>
        <v>2.5897767045897709E-3</v>
      </c>
      <c r="L48" s="7">
        <f>H48/$M$2*100</f>
        <v>2.3340507275104744E-2</v>
      </c>
      <c r="M48" s="7">
        <f t="shared" si="4"/>
        <v>0.15310833486615047</v>
      </c>
      <c r="N48" s="7">
        <f t="shared" si="5"/>
        <v>1.0169146683415622</v>
      </c>
      <c r="O48" s="7">
        <f>N48*(1-N48^$M$5)/(1-N48)</f>
        <v>15.913077071672026</v>
      </c>
      <c r="P48" s="7">
        <f t="shared" si="6"/>
        <v>9.7842869024941295E-3</v>
      </c>
      <c r="Q48" s="1">
        <f t="shared" si="7"/>
        <v>43925</v>
      </c>
      <c r="R48" s="7">
        <f>I48^(1-$M$3)*K48^$M$3</f>
        <v>0.15569811157074023</v>
      </c>
      <c r="S48" s="7">
        <f t="shared" si="8"/>
        <v>6.7112980633352711E-3</v>
      </c>
      <c r="T48" s="7">
        <f t="shared" si="9"/>
        <v>1.8197377614309146E-2</v>
      </c>
      <c r="U48" s="7">
        <f t="shared" si="10"/>
        <v>0.16240940963407549</v>
      </c>
      <c r="V48" s="7">
        <f>SUM(P$9:P47)</f>
        <v>9.2644996294387549E-2</v>
      </c>
      <c r="W48" s="7">
        <f ca="1">IFERROR(VALUE(INDIRECT(_xlfn.CONCAT("L",ROW(W48)-_xlfn.CEILING.MATH($M$5)-7))),0)</f>
        <v>1.7465534895407089E-4</v>
      </c>
      <c r="X48" s="7">
        <f ca="1">$M$4+V48+W48</f>
        <v>9.2819651643341619E-2</v>
      </c>
    </row>
    <row r="49" spans="1:24" x14ac:dyDescent="0.2">
      <c r="A49">
        <v>20200412</v>
      </c>
      <c r="B49" t="s">
        <v>2</v>
      </c>
      <c r="C49">
        <v>923</v>
      </c>
      <c r="D49">
        <v>4374</v>
      </c>
      <c r="E49" s="1">
        <f t="shared" si="0"/>
        <v>43933</v>
      </c>
      <c r="F49" s="2">
        <f>IF(AVERAGE(C36:C49)&lt;0,NA,AVERAGE(C36:C49))</f>
        <v>780.85714285714289</v>
      </c>
      <c r="G49" s="2">
        <f>IF(AVERAGE(D36:D49)&lt;0,NA,AVERAGE(D36:D49))</f>
        <v>8060.2142857142853</v>
      </c>
      <c r="H49" s="2">
        <f>SUM(F$22:F49)</f>
        <v>7548.6428571428569</v>
      </c>
      <c r="I49" s="2">
        <f t="shared" si="3"/>
        <v>9.6877963187791885</v>
      </c>
      <c r="J49" s="2">
        <f>G49/$M$2*1000</f>
        <v>0.27797790609343048</v>
      </c>
      <c r="K49" s="7">
        <f>F49/$M$2*100</f>
        <v>2.692993335353883E-3</v>
      </c>
      <c r="L49" s="7">
        <f>H49/$M$2*100</f>
        <v>2.6033500610458629E-2</v>
      </c>
      <c r="M49" s="7">
        <f t="shared" si="4"/>
        <v>0.15882843224261159</v>
      </c>
      <c r="N49" s="7">
        <f t="shared" si="5"/>
        <v>1.0169553605568575</v>
      </c>
      <c r="O49" s="7">
        <f>N49*(1-N49^$M$5)/(1-N49)</f>
        <v>15.918027106399608</v>
      </c>
      <c r="P49" s="7">
        <f t="shared" si="6"/>
        <v>1.0147075670767527E-2</v>
      </c>
      <c r="Q49" s="1">
        <f t="shared" si="7"/>
        <v>43926</v>
      </c>
      <c r="R49" s="7">
        <f>I49^(1-$M$3)*K49^$M$3</f>
        <v>0.16152142557796548</v>
      </c>
      <c r="S49" s="7">
        <f t="shared" si="8"/>
        <v>7.8210615993551443E-3</v>
      </c>
      <c r="T49" s="7">
        <f t="shared" si="9"/>
        <v>1.476867687150793E-2</v>
      </c>
      <c r="U49" s="7">
        <f t="shared" si="10"/>
        <v>0.16934248717732062</v>
      </c>
      <c r="V49" s="7">
        <f>SUM(P$9:P48)</f>
        <v>0.10242928319688167</v>
      </c>
      <c r="W49" s="7">
        <f ca="1">IFERROR(VALUE(INDIRECT(_xlfn.CONCAT("L",ROW(W49)-_xlfn.CEILING.MATH($M$5)-7))),0)</f>
        <v>2.3821117410237878E-4</v>
      </c>
      <c r="X49" s="7">
        <f ca="1">$M$4+V49+W49</f>
        <v>0.10266749437098405</v>
      </c>
    </row>
    <row r="50" spans="1:24" x14ac:dyDescent="0.2">
      <c r="A50">
        <v>20200413</v>
      </c>
      <c r="B50" t="s">
        <v>2</v>
      </c>
      <c r="C50">
        <v>422</v>
      </c>
      <c r="D50">
        <v>2183</v>
      </c>
      <c r="E50" s="1">
        <f t="shared" si="0"/>
        <v>43934</v>
      </c>
      <c r="F50" s="2">
        <f>IF(AVERAGE(C37:C50)&lt;0,NA,AVERAGE(C37:C50))</f>
        <v>788</v>
      </c>
      <c r="G50" s="2">
        <f>IF(AVERAGE(D37:D50)&lt;0,NA,AVERAGE(D37:D50))</f>
        <v>8015.7857142857147</v>
      </c>
      <c r="H50" s="2">
        <f>SUM(F$22:F50)</f>
        <v>8336.6428571428569</v>
      </c>
      <c r="I50" s="2">
        <f t="shared" si="3"/>
        <v>9.8306021154685848</v>
      </c>
      <c r="J50" s="2">
        <f>G50/$M$2*1000</f>
        <v>0.27644566875845966</v>
      </c>
      <c r="K50" s="7">
        <f>F50/$M$2*100</f>
        <v>2.7176273761090413E-3</v>
      </c>
      <c r="L50" s="7">
        <f>H50/$M$2*100</f>
        <v>2.8751127986567669E-2</v>
      </c>
      <c r="M50" s="7">
        <f t="shared" si="4"/>
        <v>0.16073240606724296</v>
      </c>
      <c r="N50" s="7">
        <f t="shared" si="5"/>
        <v>1.0169077751189273</v>
      </c>
      <c r="O50" s="7">
        <f>N50*(1-N50^$M$5)/(1-N50)</f>
        <v>15.912238714247614</v>
      </c>
      <c r="P50" s="7">
        <f t="shared" si="6"/>
        <v>1.0271969669296183E-2</v>
      </c>
      <c r="Q50" s="1">
        <f t="shared" si="7"/>
        <v>43927</v>
      </c>
      <c r="R50" s="7">
        <f>I50^(1-$M$3)*K50^$M$3</f>
        <v>0.16345003344335199</v>
      </c>
      <c r="S50" s="7">
        <f t="shared" si="8"/>
        <v>9.0086687041613153E-3</v>
      </c>
      <c r="T50" s="7">
        <f t="shared" si="9"/>
        <v>1.6369033959644286E-2</v>
      </c>
      <c r="U50" s="7">
        <f t="shared" si="10"/>
        <v>0.1724587021475133</v>
      </c>
      <c r="V50" s="7">
        <f>SUM(P$9:P49)</f>
        <v>0.1125763588676492</v>
      </c>
      <c r="W50" s="7">
        <f ca="1">IFERROR(VALUE(INDIRECT(_xlfn.CONCAT("L",ROW(W50)-_xlfn.CEILING.MATH($M$5)-7))),0)</f>
        <v>3.0595478617906352E-4</v>
      </c>
      <c r="X50" s="7">
        <f ca="1">$M$4+V50+W50</f>
        <v>0.11288231365382827</v>
      </c>
    </row>
    <row r="51" spans="1:24" x14ac:dyDescent="0.2">
      <c r="A51">
        <v>20200414</v>
      </c>
      <c r="B51" t="s">
        <v>2</v>
      </c>
      <c r="C51">
        <v>718</v>
      </c>
      <c r="D51">
        <v>9387</v>
      </c>
      <c r="E51" s="1">
        <f t="shared" si="0"/>
        <v>43935</v>
      </c>
      <c r="F51" s="2">
        <f>IF(AVERAGE(C38:C51)&lt;0,NA,AVERAGE(C38:C51))</f>
        <v>811.28571428571433</v>
      </c>
      <c r="G51" s="2">
        <f>IF(AVERAGE(D38:D51)&lt;0,NA,AVERAGE(D38:D51))</f>
        <v>8155.7857142857147</v>
      </c>
      <c r="H51" s="2">
        <f>SUM(F$22:F51)</f>
        <v>9147.9285714285706</v>
      </c>
      <c r="I51" s="2">
        <f t="shared" si="3"/>
        <v>9.947364272514692</v>
      </c>
      <c r="J51" s="2">
        <f>G51/$M$2*1000</f>
        <v>0.28127394074647066</v>
      </c>
      <c r="K51" s="7">
        <f>F51/$M$2*100</f>
        <v>2.7979343489708567E-3</v>
      </c>
      <c r="L51" s="7">
        <f>H51/$M$2*100</f>
        <v>3.1549062335538523E-2</v>
      </c>
      <c r="M51" s="7">
        <f t="shared" si="4"/>
        <v>0.16403153600862019</v>
      </c>
      <c r="N51" s="7">
        <f t="shared" si="5"/>
        <v>1.0170572953046286</v>
      </c>
      <c r="O51" s="7">
        <f>N51*(1-N51^$M$5)/(1-N51)</f>
        <v>15.930434739356668</v>
      </c>
      <c r="P51" s="7">
        <f t="shared" si="6"/>
        <v>1.047237398646964E-2</v>
      </c>
      <c r="Q51" s="1">
        <f t="shared" si="7"/>
        <v>43928</v>
      </c>
      <c r="R51" s="7">
        <f>I51^(1-$M$3)*K51^$M$3</f>
        <v>0.16682947035759105</v>
      </c>
      <c r="S51" s="7">
        <f t="shared" si="8"/>
        <v>1.0230517125617155E-2</v>
      </c>
      <c r="T51" s="7">
        <f t="shared" si="9"/>
        <v>1.4007867316433359E-2</v>
      </c>
      <c r="U51" s="7">
        <f t="shared" si="10"/>
        <v>0.1770599874832082</v>
      </c>
      <c r="V51" s="7">
        <f>SUM(P$9:P50)</f>
        <v>0.12284832853694538</v>
      </c>
      <c r="W51" s="7">
        <f ca="1">IFERROR(VALUE(INDIRECT(_xlfn.CONCAT("L",ROW(W51)-_xlfn.CEILING.MATH($M$5)-7))),0)</f>
        <v>4.7765405024251554E-4</v>
      </c>
      <c r="X51" s="7">
        <f ca="1">$M$4+V51+W51</f>
        <v>0.1233259825871879</v>
      </c>
    </row>
    <row r="52" spans="1:24" x14ac:dyDescent="0.2">
      <c r="A52">
        <v>20200415</v>
      </c>
      <c r="B52" t="s">
        <v>2</v>
      </c>
      <c r="C52">
        <v>868</v>
      </c>
      <c r="D52">
        <v>9873</v>
      </c>
      <c r="E52" s="1">
        <f t="shared" si="0"/>
        <v>43936</v>
      </c>
      <c r="F52" s="2">
        <f>IF(AVERAGE(C39:C52)&lt;0,NA,AVERAGE(C39:C52))</f>
        <v>821.14285714285711</v>
      </c>
      <c r="G52" s="2">
        <f>IF(AVERAGE(D39:D52)&lt;0,NA,AVERAGE(D39:D52))</f>
        <v>8281.7857142857138</v>
      </c>
      <c r="H52" s="2">
        <f>SUM(F$22:F52)</f>
        <v>9969.0714285714275</v>
      </c>
      <c r="I52" s="2">
        <f t="shared" si="3"/>
        <v>9.9150459269481228</v>
      </c>
      <c r="J52" s="2">
        <f>G52/$M$2*1000</f>
        <v>0.2856193855356805</v>
      </c>
      <c r="K52" s="7">
        <f>F52/$M$2*100</f>
        <v>2.8319293252129746E-3</v>
      </c>
      <c r="L52" s="7">
        <f>H52/$M$2*100</f>
        <v>3.4380991660751495E-2</v>
      </c>
      <c r="M52" s="7">
        <f t="shared" si="4"/>
        <v>0.16473510001337094</v>
      </c>
      <c r="N52" s="7">
        <f t="shared" si="5"/>
        <v>1.0171908070895828</v>
      </c>
      <c r="O52" s="7">
        <f>N52*(1-N52^$M$5)/(1-N52)</f>
        <v>15.946702644269237</v>
      </c>
      <c r="P52" s="7">
        <f t="shared" si="6"/>
        <v>1.0507942179432463E-2</v>
      </c>
      <c r="Q52" s="1">
        <f t="shared" si="7"/>
        <v>43929</v>
      </c>
      <c r="R52" s="7">
        <f>I52^(1-$M$3)*K52^$M$3</f>
        <v>0.16756702933858392</v>
      </c>
      <c r="S52" s="7">
        <f t="shared" si="8"/>
        <v>1.1475275204975295E-2</v>
      </c>
      <c r="T52" s="7">
        <f t="shared" si="9"/>
        <v>1.5610629040612417E-2</v>
      </c>
      <c r="U52" s="7">
        <f t="shared" si="10"/>
        <v>0.17904230454355921</v>
      </c>
      <c r="V52" s="7">
        <f>SUM(P$9:P51)</f>
        <v>0.13332070252341502</v>
      </c>
      <c r="W52" s="7">
        <f ca="1">IFERROR(VALUE(INDIRECT(_xlfn.CONCAT("L",ROW(W52)-_xlfn.CEILING.MATH($M$5)-7))),0)</f>
        <v>7.1340182026937847E-4</v>
      </c>
      <c r="X52" s="7">
        <f ca="1">$M$4+V52+W52</f>
        <v>0.1340341043436844</v>
      </c>
    </row>
    <row r="53" spans="1:24" x14ac:dyDescent="0.2">
      <c r="A53">
        <v>20200416</v>
      </c>
      <c r="B53" t="s">
        <v>2</v>
      </c>
      <c r="C53">
        <v>963</v>
      </c>
      <c r="D53">
        <v>11742</v>
      </c>
      <c r="E53" s="1">
        <f t="shared" si="0"/>
        <v>43937</v>
      </c>
      <c r="F53" s="2">
        <f>IF(AVERAGE(C40:C53)&lt;0,NA,AVERAGE(C40:C53))</f>
        <v>842.14285714285711</v>
      </c>
      <c r="G53" s="2">
        <f>IF(AVERAGE(D40:D53)&lt;0,NA,AVERAGE(D40:D53))</f>
        <v>8479.4285714285706</v>
      </c>
      <c r="H53" s="2">
        <f>SUM(F$22:F53)</f>
        <v>10811.214285714284</v>
      </c>
      <c r="I53" s="2">
        <f t="shared" si="3"/>
        <v>9.9315991643641759</v>
      </c>
      <c r="J53" s="2">
        <f>G53/$M$2*1000</f>
        <v>0.29243562461263273</v>
      </c>
      <c r="K53" s="7">
        <f>F53/$M$2*100</f>
        <v>2.9043534050331391E-3</v>
      </c>
      <c r="L53" s="7">
        <f>H53/$M$2*100</f>
        <v>3.7285345065784639E-2</v>
      </c>
      <c r="M53" s="7">
        <f t="shared" si="4"/>
        <v>0.16693343346951775</v>
      </c>
      <c r="N53" s="7">
        <f t="shared" si="5"/>
        <v>1.0173982727406339</v>
      </c>
      <c r="O53" s="7">
        <f>N53*(1-N53^$M$5)/(1-N53)</f>
        <v>15.972019118145623</v>
      </c>
      <c r="P53" s="7">
        <f t="shared" si="6"/>
        <v>1.0633457524578104E-2</v>
      </c>
      <c r="Q53" s="1">
        <f t="shared" si="7"/>
        <v>43930</v>
      </c>
      <c r="R53" s="7">
        <f>I53^(1-$M$3)*K53^$M$3</f>
        <v>0.16983778687455089</v>
      </c>
      <c r="S53" s="7">
        <f t="shared" si="8"/>
        <v>1.2844927870962086E-2</v>
      </c>
      <c r="T53" s="7">
        <f t="shared" si="9"/>
        <v>1.4680969548512168E-2</v>
      </c>
      <c r="U53" s="7">
        <f t="shared" si="10"/>
        <v>0.18268271474551298</v>
      </c>
      <c r="V53" s="7">
        <f>SUM(P$9:P52)</f>
        <v>0.14382864470284748</v>
      </c>
      <c r="W53" s="7">
        <f ca="1">IFERROR(VALUE(INDIRECT(_xlfn.CONCAT("L",ROW(W53)-_xlfn.CEILING.MATH($M$5)-7))),0)</f>
        <v>1.0513808594301477E-3</v>
      </c>
      <c r="X53" s="7">
        <f ca="1">$M$4+V53+W53</f>
        <v>0.14488002556227764</v>
      </c>
    </row>
    <row r="54" spans="1:24" x14ac:dyDescent="0.2">
      <c r="A54">
        <v>20200417</v>
      </c>
      <c r="B54" t="s">
        <v>2</v>
      </c>
      <c r="C54">
        <v>916</v>
      </c>
      <c r="D54">
        <v>12647</v>
      </c>
      <c r="E54" s="1">
        <f t="shared" si="0"/>
        <v>43938</v>
      </c>
      <c r="F54" s="2">
        <f>IF(AVERAGE(C41:C54)&lt;0,NA,AVERAGE(C41:C54))</f>
        <v>860.5</v>
      </c>
      <c r="G54" s="2">
        <f>IF(AVERAGE(D41:D54)&lt;0,NA,AVERAGE(D41:D54))</f>
        <v>8735.1428571428569</v>
      </c>
      <c r="H54" s="2">
        <f>SUM(F$22:F54)</f>
        <v>11671.714285714284</v>
      </c>
      <c r="I54" s="2">
        <f t="shared" si="3"/>
        <v>9.8510123311418578</v>
      </c>
      <c r="J54" s="2">
        <f>G54/$M$2*1000</f>
        <v>0.30125461120297936</v>
      </c>
      <c r="K54" s="7">
        <f>F54/$M$2*100</f>
        <v>2.9676628897738959E-3</v>
      </c>
      <c r="L54" s="7">
        <f>H54/$M$2*100</f>
        <v>4.0253007955558535E-2</v>
      </c>
      <c r="M54" s="7">
        <f t="shared" si="4"/>
        <v>0.1680132826036779</v>
      </c>
      <c r="N54" s="7">
        <f t="shared" si="5"/>
        <v>1.0176632635455034</v>
      </c>
      <c r="O54" s="7">
        <f>N54*(1-N54^$M$5)/(1-N54)</f>
        <v>16.004421844048807</v>
      </c>
      <c r="P54" s="7">
        <f t="shared" si="6"/>
        <v>1.0683356584794752E-2</v>
      </c>
      <c r="Q54" s="1">
        <f t="shared" si="7"/>
        <v>43931</v>
      </c>
      <c r="R54" s="7">
        <f>I54^(1-$M$3)*K54^$M$3</f>
        <v>0.1709809454934518</v>
      </c>
      <c r="S54" s="7">
        <f t="shared" si="8"/>
        <v>1.4232563386700141E-2</v>
      </c>
      <c r="T54" s="7">
        <f t="shared" si="9"/>
        <v>1.2815789552929169E-2</v>
      </c>
      <c r="U54" s="7">
        <f t="shared" si="10"/>
        <v>0.18521350888015195</v>
      </c>
      <c r="V54" s="7">
        <f>SUM(P$9:P53)</f>
        <v>0.1544621022274256</v>
      </c>
      <c r="W54" s="7">
        <f ca="1">IFERROR(VALUE(INDIRECT(_xlfn.CONCAT("L",ROW(W54)-_xlfn.CEILING.MATH($M$5)-7))),0)</f>
        <v>1.4723766159357996E-3</v>
      </c>
      <c r="X54" s="7">
        <f ca="1">$M$4+V54+W54</f>
        <v>0.1559344788433614</v>
      </c>
    </row>
    <row r="55" spans="1:24" x14ac:dyDescent="0.2">
      <c r="A55">
        <v>20200418</v>
      </c>
      <c r="B55" t="s">
        <v>2</v>
      </c>
      <c r="C55">
        <v>889</v>
      </c>
      <c r="D55">
        <v>12853</v>
      </c>
      <c r="E55" s="1">
        <f t="shared" si="0"/>
        <v>43939</v>
      </c>
      <c r="F55" s="2">
        <f>IF(AVERAGE(C42:C55)&lt;0,NA,AVERAGE(C42:C55))</f>
        <v>867.71428571428567</v>
      </c>
      <c r="G55" s="2">
        <f>IF(AVERAGE(D42:D55)&lt;0,NA,AVERAGE(D42:D55))</f>
        <v>8969.6428571428569</v>
      </c>
      <c r="H55" s="2">
        <f>SUM(F$22:F55)</f>
        <v>12539.428571428571</v>
      </c>
      <c r="I55" s="2">
        <f t="shared" si="3"/>
        <v>9.6739000597252645</v>
      </c>
      <c r="J55" s="2">
        <f>G55/$M$2*1000</f>
        <v>0.30934196678289783</v>
      </c>
      <c r="K55" s="7">
        <f>F55/$M$2*100</f>
        <v>2.992543270936605E-3</v>
      </c>
      <c r="L55" s="7">
        <f>H55/$M$2*100</f>
        <v>4.3245551226495135E-2</v>
      </c>
      <c r="M55" s="7">
        <f t="shared" si="4"/>
        <v>0.16715317230087573</v>
      </c>
      <c r="N55" s="7">
        <f t="shared" si="5"/>
        <v>1.0179030001629286</v>
      </c>
      <c r="O55" s="7">
        <f>N55*(1-N55^$M$5)/(1-N55)</f>
        <v>16.033801039068052</v>
      </c>
      <c r="P55" s="7">
        <f t="shared" si="6"/>
        <v>1.0611689340365039E-2</v>
      </c>
      <c r="Q55" s="1">
        <f t="shared" si="7"/>
        <v>43932</v>
      </c>
      <c r="R55" s="7">
        <f>I55^(1-$M$3)*K55^$M$3</f>
        <v>0.17014571557181232</v>
      </c>
      <c r="S55" s="7">
        <f t="shared" si="8"/>
        <v>1.5717010682605968E-2</v>
      </c>
      <c r="T55" s="7">
        <f t="shared" si="9"/>
        <v>1.2420240363851726E-2</v>
      </c>
      <c r="U55" s="7">
        <f t="shared" si="10"/>
        <v>0.1858627262544183</v>
      </c>
      <c r="V55" s="7">
        <f>SUM(P$9:P54)</f>
        <v>0.16514545881222034</v>
      </c>
      <c r="W55" s="7">
        <f ca="1">IFERROR(VALUE(INDIRECT(_xlfn.CONCAT("L",ROW(W55)-_xlfn.CEILING.MATH($M$5)-7))),0)</f>
        <v>1.9714622816353025E-3</v>
      </c>
      <c r="X55" s="7">
        <f ca="1">$M$4+V55+W55</f>
        <v>0.16711692109385565</v>
      </c>
    </row>
    <row r="56" spans="1:24" x14ac:dyDescent="0.2">
      <c r="A56">
        <v>20200419</v>
      </c>
      <c r="B56" t="s">
        <v>2</v>
      </c>
      <c r="C56">
        <v>663</v>
      </c>
      <c r="D56">
        <v>6314</v>
      </c>
      <c r="E56" s="1">
        <f t="shared" si="0"/>
        <v>43940</v>
      </c>
      <c r="F56" s="2">
        <f>IF(AVERAGE(C43:C56)&lt;0,NA,AVERAGE(C43:C56))</f>
        <v>866.42857142857144</v>
      </c>
      <c r="G56" s="2">
        <f>IF(AVERAGE(D43:D56)&lt;0,NA,AVERAGE(D43:D56))</f>
        <v>9068.8571428571431</v>
      </c>
      <c r="H56" s="2">
        <f>SUM(F$22:F56)</f>
        <v>13405.857142857141</v>
      </c>
      <c r="I56" s="2">
        <f t="shared" si="3"/>
        <v>9.5538892914526947</v>
      </c>
      <c r="J56" s="2">
        <f>G56/$M$2*1000</f>
        <v>0.31276363504378929</v>
      </c>
      <c r="K56" s="7">
        <f>F56/$M$2*100</f>
        <v>2.988109143600677E-3</v>
      </c>
      <c r="L56" s="7">
        <f>H56/$M$2*100</f>
        <v>4.6233660370095811E-2</v>
      </c>
      <c r="M56" s="7">
        <f t="shared" si="4"/>
        <v>0.16597361418076173</v>
      </c>
      <c r="N56" s="7">
        <f t="shared" si="5"/>
        <v>1.0180035191638734</v>
      </c>
      <c r="O56" s="7">
        <f>N56*(1-N56^$M$5)/(1-N56)</f>
        <v>16.046137691009623</v>
      </c>
      <c r="P56" s="7">
        <f t="shared" si="6"/>
        <v>1.0529744077855493E-2</v>
      </c>
      <c r="Q56" s="1">
        <f t="shared" si="7"/>
        <v>43933</v>
      </c>
      <c r="R56" s="7">
        <f>I56^(1-$M$3)*K56^$M$3</f>
        <v>0.16896172332436241</v>
      </c>
      <c r="S56" s="7">
        <f t="shared" si="8"/>
        <v>1.7184214149983185E-2</v>
      </c>
      <c r="T56" s="7">
        <f t="shared" si="9"/>
        <v>1.6561483955421674E-2</v>
      </c>
      <c r="U56" s="7">
        <f t="shared" si="10"/>
        <v>0.1861459374743456</v>
      </c>
      <c r="V56" s="7">
        <f>SUM(P$9:P55)</f>
        <v>0.17575714815258539</v>
      </c>
      <c r="W56" s="7">
        <f ca="1">IFERROR(VALUE(INDIRECT(_xlfn.CONCAT("L",ROW(W56)-_xlfn.CEILING.MATH($M$5)-7))),0)</f>
        <v>2.5863279388840484E-3</v>
      </c>
      <c r="X56" s="7">
        <f ca="1">$M$4+V56+W56</f>
        <v>0.17834347609146944</v>
      </c>
    </row>
    <row r="57" spans="1:24" x14ac:dyDescent="0.2">
      <c r="A57">
        <v>20200420</v>
      </c>
      <c r="B57" t="s">
        <v>2</v>
      </c>
      <c r="C57">
        <v>535</v>
      </c>
      <c r="D57">
        <v>3362</v>
      </c>
      <c r="E57" s="1">
        <f t="shared" si="0"/>
        <v>43941</v>
      </c>
      <c r="F57" s="2">
        <f>IF(AVERAGE(C44:C57)&lt;0,NA,AVERAGE(C44:C57))</f>
        <v>870.35714285714289</v>
      </c>
      <c r="G57" s="2">
        <f>IF(AVERAGE(D44:D57)&lt;0,NA,AVERAGE(D44:D57))</f>
        <v>8830.2857142857138</v>
      </c>
      <c r="H57" s="2">
        <f>SUM(F$22:F57)</f>
        <v>14276.214285714284</v>
      </c>
      <c r="I57" s="2">
        <f t="shared" si="3"/>
        <v>9.8565003559179445</v>
      </c>
      <c r="J57" s="2">
        <f>G57/$M$2*1000</f>
        <v>0.30453586543156641</v>
      </c>
      <c r="K57" s="7">
        <f>F57/$M$2*100</f>
        <v>3.0016578660160141E-3</v>
      </c>
      <c r="L57" s="7">
        <f>H57/$M$2*100</f>
        <v>4.9235318236111825E-2</v>
      </c>
      <c r="M57" s="7">
        <f t="shared" si="4"/>
        <v>0.16900369619231187</v>
      </c>
      <c r="N57" s="7">
        <f t="shared" si="5"/>
        <v>1.0177609007000674</v>
      </c>
      <c r="O57" s="7">
        <f>N57*(1-N57^$M$5)/(1-N57)</f>
        <v>16.016379656821883</v>
      </c>
      <c r="P57" s="7">
        <f t="shared" si="6"/>
        <v>1.0739340459194557E-2</v>
      </c>
      <c r="Q57" s="1">
        <f t="shared" si="7"/>
        <v>43934</v>
      </c>
      <c r="R57" s="7">
        <f>I57^(1-$M$3)*K57^$M$3</f>
        <v>0.1720053540583279</v>
      </c>
      <c r="S57" s="7">
        <f t="shared" si="8"/>
        <v>1.8608800726853975E-2</v>
      </c>
      <c r="T57" s="7">
        <f t="shared" si="9"/>
        <v>7.7903231458365529E-3</v>
      </c>
      <c r="U57" s="7">
        <f t="shared" si="10"/>
        <v>0.19061415478518187</v>
      </c>
      <c r="V57" s="7">
        <f>SUM(P$9:P56)</f>
        <v>0.18628689223044087</v>
      </c>
      <c r="W57" s="7">
        <f ca="1">IFERROR(VALUE(INDIRECT(_xlfn.CONCAT("L",ROW(W57)-_xlfn.CEILING.MATH($M$5)-7))),0)</f>
        <v>3.2805152073644029E-3</v>
      </c>
      <c r="X57" s="7">
        <f ca="1">$M$4+V57+W57</f>
        <v>0.18956740743780529</v>
      </c>
    </row>
    <row r="58" spans="1:24" x14ac:dyDescent="0.2">
      <c r="A58">
        <v>20200421</v>
      </c>
      <c r="B58" t="s">
        <v>2</v>
      </c>
      <c r="C58">
        <v>738</v>
      </c>
      <c r="D58">
        <v>13767</v>
      </c>
      <c r="E58" s="1">
        <f t="shared" si="0"/>
        <v>43942</v>
      </c>
      <c r="F58" s="2">
        <f>IF(AVERAGE(C45:C58)&lt;0,NA,AVERAGE(C45:C58))</f>
        <v>852.5</v>
      </c>
      <c r="G58" s="2">
        <f>IF(AVERAGE(D45:D58)&lt;0,NA,AVERAGE(D45:D58))</f>
        <v>9089.7142857142862</v>
      </c>
      <c r="H58" s="2">
        <f>SUM(F$22:F58)</f>
        <v>15128.714285714284</v>
      </c>
      <c r="I58" s="2">
        <f t="shared" si="3"/>
        <v>9.378732633431822</v>
      </c>
      <c r="J58" s="2">
        <f>G58/$M$2*1000</f>
        <v>0.31348294903383989</v>
      </c>
      <c r="K58" s="7">
        <f>F58/$M$2*100</f>
        <v>2.940072764128119E-3</v>
      </c>
      <c r="L58" s="7">
        <f>H58/$M$2*100</f>
        <v>5.2175391000239942E-2</v>
      </c>
      <c r="M58" s="7">
        <f t="shared" si="4"/>
        <v>0.16311460611482576</v>
      </c>
      <c r="N58" s="7">
        <f t="shared" si="5"/>
        <v>1.0180245830472008</v>
      </c>
      <c r="O58" s="7">
        <f>N58*(1-N58^$M$5)/(1-N58)</f>
        <v>16.048724221444623</v>
      </c>
      <c r="P58" s="7">
        <f t="shared" si="6"/>
        <v>1.0346908364034839E-2</v>
      </c>
      <c r="Q58" s="1">
        <f t="shared" si="7"/>
        <v>43935</v>
      </c>
      <c r="R58" s="7">
        <f>I58^(1-$M$3)*K58^$M$3</f>
        <v>0.16605467887895387</v>
      </c>
      <c r="S58" s="7">
        <f t="shared" si="8"/>
        <v>1.9878685527782373E-2</v>
      </c>
      <c r="T58" s="7">
        <f t="shared" si="9"/>
        <v>8.9370378940251405E-3</v>
      </c>
      <c r="U58" s="7">
        <f t="shared" si="10"/>
        <v>0.18593336440673625</v>
      </c>
      <c r="V58" s="7">
        <f>SUM(P$9:P57)</f>
        <v>0.19702623268963543</v>
      </c>
      <c r="W58" s="7">
        <f ca="1">IFERROR(VALUE(INDIRECT(_xlfn.CONCAT("L",ROW(W58)-_xlfn.CEILING.MATH($M$5)-7))),0)</f>
        <v>4.0695435327521168E-3</v>
      </c>
      <c r="X58" s="7">
        <f ca="1">$M$4+V58+W58</f>
        <v>0.20109577622238756</v>
      </c>
    </row>
    <row r="59" spans="1:24" x14ac:dyDescent="0.2">
      <c r="A59">
        <v>20200422</v>
      </c>
      <c r="B59" t="s">
        <v>2</v>
      </c>
      <c r="C59">
        <v>873</v>
      </c>
      <c r="D59">
        <v>12833</v>
      </c>
      <c r="E59" s="1">
        <f t="shared" si="0"/>
        <v>43943</v>
      </c>
      <c r="F59" s="2">
        <f>IF(AVERAGE(C46:C59)&lt;0,NA,AVERAGE(C46:C59))</f>
        <v>836.85714285714289</v>
      </c>
      <c r="G59" s="2">
        <f>IF(AVERAGE(D46:D59)&lt;0,NA,AVERAGE(D46:D59))</f>
        <v>9236.7857142857138</v>
      </c>
      <c r="H59" s="2">
        <f>SUM(F$22:F59)</f>
        <v>15965.571428571428</v>
      </c>
      <c r="I59" s="2">
        <f t="shared" si="3"/>
        <v>9.0600471716351549</v>
      </c>
      <c r="J59" s="2">
        <f>G59/$M$2*1000</f>
        <v>0.31855509802532689</v>
      </c>
      <c r="K59" s="7">
        <f>F59/$M$2*100</f>
        <v>2.8861242148743227E-3</v>
      </c>
      <c r="L59" s="7">
        <f>H59/$M$2*100</f>
        <v>5.5061515215114265E-2</v>
      </c>
      <c r="M59" s="7">
        <f t="shared" si="4"/>
        <v>0.15881861142994172</v>
      </c>
      <c r="N59" s="7">
        <f t="shared" si="5"/>
        <v>1.0181724559161471</v>
      </c>
      <c r="O59" s="7">
        <f>N59*(1-N59^$M$5)/(1-N59)</f>
        <v>16.066895575562963</v>
      </c>
      <c r="P59" s="7">
        <f t="shared" si="6"/>
        <v>1.0064466709471977E-2</v>
      </c>
      <c r="Q59" s="1">
        <f t="shared" si="7"/>
        <v>43936</v>
      </c>
      <c r="R59" s="7">
        <f>I59^(1-$M$3)*K59^$M$3</f>
        <v>0.16170473564481605</v>
      </c>
      <c r="S59" s="7">
        <f t="shared" si="8"/>
        <v>2.106801701544141E-2</v>
      </c>
      <c r="T59" s="7">
        <f t="shared" si="9"/>
        <v>1.1309016884707784E-2</v>
      </c>
      <c r="U59" s="7">
        <f t="shared" si="10"/>
        <v>0.18277275266025747</v>
      </c>
      <c r="V59" s="7">
        <f>SUM(P$9:P58)</f>
        <v>0.20737314105367027</v>
      </c>
      <c r="W59" s="7">
        <f ca="1">IFERROR(VALUE(INDIRECT(_xlfn.CONCAT("L",ROW(W59)-_xlfn.CEILING.MATH($M$5)-7))),0)</f>
        <v>5.0337198879090049E-3</v>
      </c>
      <c r="X59" s="7">
        <f ca="1">$M$4+V59+W59</f>
        <v>0.21240686094157929</v>
      </c>
    </row>
    <row r="60" spans="1:24" x14ac:dyDescent="0.2">
      <c r="A60">
        <v>20200423</v>
      </c>
      <c r="B60" t="s">
        <v>2</v>
      </c>
      <c r="C60">
        <v>875</v>
      </c>
      <c r="D60">
        <v>12269</v>
      </c>
      <c r="E60" s="1">
        <f t="shared" si="0"/>
        <v>43944</v>
      </c>
      <c r="F60" s="2">
        <f>IF(AVERAGE(C47:C60)&lt;0,NA,AVERAGE(C47:C60))</f>
        <v>836.71428571428567</v>
      </c>
      <c r="G60" s="2">
        <f>IF(AVERAGE(D47:D60)&lt;0,NA,AVERAGE(D47:D60))</f>
        <v>9424</v>
      </c>
      <c r="H60" s="2">
        <f>SUM(F$22:F60)</f>
        <v>16802.285714285714</v>
      </c>
      <c r="I60" s="2">
        <f t="shared" si="3"/>
        <v>8.878547174387581</v>
      </c>
      <c r="J60" s="2">
        <f>G60/$M$2*1000</f>
        <v>0.3250116801072539</v>
      </c>
      <c r="K60" s="7">
        <f>F60/$M$2*100</f>
        <v>2.8856315340592192E-3</v>
      </c>
      <c r="L60" s="7">
        <f>H60/$M$2*100</f>
        <v>5.7947146749173492E-2</v>
      </c>
      <c r="M60" s="7">
        <f t="shared" si="4"/>
        <v>0.15717753007111832</v>
      </c>
      <c r="N60" s="7">
        <f t="shared" si="5"/>
        <v>1.0183590589109879</v>
      </c>
      <c r="O60" s="7">
        <f>N60*(1-N60^$M$5)/(1-N60)</f>
        <v>16.089859718079371</v>
      </c>
      <c r="P60" s="7">
        <f t="shared" si="6"/>
        <v>9.9480768887824766E-3</v>
      </c>
      <c r="Q60" s="1">
        <f t="shared" si="7"/>
        <v>43937</v>
      </c>
      <c r="R60" s="7">
        <f>I60^(1-$M$3)*K60^$M$3</f>
        <v>0.16006316160517753</v>
      </c>
      <c r="S60" s="7">
        <f t="shared" si="8"/>
        <v>2.2179012253499039E-2</v>
      </c>
      <c r="T60" s="7">
        <f t="shared" si="9"/>
        <v>2.2588295284197979E-3</v>
      </c>
      <c r="U60" s="7">
        <f t="shared" si="10"/>
        <v>0.18224217385867658</v>
      </c>
      <c r="V60" s="7">
        <f>SUM(P$9:P59)</f>
        <v>0.21743760776314225</v>
      </c>
      <c r="W60" s="7">
        <f ca="1">IFERROR(VALUE(INDIRECT(_xlfn.CONCAT("L",ROW(W60)-_xlfn.CEILING.MATH($M$5)-7))),0)</f>
        <v>6.1562931251215591E-3</v>
      </c>
      <c r="X60" s="7">
        <f ca="1">$M$4+V60+W60</f>
        <v>0.22359390088826381</v>
      </c>
    </row>
    <row r="61" spans="1:24" x14ac:dyDescent="0.2">
      <c r="A61">
        <v>20200424</v>
      </c>
      <c r="B61" t="s">
        <v>2</v>
      </c>
      <c r="C61">
        <v>862</v>
      </c>
      <c r="D61">
        <v>14759</v>
      </c>
      <c r="E61" s="1">
        <f t="shared" si="0"/>
        <v>43945</v>
      </c>
      <c r="F61" s="2">
        <f>IF(AVERAGE(C48:C61)&lt;0,NA,AVERAGE(C48:C61))</f>
        <v>795.35714285714289</v>
      </c>
      <c r="G61" s="2">
        <f>IF(AVERAGE(D48:D61)&lt;0,NA,AVERAGE(D48:D61))</f>
        <v>9762.7857142857138</v>
      </c>
      <c r="H61" s="2">
        <f>SUM(F$22:F61)</f>
        <v>17597.642857142855</v>
      </c>
      <c r="I61" s="2">
        <f t="shared" si="3"/>
        <v>8.1468257742593977</v>
      </c>
      <c r="J61" s="2">
        <f>G61/$M$2*1000</f>
        <v>0.33669560563742534</v>
      </c>
      <c r="K61" s="7">
        <f>F61/$M$2*100</f>
        <v>2.7430004380868543E-3</v>
      </c>
      <c r="L61" s="7">
        <f>H61/$M$2*100</f>
        <v>6.0690147187260332E-2</v>
      </c>
      <c r="M61" s="7">
        <f t="shared" si="4"/>
        <v>0.14674528227266878</v>
      </c>
      <c r="N61" s="7">
        <f t="shared" si="5"/>
        <v>1.0186922563751664</v>
      </c>
      <c r="O61" s="7">
        <f>N61*(1-N61^$M$5)/(1-N61)</f>
        <v>16.130957360557687</v>
      </c>
      <c r="P61" s="7">
        <f t="shared" si="6"/>
        <v>9.2671674327448276E-3</v>
      </c>
      <c r="Q61" s="1">
        <f t="shared" si="7"/>
        <v>43938</v>
      </c>
      <c r="R61" s="7">
        <f>I61^(1-$M$3)*K61^$M$3</f>
        <v>0.14948828271075565</v>
      </c>
      <c r="S61" s="7">
        <f t="shared" si="8"/>
        <v>2.3223741921925292E-2</v>
      </c>
      <c r="T61" s="7">
        <f t="shared" si="9"/>
        <v>1.0142237446478103E-2</v>
      </c>
      <c r="U61" s="7">
        <f t="shared" si="10"/>
        <v>0.17271202463268093</v>
      </c>
      <c r="V61" s="7">
        <f>SUM(P$9:P60)</f>
        <v>0.22738568465192471</v>
      </c>
      <c r="W61" s="7">
        <f ca="1">IFERROR(VALUE(INDIRECT(_xlfn.CONCAT("L",ROW(W61)-_xlfn.CEILING.MATH($M$5)-7))),0)</f>
        <v>7.4246998836046503E-3</v>
      </c>
      <c r="X61" s="7">
        <f ca="1">$M$4+V61+W61</f>
        <v>0.23481038453552935</v>
      </c>
    </row>
    <row r="62" spans="1:24" x14ac:dyDescent="0.2">
      <c r="A62">
        <v>20200425</v>
      </c>
      <c r="B62" t="s">
        <v>2</v>
      </c>
      <c r="C62">
        <v>967</v>
      </c>
      <c r="D62">
        <v>15742</v>
      </c>
      <c r="E62" s="1">
        <f t="shared" si="0"/>
        <v>43946</v>
      </c>
      <c r="F62" s="2">
        <f>IF(AVERAGE(C49:C62)&lt;0,NA,AVERAGE(C49:C62))</f>
        <v>800.85714285714289</v>
      </c>
      <c r="G62" s="2">
        <f>IF(AVERAGE(D49:D62)&lt;0,NA,AVERAGE(D49:D62))</f>
        <v>10150.357142857143</v>
      </c>
      <c r="H62" s="2">
        <f>SUM(F$22:F62)</f>
        <v>18398.499999999996</v>
      </c>
      <c r="I62" s="2">
        <f t="shared" si="3"/>
        <v>7.88994053692692</v>
      </c>
      <c r="J62" s="2">
        <f>G62/$M$2*1000</f>
        <v>0.35006203615117409</v>
      </c>
      <c r="K62" s="7">
        <f>F62/$M$2*100</f>
        <v>2.761968649468326E-3</v>
      </c>
      <c r="L62" s="7">
        <f>H62/$M$2*100</f>
        <v>6.3452115836728662E-2</v>
      </c>
      <c r="M62" s="7">
        <f t="shared" si="4"/>
        <v>0.14485838363693374</v>
      </c>
      <c r="N62" s="7">
        <f t="shared" si="5"/>
        <v>1.0190666814037548</v>
      </c>
      <c r="O62" s="7">
        <f>N62*(1-N62^$M$5)/(1-N62)</f>
        <v>16.177282752007528</v>
      </c>
      <c r="P62" s="7">
        <f t="shared" si="6"/>
        <v>9.1251636352886901E-3</v>
      </c>
      <c r="Q62" s="1">
        <f t="shared" si="7"/>
        <v>43939</v>
      </c>
      <c r="R62" s="7">
        <f>I62^(1-$M$3)*K62^$M$3</f>
        <v>0.14762035228640205</v>
      </c>
      <c r="S62" s="7">
        <f t="shared" si="8"/>
        <v>2.4127564877232048E-2</v>
      </c>
      <c r="T62" s="7">
        <f t="shared" si="9"/>
        <v>9.2183358971966167E-3</v>
      </c>
      <c r="U62" s="7">
        <f t="shared" si="10"/>
        <v>0.17174791716363411</v>
      </c>
      <c r="V62" s="7">
        <f>SUM(P$9:P61)</f>
        <v>0.23665285208466955</v>
      </c>
      <c r="W62" s="7">
        <f ca="1">IFERROR(VALUE(INDIRECT(_xlfn.CONCAT("L",ROW(W62)-_xlfn.CEILING.MATH($M$5)-7))),0)</f>
        <v>8.8724424587852905E-3</v>
      </c>
      <c r="X62" s="7">
        <f ca="1">$M$4+V62+W62</f>
        <v>0.24552529454345484</v>
      </c>
    </row>
    <row r="63" spans="1:24" x14ac:dyDescent="0.2">
      <c r="A63">
        <v>20200426</v>
      </c>
      <c r="B63" t="s">
        <v>2</v>
      </c>
      <c r="C63">
        <v>858</v>
      </c>
      <c r="D63">
        <v>7951</v>
      </c>
      <c r="E63" s="1">
        <f t="shared" si="0"/>
        <v>43947</v>
      </c>
      <c r="F63" s="2">
        <f>IF(AVERAGE(C50:C63)&lt;0,NA,AVERAGE(C50:C63))</f>
        <v>796.21428571428567</v>
      </c>
      <c r="G63" s="2">
        <f>IF(AVERAGE(D50:D63)&lt;0,NA,AVERAGE(D50:D63))</f>
        <v>10405.857142857143</v>
      </c>
      <c r="H63" s="2">
        <f>SUM(F$22:F63)</f>
        <v>19194.714285714283</v>
      </c>
      <c r="I63" s="2">
        <f t="shared" si="3"/>
        <v>7.6515973146991394</v>
      </c>
      <c r="J63" s="2">
        <f>G63/$M$2*1000</f>
        <v>0.35887363252929422</v>
      </c>
      <c r="K63" s="7">
        <f>F63/$M$2*100</f>
        <v>2.7459565229774729E-3</v>
      </c>
      <c r="L63" s="7">
        <f>H63/$M$2*100</f>
        <v>6.6198072359706137E-2</v>
      </c>
      <c r="M63" s="7">
        <f t="shared" si="4"/>
        <v>0.14220559937586419</v>
      </c>
      <c r="N63" s="7">
        <f t="shared" si="5"/>
        <v>1.0193097637155595</v>
      </c>
      <c r="O63" s="7">
        <f>N63*(1-N63^$M$5)/(1-N63)</f>
        <v>16.207438910179164</v>
      </c>
      <c r="P63" s="7">
        <f t="shared" si="6"/>
        <v>8.9435201145693713E-3</v>
      </c>
      <c r="Q63" s="1">
        <f t="shared" si="7"/>
        <v>43940</v>
      </c>
      <c r="R63" s="7">
        <f>I63^(1-$M$3)*K63^$M$3</f>
        <v>0.14495155589884165</v>
      </c>
      <c r="S63" s="7">
        <f t="shared" si="8"/>
        <v>2.4943444307042886E-2</v>
      </c>
      <c r="T63" s="7">
        <f t="shared" si="9"/>
        <v>1.3138011657357868E-2</v>
      </c>
      <c r="U63" s="7">
        <f t="shared" si="10"/>
        <v>0.16989500020588455</v>
      </c>
      <c r="V63" s="7">
        <f>SUM(P$9:P62)</f>
        <v>0.24577801571995825</v>
      </c>
      <c r="W63" s="7">
        <f ca="1">IFERROR(VALUE(INDIRECT(_xlfn.CONCAT("L",ROW(W63)-_xlfn.CEILING.MATH($M$5)-7))),0)</f>
        <v>1.0481045320097115E-2</v>
      </c>
      <c r="X63" s="7">
        <f ca="1">$M$4+V63+W63</f>
        <v>0.25625906104005536</v>
      </c>
    </row>
    <row r="64" spans="1:24" x14ac:dyDescent="0.2">
      <c r="A64">
        <v>20200427</v>
      </c>
      <c r="B64" t="s">
        <v>2</v>
      </c>
      <c r="C64">
        <v>666</v>
      </c>
      <c r="D64">
        <v>5635</v>
      </c>
      <c r="E64" s="1">
        <f t="shared" si="0"/>
        <v>43948</v>
      </c>
      <c r="F64" s="2">
        <f>IF(AVERAGE(C51:C64)&lt;0,NA,AVERAGE(C51:C64))</f>
        <v>813.64285714285711</v>
      </c>
      <c r="G64" s="2">
        <f>IF(AVERAGE(D51:D64)&lt;0,NA,AVERAGE(D51:D64))</f>
        <v>10652.428571428571</v>
      </c>
      <c r="H64" s="2">
        <f>SUM(F$22:F64)</f>
        <v>20008.357142857141</v>
      </c>
      <c r="I64" s="2">
        <f t="shared" si="3"/>
        <v>7.6380972816393315</v>
      </c>
      <c r="J64" s="2">
        <f>G64/$M$2*1000</f>
        <v>0.3673773033979747</v>
      </c>
      <c r="K64" s="7">
        <f>F64/$M$2*100</f>
        <v>2.8060635824200589E-3</v>
      </c>
      <c r="L64" s="7">
        <f>H64/$M$2*100</f>
        <v>6.9004135942126205E-2</v>
      </c>
      <c r="M64" s="7">
        <f t="shared" si="4"/>
        <v>0.14359402733623264</v>
      </c>
      <c r="N64" s="7">
        <f t="shared" si="5"/>
        <v>1.0195416455299322</v>
      </c>
      <c r="O64" s="7">
        <f>N64*(1-N64^$M$5)/(1-N64)</f>
        <v>16.236265163459549</v>
      </c>
      <c r="P64" s="7">
        <f t="shared" si="6"/>
        <v>9.0168575990082211E-3</v>
      </c>
      <c r="Q64" s="1">
        <f t="shared" si="7"/>
        <v>43941</v>
      </c>
      <c r="R64" s="7">
        <f>I64^(1-$M$3)*K64^$M$3</f>
        <v>0.14640009091865269</v>
      </c>
      <c r="S64" s="7">
        <f t="shared" si="8"/>
        <v>2.5482929799580847E-2</v>
      </c>
      <c r="T64" s="7">
        <f t="shared" si="9"/>
        <v>9.9115632223576167E-3</v>
      </c>
      <c r="U64" s="7">
        <f t="shared" si="10"/>
        <v>0.17188302071823353</v>
      </c>
      <c r="V64" s="7">
        <f>SUM(P$9:P63)</f>
        <v>0.25472153583452761</v>
      </c>
      <c r="W64" s="7">
        <f ca="1">IFERROR(VALUE(INDIRECT(_xlfn.CONCAT("L",ROW(W64)-_xlfn.CEILING.MATH($M$5)-7))),0)</f>
        <v>1.2201979407252459E-2</v>
      </c>
      <c r="X64" s="7">
        <f ca="1">$M$4+V64+W64</f>
        <v>0.2669235152417801</v>
      </c>
    </row>
    <row r="65" spans="1:24" x14ac:dyDescent="0.2">
      <c r="A65">
        <v>20200428</v>
      </c>
      <c r="B65" t="s">
        <v>2</v>
      </c>
      <c r="C65">
        <v>874</v>
      </c>
      <c r="D65">
        <v>17581</v>
      </c>
      <c r="E65" s="1">
        <f t="shared" si="0"/>
        <v>43949</v>
      </c>
      <c r="F65" s="2">
        <f>IF(AVERAGE(C52:C65)&lt;0,NA,AVERAGE(C52:C65))</f>
        <v>824.78571428571433</v>
      </c>
      <c r="G65" s="2">
        <f>IF(AVERAGE(D52:D65)&lt;0,NA,AVERAGE(D52:D65))</f>
        <v>11237.714285714286</v>
      </c>
      <c r="H65" s="2">
        <f>SUM(F$22:F65)</f>
        <v>20833.142857142855</v>
      </c>
      <c r="I65" s="2">
        <f t="shared" si="3"/>
        <v>7.3394437099562699</v>
      </c>
      <c r="J65" s="2">
        <f>G65/$M$2*1000</f>
        <v>0.38756243639275129</v>
      </c>
      <c r="K65" s="7">
        <f>F65/$M$2*100</f>
        <v>2.8444926859981057E-3</v>
      </c>
      <c r="L65" s="7">
        <f>H65/$M$2*100</f>
        <v>7.18486286281243E-2</v>
      </c>
      <c r="M65" s="7">
        <f t="shared" si="4"/>
        <v>0.14164424027358394</v>
      </c>
      <c r="N65" s="7">
        <f t="shared" si="5"/>
        <v>1.0200819509533461</v>
      </c>
      <c r="O65" s="7">
        <f>N65*(1-N65^$M$5)/(1-N65)</f>
        <v>16.303659380869014</v>
      </c>
      <c r="P65" s="7">
        <f t="shared" si="6"/>
        <v>8.8623498310525014E-3</v>
      </c>
      <c r="Q65" s="1">
        <f t="shared" si="7"/>
        <v>43942</v>
      </c>
      <c r="R65" s="7">
        <f>I65^(1-$M$3)*K65^$M$3</f>
        <v>0.14448873295958203</v>
      </c>
      <c r="S65" s="7">
        <f t="shared" si="8"/>
        <v>2.5894810961007084E-2</v>
      </c>
      <c r="T65" s="7">
        <f t="shared" si="9"/>
        <v>8.5565415212917606E-3</v>
      </c>
      <c r="U65" s="7">
        <f t="shared" si="10"/>
        <v>0.17038354392058913</v>
      </c>
      <c r="V65" s="7">
        <f>SUM(P$9:P64)</f>
        <v>0.26373839343353583</v>
      </c>
      <c r="W65" s="7">
        <f ca="1">IFERROR(VALUE(INDIRECT(_xlfn.CONCAT("L",ROW(W65)-_xlfn.CEILING.MATH($M$5)-7))),0)</f>
        <v>1.4061603143859343E-2</v>
      </c>
      <c r="X65" s="7">
        <f ca="1">$M$4+V65+W65</f>
        <v>0.27779999657739518</v>
      </c>
    </row>
    <row r="66" spans="1:24" x14ac:dyDescent="0.2">
      <c r="A66">
        <v>20200429</v>
      </c>
      <c r="B66" t="s">
        <v>2</v>
      </c>
      <c r="C66">
        <v>883</v>
      </c>
      <c r="D66">
        <v>17392</v>
      </c>
      <c r="E66" s="1">
        <f t="shared" si="0"/>
        <v>43950</v>
      </c>
      <c r="F66" s="2">
        <f>IF(AVERAGE(C53:C66)&lt;0,NA,AVERAGE(C53:C66))</f>
        <v>825.85714285714289</v>
      </c>
      <c r="G66" s="2">
        <f>IF(AVERAGE(D53:D66)&lt;0,NA,AVERAGE(D53:D66))</f>
        <v>11774.785714285714</v>
      </c>
      <c r="H66" s="2">
        <f>SUM(F$22:F66)</f>
        <v>21658.999999999996</v>
      </c>
      <c r="I66" s="2">
        <f t="shared" si="3"/>
        <v>7.0137764108537022</v>
      </c>
      <c r="J66" s="2">
        <f>G66/$M$2*1000</f>
        <v>0.40608477163655465</v>
      </c>
      <c r="K66" s="7">
        <f>F66/$M$2*100</f>
        <v>2.8481877921113789E-3</v>
      </c>
      <c r="L66" s="7">
        <f>H66/$M$2*100</f>
        <v>7.4696816420235679E-2</v>
      </c>
      <c r="M66" s="7">
        <f t="shared" si="4"/>
        <v>0.13849024417171182</v>
      </c>
      <c r="N66" s="7">
        <f t="shared" si="5"/>
        <v>1.0205659814461729</v>
      </c>
      <c r="O66" s="7">
        <f>N66*(1-N66^$M$5)/(1-N66)</f>
        <v>16.36430435946804</v>
      </c>
      <c r="P66" s="7">
        <f t="shared" si="6"/>
        <v>8.6369960408398169E-3</v>
      </c>
      <c r="Q66" s="1">
        <f t="shared" si="7"/>
        <v>43943</v>
      </c>
      <c r="R66" s="7">
        <f>I66^(1-$M$3)*K66^$M$3</f>
        <v>0.1413384319638232</v>
      </c>
      <c r="S66" s="7">
        <f t="shared" si="8"/>
        <v>2.6141890389781323E-2</v>
      </c>
      <c r="T66" s="7">
        <f t="shared" si="9"/>
        <v>8.9526614127487247E-3</v>
      </c>
      <c r="U66" s="7">
        <f t="shared" si="10"/>
        <v>0.16748032235360452</v>
      </c>
      <c r="V66" s="7">
        <f>SUM(P$9:P65)</f>
        <v>0.27260074326458833</v>
      </c>
      <c r="W66" s="7">
        <f ca="1">IFERROR(VALUE(INDIRECT(_xlfn.CONCAT("L",ROW(W66)-_xlfn.CEILING.MATH($M$5)-7))),0)</f>
        <v>1.6125443078326487E-2</v>
      </c>
      <c r="X66" s="7">
        <f ca="1">$M$4+V66+W66</f>
        <v>0.2887261863429148</v>
      </c>
    </row>
    <row r="67" spans="1:24" x14ac:dyDescent="0.2">
      <c r="A67">
        <v>20200430</v>
      </c>
      <c r="B67" t="s">
        <v>2</v>
      </c>
      <c r="C67">
        <v>1033</v>
      </c>
      <c r="D67">
        <v>19888</v>
      </c>
      <c r="E67" s="1">
        <f t="shared" si="0"/>
        <v>43951</v>
      </c>
      <c r="F67" s="2">
        <f>IF(AVERAGE(C54:C67)&lt;0,NA,AVERAGE(C54:C67))</f>
        <v>830.85714285714289</v>
      </c>
      <c r="G67" s="2">
        <f>IF(AVERAGE(D54:D67)&lt;0,NA,AVERAGE(D54:D67))</f>
        <v>12356.642857142857</v>
      </c>
      <c r="H67" s="2">
        <f>SUM(F$22:F67)</f>
        <v>22489.857142857138</v>
      </c>
      <c r="I67" s="2">
        <f t="shared" si="3"/>
        <v>6.7239714901759031</v>
      </c>
      <c r="J67" s="2">
        <f>G67/$M$2*1000</f>
        <v>0.42615166123570641</v>
      </c>
      <c r="K67" s="7">
        <f>F67/$M$2*100</f>
        <v>2.8654316206399898E-3</v>
      </c>
      <c r="L67" s="7">
        <f>H67/$M$2*100</f>
        <v>7.7562248040875664E-2</v>
      </c>
      <c r="M67" s="7">
        <f t="shared" si="4"/>
        <v>0.13594047792298075</v>
      </c>
      <c r="N67" s="7">
        <f t="shared" si="5"/>
        <v>1.0210785754502307</v>
      </c>
      <c r="O67" s="7">
        <f>N67*(1-N67^$M$5)/(1-N67)</f>
        <v>16.428807723286887</v>
      </c>
      <c r="P67" s="7">
        <f t="shared" si="6"/>
        <v>8.4489338411862583E-3</v>
      </c>
      <c r="Q67" s="1">
        <f t="shared" si="7"/>
        <v>43944</v>
      </c>
      <c r="R67" s="7">
        <f>I67^(1-$M$3)*K67^$M$3</f>
        <v>0.13880590954362074</v>
      </c>
      <c r="S67" s="7">
        <f t="shared" si="8"/>
        <v>2.6310387228546606E-2</v>
      </c>
      <c r="T67" s="7">
        <f t="shared" si="9"/>
        <v>1.1081597658836151E-2</v>
      </c>
      <c r="U67" s="7">
        <f t="shared" si="10"/>
        <v>0.16511629677216735</v>
      </c>
      <c r="V67" s="7">
        <f>SUM(P$9:P66)</f>
        <v>0.28123773930542817</v>
      </c>
      <c r="W67" s="7">
        <f ca="1">IFERROR(VALUE(INDIRECT(_xlfn.CONCAT("L",ROW(W67)-_xlfn.CEILING.MATH($M$5)-7))),0)</f>
        <v>1.8302106919452256E-2</v>
      </c>
      <c r="X67" s="7">
        <f ca="1">$M$4+V67+W67</f>
        <v>0.29953984622488045</v>
      </c>
    </row>
    <row r="68" spans="1:24" x14ac:dyDescent="0.2">
      <c r="A68">
        <v>20200501</v>
      </c>
      <c r="B68" t="s">
        <v>2</v>
      </c>
      <c r="C68">
        <v>1142</v>
      </c>
      <c r="D68">
        <v>20039</v>
      </c>
      <c r="E68" s="1">
        <f t="shared" si="0"/>
        <v>43952</v>
      </c>
      <c r="F68" s="2">
        <f>IF(AVERAGE(C55:C68)&lt;0,NA,AVERAGE(C55:C68))</f>
        <v>847</v>
      </c>
      <c r="G68" s="2">
        <f>IF(AVERAGE(D55:D68)&lt;0,NA,AVERAGE(D55:D68))</f>
        <v>12884.642857142857</v>
      </c>
      <c r="H68" s="2">
        <f>SUM(F$22:F68)</f>
        <v>23336.857142857138</v>
      </c>
      <c r="I68" s="2">
        <f t="shared" si="3"/>
        <v>6.5737173268287279</v>
      </c>
      <c r="J68" s="2">
        <f>G68/$M$2*1000</f>
        <v>0.4443611441619193</v>
      </c>
      <c r="K68" s="7">
        <f>F68/$M$2*100</f>
        <v>2.921104552746647E-3</v>
      </c>
      <c r="L68" s="7">
        <f>H68/$M$2*100</f>
        <v>8.0483352593622312E-2</v>
      </c>
      <c r="M68" s="7">
        <f t="shared" si="4"/>
        <v>0.13565203718788402</v>
      </c>
      <c r="N68" s="7">
        <f t="shared" si="5"/>
        <v>1.0215338052660483</v>
      </c>
      <c r="O68" s="7">
        <f>N68*(1-N68^$M$5)/(1-N68)</f>
        <v>16.486334737374854</v>
      </c>
      <c r="P68" s="7">
        <f t="shared" si="6"/>
        <v>8.4053335048743447E-3</v>
      </c>
      <c r="Q68" s="1">
        <f t="shared" si="7"/>
        <v>43945</v>
      </c>
      <c r="R68" s="7">
        <f>I68^(1-$M$3)*K68^$M$3</f>
        <v>0.13857314174063065</v>
      </c>
      <c r="S68" s="7">
        <f t="shared" si="8"/>
        <v>2.6398084413634972E-2</v>
      </c>
      <c r="T68" s="7">
        <f t="shared" si="9"/>
        <v>1.3241484695273864E-2</v>
      </c>
      <c r="U68" s="7">
        <f t="shared" si="10"/>
        <v>0.16497122615426563</v>
      </c>
      <c r="V68" s="7">
        <f>SUM(P$9:P67)</f>
        <v>0.28968667314661445</v>
      </c>
      <c r="W68" s="7">
        <f ca="1">IFERROR(VALUE(INDIRECT(_xlfn.CONCAT("L",ROW(W68)-_xlfn.CEILING.MATH($M$5)-7))),0)</f>
        <v>2.0750730570514971E-2</v>
      </c>
      <c r="X68" s="7">
        <f ca="1">$M$4+V68+W68</f>
        <v>0.31043740371712941</v>
      </c>
    </row>
    <row r="69" spans="1:24" x14ac:dyDescent="0.2">
      <c r="A69">
        <v>20200502</v>
      </c>
      <c r="B69" t="s">
        <v>2</v>
      </c>
      <c r="C69">
        <v>1293</v>
      </c>
      <c r="D69">
        <v>20131</v>
      </c>
      <c r="E69" s="1">
        <f t="shared" si="0"/>
        <v>43953</v>
      </c>
      <c r="F69" s="2">
        <f>IF(AVERAGE(C56:C69)&lt;0,NA,AVERAGE(C56:C69))</f>
        <v>875.85714285714289</v>
      </c>
      <c r="G69" s="2">
        <f>IF(AVERAGE(D56:D69)&lt;0,NA,AVERAGE(D56:D69))</f>
        <v>13404.5</v>
      </c>
      <c r="H69" s="2">
        <f>SUM(F$22:F69)</f>
        <v>24212.714285714279</v>
      </c>
      <c r="I69" s="2">
        <f t="shared" si="3"/>
        <v>6.5340530632037224</v>
      </c>
      <c r="J69" s="2">
        <f>G69/$M$2*1000</f>
        <v>0.46228979902352335</v>
      </c>
      <c r="K69" s="7">
        <f>F69/$M$2*100</f>
        <v>3.0206260773974858E-3</v>
      </c>
      <c r="L69" s="7">
        <f>H69/$M$2*100</f>
        <v>8.3503978671019788E-2</v>
      </c>
      <c r="M69" s="7">
        <f t="shared" si="4"/>
        <v>0.13746756230088605</v>
      </c>
      <c r="N69" s="7">
        <f t="shared" si="5"/>
        <v>1.0219733734041634</v>
      </c>
      <c r="O69" s="7">
        <f>N69*(1-N69^$M$5)/(1-N69)</f>
        <v>16.542099726063913</v>
      </c>
      <c r="P69" s="7">
        <f t="shared" si="6"/>
        <v>8.4927663781961607E-3</v>
      </c>
      <c r="Q69" s="1">
        <f t="shared" si="7"/>
        <v>43946</v>
      </c>
      <c r="R69" s="7">
        <f>I69^(1-$M$3)*K69^$M$3</f>
        <v>0.14048818837828353</v>
      </c>
      <c r="S69" s="7">
        <f t="shared" si="8"/>
        <v>2.6309155526508848E-2</v>
      </c>
      <c r="T69" s="7">
        <f t="shared" si="9"/>
        <v>1.395157118201254E-2</v>
      </c>
      <c r="U69" s="7">
        <f t="shared" si="10"/>
        <v>0.16679734390479237</v>
      </c>
      <c r="V69" s="7">
        <f>SUM(P$9:P68)</f>
        <v>0.29809200665148877</v>
      </c>
      <c r="W69" s="7">
        <f ca="1">IFERROR(VALUE(INDIRECT(_xlfn.CONCAT("L",ROW(W69)-_xlfn.CEILING.MATH($M$5)-7))),0)</f>
        <v>2.3340507275104744E-2</v>
      </c>
      <c r="X69" s="7">
        <f ca="1">$M$4+V69+W69</f>
        <v>0.3214325139265935</v>
      </c>
    </row>
    <row r="70" spans="1:24" x14ac:dyDescent="0.2">
      <c r="A70">
        <v>20200503</v>
      </c>
      <c r="B70" t="s">
        <v>2</v>
      </c>
      <c r="C70">
        <v>1026</v>
      </c>
      <c r="D70">
        <v>10860</v>
      </c>
      <c r="E70" s="1">
        <f t="shared" si="0"/>
        <v>43954</v>
      </c>
      <c r="F70" s="2">
        <f>IF(AVERAGE(C57:C70)&lt;0,NA,AVERAGE(C57:C70))</f>
        <v>901.78571428571433</v>
      </c>
      <c r="G70" s="2">
        <f>IF(AVERAGE(D57:D70)&lt;0,NA,AVERAGE(D57:D70))</f>
        <v>13729.214285714286</v>
      </c>
      <c r="H70" s="2">
        <f>SUM(F$22:F70)</f>
        <v>25114.499999999993</v>
      </c>
      <c r="I70" s="2">
        <f t="shared" si="3"/>
        <v>6.5683708879396914</v>
      </c>
      <c r="J70" s="2">
        <f>G70/$M$2*1000</f>
        <v>0.47348843395081824</v>
      </c>
      <c r="K70" s="7">
        <f>F70/$M$2*100</f>
        <v>3.1100476453387095E-3</v>
      </c>
      <c r="L70" s="7">
        <f>H70/$M$2*100</f>
        <v>8.6614026316358492E-2</v>
      </c>
      <c r="M70" s="7">
        <f t="shared" si="4"/>
        <v>0.13981631945936374</v>
      </c>
      <c r="N70" s="7">
        <f t="shared" si="5"/>
        <v>1.0222438100027558</v>
      </c>
      <c r="O70" s="7">
        <f>N70*(1-N70^$M$5)/(1-N70)</f>
        <v>16.576514524408335</v>
      </c>
      <c r="P70" s="7">
        <f t="shared" si="6"/>
        <v>8.6222207264529827E-3</v>
      </c>
      <c r="Q70" s="1">
        <f t="shared" si="7"/>
        <v>43947</v>
      </c>
      <c r="R70" s="7">
        <f>I70^(1-$M$3)*K70^$M$3</f>
        <v>0.14292636710470244</v>
      </c>
      <c r="S70" s="7">
        <f t="shared" si="8"/>
        <v>2.6166770770944033E-2</v>
      </c>
      <c r="T70" s="7">
        <f t="shared" si="9"/>
        <v>1.3281191941976161E-2</v>
      </c>
      <c r="U70" s="7">
        <f t="shared" si="10"/>
        <v>0.16909313787564648</v>
      </c>
      <c r="V70" s="7">
        <f>SUM(P$9:P69)</f>
        <v>0.30658477302968495</v>
      </c>
      <c r="W70" s="7">
        <f ca="1">IFERROR(VALUE(INDIRECT(_xlfn.CONCAT("L",ROW(W70)-_xlfn.CEILING.MATH($M$5)-7))),0)</f>
        <v>2.6033500610458629E-2</v>
      </c>
      <c r="X70" s="7">
        <f ca="1">$M$4+V70+W70</f>
        <v>0.33261827364014357</v>
      </c>
    </row>
    <row r="71" spans="1:24" x14ac:dyDescent="0.2">
      <c r="A71">
        <v>20200504</v>
      </c>
      <c r="B71" t="s">
        <v>2</v>
      </c>
      <c r="C71">
        <v>784</v>
      </c>
      <c r="D71">
        <v>6756</v>
      </c>
      <c r="E71" s="1">
        <f t="shared" si="0"/>
        <v>43955</v>
      </c>
      <c r="F71" s="2">
        <f>IF(AVERAGE(C58:C71)&lt;0,NA,AVERAGE(C58:C71))</f>
        <v>919.57142857142856</v>
      </c>
      <c r="G71" s="2">
        <f>IF(AVERAGE(D58:D71)&lt;0,NA,AVERAGE(D58:D71))</f>
        <v>13971.642857142857</v>
      </c>
      <c r="H71" s="2">
        <f>SUM(F$22:F71)</f>
        <v>26034.07142857142</v>
      </c>
      <c r="I71" s="2">
        <f t="shared" si="3"/>
        <v>6.5816986447038133</v>
      </c>
      <c r="J71" s="2">
        <f>G71/$M$2*1000</f>
        <v>0.48184922738311892</v>
      </c>
      <c r="K71" s="7">
        <f>F71/$M$2*100</f>
        <v>3.1713864068190533E-3</v>
      </c>
      <c r="L71" s="7">
        <f>H71/$M$2*100</f>
        <v>8.9785412723177555E-2</v>
      </c>
      <c r="M71" s="7">
        <f t="shared" si="4"/>
        <v>0.14130390426806785</v>
      </c>
      <c r="N71" s="7">
        <f t="shared" si="5"/>
        <v>1.0224437280997034</v>
      </c>
      <c r="O71" s="7">
        <f>N71*(1-N71^$M$5)/(1-N71)</f>
        <v>16.602007620824516</v>
      </c>
      <c r="P71" s="7">
        <f t="shared" si="6"/>
        <v>8.7022783011896816E-3</v>
      </c>
      <c r="Q71" s="1">
        <f t="shared" si="7"/>
        <v>43948</v>
      </c>
      <c r="R71" s="7">
        <f>I71^(1-$M$3)*K71^$M$3</f>
        <v>0.1444752906748869</v>
      </c>
      <c r="S71" s="7">
        <f t="shared" si="8"/>
        <v>2.5945064404147608E-2</v>
      </c>
      <c r="T71" s="7">
        <f t="shared" si="9"/>
        <v>1.1528980632444702E-2</v>
      </c>
      <c r="U71" s="7">
        <f t="shared" si="10"/>
        <v>0.17042035507903452</v>
      </c>
      <c r="V71" s="7">
        <f>SUM(P$9:P70)</f>
        <v>0.31520699375613792</v>
      </c>
      <c r="W71" s="7">
        <f ca="1">IFERROR(VALUE(INDIRECT(_xlfn.CONCAT("L",ROW(W71)-_xlfn.CEILING.MATH($M$5)-7))),0)</f>
        <v>2.8751127986567669E-2</v>
      </c>
      <c r="X71" s="7">
        <f ca="1">$M$4+V71+W71</f>
        <v>0.34395812174270557</v>
      </c>
    </row>
    <row r="72" spans="1:24" x14ac:dyDescent="0.2">
      <c r="A72">
        <v>20200505</v>
      </c>
      <c r="B72" t="s">
        <v>2</v>
      </c>
      <c r="C72">
        <v>1037</v>
      </c>
      <c r="D72">
        <v>23939</v>
      </c>
      <c r="E72" s="1">
        <f t="shared" si="0"/>
        <v>43956</v>
      </c>
      <c r="F72" s="2">
        <f>IF(AVERAGE(C59:C72)&lt;0,NA,AVERAGE(C59:C72))</f>
        <v>940.92857142857144</v>
      </c>
      <c r="G72" s="2">
        <f>IF(AVERAGE(D59:D72)&lt;0,NA,AVERAGE(D59:D72))</f>
        <v>14698.214285714286</v>
      </c>
      <c r="H72" s="2">
        <f>SUM(F$22:F72)</f>
        <v>26974.999999999993</v>
      </c>
      <c r="I72" s="2">
        <f t="shared" si="3"/>
        <v>6.4016522901227075</v>
      </c>
      <c r="J72" s="2">
        <f>G72/$M$2*1000</f>
        <v>0.50690697363926573</v>
      </c>
      <c r="K72" s="7">
        <f>F72/$M$2*100</f>
        <v>3.2450421886769756E-3</v>
      </c>
      <c r="L72" s="7">
        <f>H72/$M$2*100</f>
        <v>9.3030454911854521E-2</v>
      </c>
      <c r="M72" s="7">
        <f t="shared" si="4"/>
        <v>0.1408855644106459</v>
      </c>
      <c r="N72" s="7">
        <f t="shared" si="5"/>
        <v>1.0230331773326222</v>
      </c>
      <c r="O72" s="7">
        <f>N72*(1-N72^$M$5)/(1-N72)</f>
        <v>16.67743210383847</v>
      </c>
      <c r="P72" s="7">
        <f t="shared" si="6"/>
        <v>8.6422541373230855E-3</v>
      </c>
      <c r="Q72" s="1">
        <f t="shared" si="7"/>
        <v>43949</v>
      </c>
      <c r="R72" s="7">
        <f>I72^(1-$M$3)*K72^$M$3</f>
        <v>0.14413060659932286</v>
      </c>
      <c r="S72" s="7">
        <f t="shared" si="8"/>
        <v>2.5758584715631066E-2</v>
      </c>
      <c r="T72" s="7">
        <f t="shared" si="9"/>
        <v>1.054994623785338E-2</v>
      </c>
      <c r="U72" s="7">
        <f t="shared" si="10"/>
        <v>0.16988919131495392</v>
      </c>
      <c r="V72" s="7">
        <f>SUM(P$9:P71)</f>
        <v>0.32390927205732761</v>
      </c>
      <c r="W72" s="7">
        <f ca="1">IFERROR(VALUE(INDIRECT(_xlfn.CONCAT("L",ROW(W72)-_xlfn.CEILING.MATH($M$5)-7))),0)</f>
        <v>3.1549062335538523E-2</v>
      </c>
      <c r="X72" s="7">
        <f ca="1">$M$4+V72+W72</f>
        <v>0.35545833439286612</v>
      </c>
    </row>
    <row r="73" spans="1:24" x14ac:dyDescent="0.2">
      <c r="A73">
        <v>20200506</v>
      </c>
      <c r="B73" t="s">
        <v>2</v>
      </c>
      <c r="C73">
        <v>1053</v>
      </c>
      <c r="D73">
        <v>22474</v>
      </c>
      <c r="E73" s="1">
        <f t="shared" si="0"/>
        <v>43957</v>
      </c>
      <c r="F73" s="2">
        <f>IF(AVERAGE(C60:C73)&lt;0,NA,AVERAGE(C60:C73))</f>
        <v>953.78571428571433</v>
      </c>
      <c r="G73" s="2">
        <f>IF(AVERAGE(D60:D73)&lt;0,NA,AVERAGE(D60:D73))</f>
        <v>15386.857142857143</v>
      </c>
      <c r="H73" s="2">
        <f>SUM(F$22:F73)</f>
        <v>27928.785714285706</v>
      </c>
      <c r="I73" s="2">
        <f t="shared" si="3"/>
        <v>6.1987039031455415</v>
      </c>
      <c r="J73" s="2">
        <f>G73/$M$2*1000</f>
        <v>0.53065665233131365</v>
      </c>
      <c r="K73" s="7">
        <f>F73/$M$2*100</f>
        <v>3.2893834620362607E-3</v>
      </c>
      <c r="L73" s="7">
        <f>H73/$M$2*100</f>
        <v>9.6319838373890784E-2</v>
      </c>
      <c r="M73" s="7">
        <f t="shared" si="4"/>
        <v>0.13950387304913994</v>
      </c>
      <c r="N73" s="7">
        <f t="shared" si="5"/>
        <v>1.0235791551169162</v>
      </c>
      <c r="O73" s="7">
        <f>N73*(1-N73^$M$5)/(1-N73)</f>
        <v>16.747640898483088</v>
      </c>
      <c r="P73" s="7">
        <f t="shared" si="6"/>
        <v>8.5261713800007296E-3</v>
      </c>
      <c r="Q73" s="1">
        <f t="shared" si="7"/>
        <v>43950</v>
      </c>
      <c r="R73" s="7">
        <f>I73^(1-$M$3)*K73^$M$3</f>
        <v>0.14279325651117619</v>
      </c>
      <c r="S73" s="7">
        <f t="shared" si="8"/>
        <v>2.5614968258028489E-2</v>
      </c>
      <c r="T73" s="7">
        <f t="shared" si="9"/>
        <v>9.5349571497346797E-3</v>
      </c>
      <c r="U73" s="7">
        <f t="shared" si="10"/>
        <v>0.1684082247692047</v>
      </c>
      <c r="V73" s="7">
        <f>SUM(P$9:P72)</f>
        <v>0.33255152619465067</v>
      </c>
      <c r="W73" s="7">
        <f ca="1">IFERROR(VALUE(INDIRECT(_xlfn.CONCAT("L",ROW(W73)-_xlfn.CEILING.MATH($M$5)-7))),0)</f>
        <v>3.4380991660751495E-2</v>
      </c>
      <c r="X73" s="7">
        <f ca="1">$M$4+V73+W73</f>
        <v>0.36693251785540215</v>
      </c>
    </row>
    <row r="74" spans="1:24" x14ac:dyDescent="0.2">
      <c r="A74">
        <v>20200507</v>
      </c>
      <c r="B74" t="s">
        <v>2</v>
      </c>
      <c r="C74">
        <v>968</v>
      </c>
      <c r="D74">
        <v>22428</v>
      </c>
      <c r="E74" s="1">
        <f t="shared" si="0"/>
        <v>43958</v>
      </c>
      <c r="F74" s="2">
        <f>IF(AVERAGE(C61:C74)&lt;0,NA,AVERAGE(C61:C74))</f>
        <v>960.42857142857144</v>
      </c>
      <c r="G74" s="2">
        <f>IF(AVERAGE(D61:D74)&lt;0,NA,AVERAGE(D61:D74))</f>
        <v>16112.5</v>
      </c>
      <c r="H74" s="2">
        <f>SUM(F$22:F74)</f>
        <v>28889.214285714279</v>
      </c>
      <c r="I74" s="2">
        <f t="shared" si="3"/>
        <v>5.9607669289593259</v>
      </c>
      <c r="J74" s="2">
        <f>G74/$M$2*1000</f>
        <v>0.55568237433447876</v>
      </c>
      <c r="K74" s="7">
        <f>F74/$M$2*100</f>
        <v>3.3122931199385578E-3</v>
      </c>
      <c r="L74" s="7">
        <f>H74/$M$2*100</f>
        <v>9.9632131493829337E-2</v>
      </c>
      <c r="M74" s="7">
        <f t="shared" si="4"/>
        <v>0.13720036569893534</v>
      </c>
      <c r="N74" s="7">
        <f t="shared" si="5"/>
        <v>1.0241420137844739</v>
      </c>
      <c r="O74" s="7">
        <f>N74*(1-N74^$M$5)/(1-N74)</f>
        <v>16.82037138846621</v>
      </c>
      <c r="P74" s="7">
        <f t="shared" si="6"/>
        <v>8.3537191643238001E-3</v>
      </c>
      <c r="Q74" s="1">
        <f t="shared" si="7"/>
        <v>43951</v>
      </c>
      <c r="R74" s="7">
        <f>I74^(1-$M$3)*K74^$M$3</f>
        <v>0.1405126588188739</v>
      </c>
      <c r="S74" s="7">
        <f t="shared" si="8"/>
        <v>2.5461498184123854E-2</v>
      </c>
      <c r="T74" s="7">
        <f t="shared" si="9"/>
        <v>1.2724805944468259E-2</v>
      </c>
      <c r="U74" s="7">
        <f t="shared" si="10"/>
        <v>0.16597415700299775</v>
      </c>
      <c r="V74" s="7">
        <f>SUM(P$9:P73)</f>
        <v>0.3410776975746514</v>
      </c>
      <c r="W74" s="7">
        <f ca="1">IFERROR(VALUE(INDIRECT(_xlfn.CONCAT("L",ROW(W74)-_xlfn.CEILING.MATH($M$5)-7))),0)</f>
        <v>3.7285345065784639E-2</v>
      </c>
      <c r="X74" s="7">
        <f ca="1">$M$4+V74+W74</f>
        <v>0.37836304264043602</v>
      </c>
    </row>
    <row r="75" spans="1:24" x14ac:dyDescent="0.2">
      <c r="A75">
        <v>20200508</v>
      </c>
      <c r="B75" t="s">
        <v>2</v>
      </c>
      <c r="C75">
        <v>1219</v>
      </c>
      <c r="D75">
        <v>23354</v>
      </c>
      <c r="E75" s="1">
        <f t="shared" si="0"/>
        <v>43959</v>
      </c>
      <c r="F75" s="2">
        <f>IF(AVERAGE(C62:C75)&lt;0,NA,AVERAGE(C62:C75))</f>
        <v>985.92857142857144</v>
      </c>
      <c r="G75" s="2">
        <f>IF(AVERAGE(D62:D75)&lt;0,NA,AVERAGE(D62:D75))</f>
        <v>16726.428571428572</v>
      </c>
      <c r="H75" s="2">
        <f>SUM(F$22:F75)</f>
        <v>29875.142857142851</v>
      </c>
      <c r="I75" s="2">
        <f t="shared" si="3"/>
        <v>5.8944356663962072</v>
      </c>
      <c r="J75" s="2">
        <f>G75/$M$2*1000</f>
        <v>0.57685533236353714</v>
      </c>
      <c r="K75" s="7">
        <f>F75/$M$2*100</f>
        <v>3.4002366454344716E-3</v>
      </c>
      <c r="L75" s="7">
        <f>H75/$M$2*100</f>
        <v>0.10303236813926381</v>
      </c>
      <c r="M75" s="7">
        <f t="shared" si="4"/>
        <v>0.13817121583364531</v>
      </c>
      <c r="N75" s="7">
        <f t="shared" si="5"/>
        <v>1.0246088639006281</v>
      </c>
      <c r="O75" s="7">
        <f>N75*(1-N75^$M$5)/(1-N75)</f>
        <v>16.880967590798168</v>
      </c>
      <c r="P75" s="7">
        <f t="shared" si="6"/>
        <v>8.3864536625406789E-3</v>
      </c>
      <c r="Q75" s="1">
        <f t="shared" si="7"/>
        <v>43952</v>
      </c>
      <c r="R75" s="7">
        <f>I75^(1-$M$3)*K75^$M$3</f>
        <v>0.14157145247907979</v>
      </c>
      <c r="S75" s="7">
        <f t="shared" si="8"/>
        <v>2.5386857040635726E-2</v>
      </c>
      <c r="T75" s="7">
        <f t="shared" si="9"/>
        <v>1.2505583882770593E-2</v>
      </c>
      <c r="U75" s="7">
        <f t="shared" si="10"/>
        <v>0.16695830951971552</v>
      </c>
      <c r="V75" s="7">
        <f>SUM(P$9:P74)</f>
        <v>0.34943141673897521</v>
      </c>
      <c r="W75" s="7">
        <f ca="1">IFERROR(VALUE(INDIRECT(_xlfn.CONCAT("L",ROW(W75)-_xlfn.CEILING.MATH($M$5)-7))),0)</f>
        <v>4.0253007955558535E-2</v>
      </c>
      <c r="X75" s="7">
        <f ca="1">$M$4+V75+W75</f>
        <v>0.38968442469453374</v>
      </c>
    </row>
    <row r="76" spans="1:24" x14ac:dyDescent="0.2">
      <c r="A76">
        <v>20200509</v>
      </c>
      <c r="B76" t="s">
        <v>2</v>
      </c>
      <c r="C76">
        <v>1251</v>
      </c>
      <c r="D76">
        <v>23019</v>
      </c>
      <c r="E76" s="1">
        <f t="shared" si="0"/>
        <v>43960</v>
      </c>
      <c r="F76" s="2">
        <f>IF(AVERAGE(C63:C76)&lt;0,NA,AVERAGE(C63:C76))</f>
        <v>1006.2142857142857</v>
      </c>
      <c r="G76" s="2">
        <f>IF(AVERAGE(D63:D76)&lt;0,NA,AVERAGE(D63:D76))</f>
        <v>17246.214285714286</v>
      </c>
      <c r="H76" s="2">
        <f>SUM(F$22:F76)</f>
        <v>30881.357142857138</v>
      </c>
      <c r="I76" s="2">
        <f t="shared" si="3"/>
        <v>5.8344067228004484</v>
      </c>
      <c r="J76" s="2">
        <f>G76/$M$2*1000</f>
        <v>0.59478152382106564</v>
      </c>
      <c r="K76" s="7">
        <f>F76/$M$2*100</f>
        <v>3.470197321179121E-3</v>
      </c>
      <c r="L76" s="7">
        <f>H76/$M$2*100</f>
        <v>0.10650256546044296</v>
      </c>
      <c r="M76" s="7">
        <f t="shared" si="4"/>
        <v>0.1388201487326961</v>
      </c>
      <c r="N76" s="7">
        <f t="shared" si="5"/>
        <v>1.0249977928482206</v>
      </c>
      <c r="O76" s="7">
        <f>N76*(1-N76^$M$5)/(1-N76)</f>
        <v>16.931638613442036</v>
      </c>
      <c r="P76" s="7">
        <f t="shared" si="6"/>
        <v>8.4038142617165745E-3</v>
      </c>
      <c r="Q76" s="1">
        <f t="shared" si="7"/>
        <v>43953</v>
      </c>
      <c r="R76" s="7">
        <f>I76^(1-$M$3)*K76^$M$3</f>
        <v>0.14229034605387522</v>
      </c>
      <c r="S76" s="7">
        <f t="shared" si="8"/>
        <v>2.5421837378508054E-2</v>
      </c>
      <c r="T76" s="7">
        <f t="shared" si="9"/>
        <v>1.2014962307569016E-2</v>
      </c>
      <c r="U76" s="7">
        <f t="shared" si="10"/>
        <v>0.16771218343238328</v>
      </c>
      <c r="V76" s="7">
        <f>SUM(P$9:P75)</f>
        <v>0.35781787040151591</v>
      </c>
      <c r="W76" s="7">
        <f ca="1">IFERROR(VALUE(INDIRECT(_xlfn.CONCAT("L",ROW(W76)-_xlfn.CEILING.MATH($M$5)-7))),0)</f>
        <v>4.3245551226495135E-2</v>
      </c>
      <c r="X76" s="7">
        <f ca="1">$M$4+V76+W76</f>
        <v>0.40106342162801106</v>
      </c>
    </row>
    <row r="77" spans="1:24" x14ac:dyDescent="0.2">
      <c r="A77">
        <v>20200510</v>
      </c>
      <c r="B77" t="s">
        <v>2</v>
      </c>
      <c r="C77">
        <v>1009</v>
      </c>
      <c r="D77">
        <v>12667</v>
      </c>
      <c r="E77" s="1">
        <f t="shared" si="0"/>
        <v>43961</v>
      </c>
      <c r="F77" s="2">
        <f>IF(AVERAGE(C64:C77)&lt;0,NA,AVERAGE(C64:C77))</f>
        <v>1017</v>
      </c>
      <c r="G77" s="2">
        <f>IF(AVERAGE(D64:D77)&lt;0,NA,AVERAGE(D64:D77))</f>
        <v>17583.071428571428</v>
      </c>
      <c r="H77" s="2">
        <f>SUM(F$22:F77)</f>
        <v>31898.357142857138</v>
      </c>
      <c r="I77" s="2">
        <f t="shared" si="3"/>
        <v>5.7839724085260587</v>
      </c>
      <c r="J77" s="2">
        <f>G77/$M$2*1000</f>
        <v>0.60639893744119822</v>
      </c>
      <c r="K77" s="7">
        <f>F77/$M$2*100</f>
        <v>3.5073947227194095E-3</v>
      </c>
      <c r="L77" s="7">
        <f>H77/$M$2*100</f>
        <v>0.11000996018316236</v>
      </c>
      <c r="M77" s="7">
        <f t="shared" si="4"/>
        <v>0.13892390205582913</v>
      </c>
      <c r="N77" s="7">
        <f t="shared" si="5"/>
        <v>1.025246877397022</v>
      </c>
      <c r="O77" s="7">
        <f>N77*(1-N77^$M$5)/(1-N77)</f>
        <v>16.964180677333385</v>
      </c>
      <c r="P77" s="7">
        <f t="shared" si="6"/>
        <v>8.3960021110160363E-3</v>
      </c>
      <c r="Q77" s="1">
        <f t="shared" si="7"/>
        <v>43954</v>
      </c>
      <c r="R77" s="7">
        <f>I77^(1-$M$3)*K77^$M$3</f>
        <v>0.14243129677854854</v>
      </c>
      <c r="S77" s="7">
        <f t="shared" si="8"/>
        <v>2.555683192184632E-2</v>
      </c>
      <c r="T77" s="7">
        <f t="shared" si="9"/>
        <v>1.5105046640111502E-2</v>
      </c>
      <c r="U77" s="7">
        <f t="shared" si="10"/>
        <v>0.16798812870039487</v>
      </c>
      <c r="V77" s="7">
        <f>SUM(P$9:P76)</f>
        <v>0.36622168466323246</v>
      </c>
      <c r="W77" s="7">
        <f ca="1">IFERROR(VALUE(INDIRECT(_xlfn.CONCAT("L",ROW(W77)-_xlfn.CEILING.MATH($M$5)-7))),0)</f>
        <v>4.6233660370095811E-2</v>
      </c>
      <c r="X77" s="7">
        <f ca="1">$M$4+V77+W77</f>
        <v>0.41245534503332826</v>
      </c>
    </row>
    <row r="78" spans="1:24" x14ac:dyDescent="0.2">
      <c r="A78">
        <v>20200511</v>
      </c>
      <c r="B78" t="s">
        <v>2</v>
      </c>
      <c r="C78">
        <v>1000</v>
      </c>
      <c r="D78">
        <v>6107</v>
      </c>
      <c r="E78" s="1">
        <f t="shared" si="0"/>
        <v>43962</v>
      </c>
      <c r="F78" s="2">
        <f>IF(AVERAGE(C65:C78)&lt;0,NA,AVERAGE(C65:C78))</f>
        <v>1040.8571428571429</v>
      </c>
      <c r="G78" s="2">
        <f>IF(AVERAGE(D65:D78)&lt;0,NA,AVERAGE(D65:D78))</f>
        <v>17616.785714285714</v>
      </c>
      <c r="H78" s="2">
        <f>SUM(F$22:F78)</f>
        <v>32939.214285714283</v>
      </c>
      <c r="I78" s="2">
        <f t="shared" si="3"/>
        <v>5.9083260688872219</v>
      </c>
      <c r="J78" s="2">
        <f>G78/$M$2*1000</f>
        <v>0.6075616641648417</v>
      </c>
      <c r="K78" s="7">
        <f>F78/$M$2*100</f>
        <v>3.5896724188416379E-3</v>
      </c>
      <c r="L78" s="7">
        <f>H78/$M$2*100</f>
        <v>0.11359963260200399</v>
      </c>
      <c r="M78" s="7">
        <f t="shared" si="4"/>
        <v>0.14204327416608295</v>
      </c>
      <c r="N78" s="7">
        <f t="shared" si="5"/>
        <v>1.0252716817456942</v>
      </c>
      <c r="O78" s="7">
        <f>N78*(1-N78^$M$5)/(1-N78)</f>
        <v>16.967425157243923</v>
      </c>
      <c r="P78" s="7">
        <f t="shared" si="6"/>
        <v>8.5830905535333596E-3</v>
      </c>
      <c r="Q78" s="1">
        <f t="shared" si="7"/>
        <v>43955</v>
      </c>
      <c r="R78" s="7">
        <f>I78^(1-$M$3)*K78^$M$3</f>
        <v>0.14563294658492459</v>
      </c>
      <c r="S78" s="7">
        <f t="shared" si="8"/>
        <v>2.5923879129098177E-2</v>
      </c>
      <c r="T78" s="7">
        <f t="shared" si="9"/>
        <v>1.3116745282512665E-2</v>
      </c>
      <c r="U78" s="7">
        <f t="shared" si="10"/>
        <v>0.17155682571402278</v>
      </c>
      <c r="V78" s="7">
        <f>SUM(P$9:P77)</f>
        <v>0.3746176867742485</v>
      </c>
      <c r="W78" s="7">
        <f ca="1">IFERROR(VALUE(INDIRECT(_xlfn.CONCAT("L",ROW(W78)-_xlfn.CEILING.MATH($M$5)-7))),0)</f>
        <v>4.9235318236111825E-2</v>
      </c>
      <c r="X78" s="7">
        <f ca="1">$M$4+V78+W78</f>
        <v>0.42385300501036033</v>
      </c>
    </row>
    <row r="79" spans="1:24" x14ac:dyDescent="0.2">
      <c r="A79">
        <v>20200512</v>
      </c>
      <c r="B79" t="s">
        <v>2</v>
      </c>
      <c r="C79">
        <v>1179</v>
      </c>
      <c r="D79">
        <v>24713</v>
      </c>
      <c r="E79" s="1">
        <f t="shared" si="0"/>
        <v>43963</v>
      </c>
      <c r="F79" s="2">
        <f>IF(AVERAGE(C66:C79)&lt;0,NA,AVERAGE(C66:C79))</f>
        <v>1062.6428571428571</v>
      </c>
      <c r="G79" s="2">
        <f>IF(AVERAGE(D66:D79)&lt;0,NA,AVERAGE(D66:D79))</f>
        <v>18126.214285714286</v>
      </c>
      <c r="H79" s="2">
        <f>SUM(F$22:F79)</f>
        <v>34001.857142857138</v>
      </c>
      <c r="I79" s="2">
        <f t="shared" si="3"/>
        <v>5.8624643866223733</v>
      </c>
      <c r="J79" s="2">
        <f>G79/$M$2*1000</f>
        <v>0.62513066203142043</v>
      </c>
      <c r="K79" s="7">
        <f>F79/$M$2*100</f>
        <v>3.6648062431448693E-3</v>
      </c>
      <c r="L79" s="7">
        <f>H79/$M$2*100</f>
        <v>0.11726443884514887</v>
      </c>
      <c r="M79" s="7">
        <f t="shared" si="4"/>
        <v>0.14291212265191738</v>
      </c>
      <c r="N79" s="7">
        <f t="shared" si="5"/>
        <v>1.0256437744758085</v>
      </c>
      <c r="O79" s="7">
        <f>N79*(1-N79^$M$5)/(1-N79)</f>
        <v>17.016180343987525</v>
      </c>
      <c r="P79" s="7">
        <f t="shared" si="6"/>
        <v>8.6139736375592385E-3</v>
      </c>
      <c r="Q79" s="1">
        <f t="shared" si="7"/>
        <v>43956</v>
      </c>
      <c r="R79" s="7">
        <f>I79^(1-$M$3)*K79^$M$3</f>
        <v>0.14657692889506224</v>
      </c>
      <c r="S79" s="7">
        <f t="shared" si="8"/>
        <v>2.6333296886448903E-2</v>
      </c>
      <c r="T79" s="7">
        <f t="shared" si="9"/>
        <v>1.4498117837723923E-2</v>
      </c>
      <c r="U79" s="7">
        <f t="shared" si="10"/>
        <v>0.17291022578151113</v>
      </c>
      <c r="V79" s="7">
        <f>SUM(P$9:P78)</f>
        <v>0.38320077732778185</v>
      </c>
      <c r="W79" s="7">
        <f ca="1">IFERROR(VALUE(INDIRECT(_xlfn.CONCAT("L",ROW(W79)-_xlfn.CEILING.MATH($M$5)-7))),0)</f>
        <v>5.2175391000239942E-2</v>
      </c>
      <c r="X79" s="7">
        <f ca="1">$M$4+V79+W79</f>
        <v>0.43537616832802178</v>
      </c>
    </row>
    <row r="80" spans="1:24" x14ac:dyDescent="0.2">
      <c r="A80">
        <v>20200513</v>
      </c>
      <c r="B80" t="s">
        <v>2</v>
      </c>
      <c r="C80">
        <v>1355</v>
      </c>
      <c r="D80">
        <v>25752</v>
      </c>
      <c r="E80" s="1">
        <f t="shared" si="0"/>
        <v>43964</v>
      </c>
      <c r="F80" s="2">
        <f>IF(AVERAGE(C67:C80)&lt;0,NA,AVERAGE(C67:C80))</f>
        <v>1096.3571428571429</v>
      </c>
      <c r="G80" s="2">
        <f>IF(AVERAGE(D67:D80)&lt;0,NA,AVERAGE(D67:D80))</f>
        <v>18723.357142857141</v>
      </c>
      <c r="H80" s="2">
        <f>SUM(F$22:F80)</f>
        <v>35098.214285714283</v>
      </c>
      <c r="I80" s="2">
        <f t="shared" si="3"/>
        <v>5.8555585651230135</v>
      </c>
      <c r="J80" s="2">
        <f>G80/$M$2*1000</f>
        <v>0.64572472010273252</v>
      </c>
      <c r="K80" s="7">
        <f>F80/$M$2*100</f>
        <v>3.7810789155092164E-3</v>
      </c>
      <c r="L80" s="7">
        <f>H80/$M$2*100</f>
        <v>0.12104551776065807</v>
      </c>
      <c r="M80" s="7">
        <f t="shared" si="4"/>
        <v>0.14501518793657286</v>
      </c>
      <c r="N80" s="7">
        <f t="shared" si="5"/>
        <v>1.0260736752426443</v>
      </c>
      <c r="O80" s="7">
        <f>N80*(1-N80^$M$5)/(1-N80)</f>
        <v>17.072707603254582</v>
      </c>
      <c r="P80" s="7">
        <f t="shared" si="6"/>
        <v>8.7154463316478845E-3</v>
      </c>
      <c r="Q80" s="1">
        <f t="shared" si="7"/>
        <v>43957</v>
      </c>
      <c r="R80" s="7">
        <f>I80^(1-$M$3)*K80^$M$3</f>
        <v>0.14879626685208208</v>
      </c>
      <c r="S80" s="7">
        <f t="shared" si="8"/>
        <v>2.6832382552148409E-2</v>
      </c>
      <c r="T80" s="7">
        <f t="shared" si="9"/>
        <v>1.4424208072042338E-2</v>
      </c>
      <c r="U80" s="7">
        <f t="shared" si="10"/>
        <v>0.17562864940423048</v>
      </c>
      <c r="V80" s="7">
        <f>SUM(P$9:P79)</f>
        <v>0.39181475096534107</v>
      </c>
      <c r="W80" s="7">
        <f ca="1">IFERROR(VALUE(INDIRECT(_xlfn.CONCAT("L",ROW(W80)-_xlfn.CEILING.MATH($M$5)-7))),0)</f>
        <v>5.5061515215114265E-2</v>
      </c>
      <c r="X80" s="7">
        <f ca="1">$M$4+V80+W80</f>
        <v>0.44687626618045534</v>
      </c>
    </row>
    <row r="81" spans="1:24" x14ac:dyDescent="0.2">
      <c r="A81">
        <v>20200514</v>
      </c>
      <c r="B81" t="s">
        <v>2</v>
      </c>
      <c r="C81">
        <v>1448</v>
      </c>
      <c r="D81">
        <v>27227</v>
      </c>
      <c r="E81" s="1">
        <f t="shared" si="0"/>
        <v>43965</v>
      </c>
      <c r="F81" s="2">
        <f>IF(AVERAGE(C68:C81)&lt;0,NA,AVERAGE(C68:C81))</f>
        <v>1126</v>
      </c>
      <c r="G81" s="2">
        <f>IF(AVERAGE(D68:D81)&lt;0,NA,AVERAGE(D68:D81))</f>
        <v>19247.571428571428</v>
      </c>
      <c r="H81" s="2">
        <f>SUM(F$22:F81)</f>
        <v>36224.214285714283</v>
      </c>
      <c r="I81" s="2">
        <f t="shared" si="3"/>
        <v>5.8500886939354135</v>
      </c>
      <c r="J81" s="2">
        <f>G81/$M$2*1000</f>
        <v>0.66380364261294311</v>
      </c>
      <c r="K81" s="7">
        <f>F81/$M$2*100</f>
        <v>3.8833101846431225E-3</v>
      </c>
      <c r="L81" s="7">
        <f>H81/$M$2*100</f>
        <v>0.1249288279453012</v>
      </c>
      <c r="M81" s="7">
        <f t="shared" si="4"/>
        <v>0.14684063949232418</v>
      </c>
      <c r="N81" s="7">
        <f t="shared" si="5"/>
        <v>1.0264457455243248</v>
      </c>
      <c r="O81" s="7">
        <f>N81*(1-N81^$M$5)/(1-N81)</f>
        <v>17.121802315857945</v>
      </c>
      <c r="P81" s="7">
        <f t="shared" si="6"/>
        <v>8.8030422788709078E-3</v>
      </c>
      <c r="Q81" s="1">
        <f t="shared" si="7"/>
        <v>43958</v>
      </c>
      <c r="R81" s="7">
        <f>I81^(1-$M$3)*K81^$M$3</f>
        <v>0.15072394967696731</v>
      </c>
      <c r="S81" s="7">
        <f t="shared" si="8"/>
        <v>2.7315702431764607E-2</v>
      </c>
      <c r="T81" s="7">
        <f t="shared" si="9"/>
        <v>1.3212642983543577E-2</v>
      </c>
      <c r="U81" s="7">
        <f t="shared" si="10"/>
        <v>0.17803965210873191</v>
      </c>
      <c r="V81" s="7">
        <f>SUM(P$9:P80)</f>
        <v>0.40053019729698897</v>
      </c>
      <c r="W81" s="7">
        <f ca="1">IFERROR(VALUE(INDIRECT(_xlfn.CONCAT("L",ROW(W81)-_xlfn.CEILING.MATH($M$5)-7))),0)</f>
        <v>5.7947146749173492E-2</v>
      </c>
      <c r="X81" s="7">
        <f ca="1">$M$4+V81+W81</f>
        <v>0.45847734404616247</v>
      </c>
    </row>
    <row r="82" spans="1:24" x14ac:dyDescent="0.2">
      <c r="A82">
        <v>20200515</v>
      </c>
      <c r="B82" t="s">
        <v>2</v>
      </c>
      <c r="C82">
        <v>1347</v>
      </c>
      <c r="D82">
        <v>25172</v>
      </c>
      <c r="E82" s="1">
        <f t="shared" si="0"/>
        <v>43966</v>
      </c>
      <c r="F82" s="2">
        <f>IF(AVERAGE(C69:C82)&lt;0,NA,AVERAGE(C69:C82))</f>
        <v>1140.6428571428571</v>
      </c>
      <c r="G82" s="2">
        <f>IF(AVERAGE(D69:D82)&lt;0,NA,AVERAGE(D69:D82))</f>
        <v>19614.214285714286</v>
      </c>
      <c r="H82" s="2">
        <f>SUM(F$22:F82)</f>
        <v>37364.857142857138</v>
      </c>
      <c r="I82" s="2">
        <f t="shared" si="3"/>
        <v>5.8153889853932457</v>
      </c>
      <c r="J82" s="2">
        <f>G82/$M$2*1000</f>
        <v>0.67644829573256582</v>
      </c>
      <c r="K82" s="7">
        <f>F82/$M$2*100</f>
        <v>3.9338099681911964E-3</v>
      </c>
      <c r="L82" s="7">
        <f>H82/$M$2*100</f>
        <v>0.12886263791349239</v>
      </c>
      <c r="M82" s="7">
        <f t="shared" si="4"/>
        <v>0.14731643022880564</v>
      </c>
      <c r="N82" s="7">
        <f t="shared" si="5"/>
        <v>1.0267031312263091</v>
      </c>
      <c r="O82" s="7">
        <f>N82*(1-N82^$M$5)/(1-N82)</f>
        <v>17.155857814926541</v>
      </c>
      <c r="P82" s="7">
        <f t="shared" si="6"/>
        <v>8.816244680309766E-3</v>
      </c>
      <c r="Q82" s="1">
        <f t="shared" si="7"/>
        <v>43959</v>
      </c>
      <c r="R82" s="7">
        <f>I82^(1-$M$3)*K82^$M$3</f>
        <v>0.15125024019699684</v>
      </c>
      <c r="S82" s="7">
        <f t="shared" si="8"/>
        <v>2.7783502865705058E-2</v>
      </c>
      <c r="T82" s="7">
        <f t="shared" si="9"/>
        <v>1.5721708889409547E-2</v>
      </c>
      <c r="U82" s="7">
        <f t="shared" si="10"/>
        <v>0.17903374306270189</v>
      </c>
      <c r="V82" s="7">
        <f>SUM(P$9:P81)</f>
        <v>0.40933323957585988</v>
      </c>
      <c r="W82" s="7">
        <f ca="1">IFERROR(VALUE(INDIRECT(_xlfn.CONCAT("L",ROW(W82)-_xlfn.CEILING.MATH($M$5)-7))),0)</f>
        <v>6.0690147187260332E-2</v>
      </c>
      <c r="X82" s="7">
        <f ca="1">$M$4+V82+W82</f>
        <v>0.47002338676312022</v>
      </c>
    </row>
    <row r="83" spans="1:24" x14ac:dyDescent="0.2">
      <c r="A83">
        <v>20200516</v>
      </c>
      <c r="B83" t="s">
        <v>2</v>
      </c>
      <c r="C83">
        <v>1801</v>
      </c>
      <c r="D83">
        <v>26722</v>
      </c>
      <c r="E83" s="1">
        <f t="shared" si="0"/>
        <v>43967</v>
      </c>
      <c r="F83" s="2">
        <f>IF(AVERAGE(C70:C83)&lt;0,NA,AVERAGE(C70:C83))</f>
        <v>1176.9285714285713</v>
      </c>
      <c r="G83" s="2">
        <f>IF(AVERAGE(D70:D83)&lt;0,NA,AVERAGE(D70:D83))</f>
        <v>20085</v>
      </c>
      <c r="H83" s="2">
        <f>SUM(F$22:F83)</f>
        <v>38541.78571428571</v>
      </c>
      <c r="I83" s="2">
        <f t="shared" si="3"/>
        <v>5.8597389665350823</v>
      </c>
      <c r="J83" s="2">
        <f>G83/$M$2*1000</f>
        <v>0.69268459199429044</v>
      </c>
      <c r="K83" s="7">
        <f>F83/$M$2*100</f>
        <v>4.0589508952273987E-3</v>
      </c>
      <c r="L83" s="7">
        <f>H83/$M$2*100</f>
        <v>0.13292158880871979</v>
      </c>
      <c r="M83" s="7">
        <f t="shared" si="4"/>
        <v>0.15016294354267803</v>
      </c>
      <c r="N83" s="7">
        <f t="shared" si="5"/>
        <v>1.0270303098718481</v>
      </c>
      <c r="O83" s="7">
        <f>N83*(1-N83^$M$5)/(1-N83)</f>
        <v>17.199258442505386</v>
      </c>
      <c r="P83" s="7">
        <f t="shared" si="6"/>
        <v>8.9667758033549379E-3</v>
      </c>
      <c r="Q83" s="1">
        <f t="shared" si="7"/>
        <v>43960</v>
      </c>
      <c r="R83" s="7">
        <f>I83^(1-$M$3)*K83^$M$3</f>
        <v>0.15422189443790543</v>
      </c>
      <c r="S83" s="7">
        <f t="shared" si="8"/>
        <v>2.833555171902815E-2</v>
      </c>
      <c r="T83" s="7">
        <f t="shared" si="9"/>
        <v>9.912084599837806E-3</v>
      </c>
      <c r="U83" s="7">
        <f t="shared" si="10"/>
        <v>0.18255744615693359</v>
      </c>
      <c r="V83" s="7">
        <f>SUM(P$9:P82)</f>
        <v>0.41814948425616966</v>
      </c>
      <c r="W83" s="7">
        <f ca="1">IFERROR(VALUE(INDIRECT(_xlfn.CONCAT("L",ROW(W83)-_xlfn.CEILING.MATH($M$5)-7))),0)</f>
        <v>6.3452115836728662E-2</v>
      </c>
      <c r="X83" s="7">
        <f ca="1">$M$4+V83+W83</f>
        <v>0.48160160009289832</v>
      </c>
    </row>
    <row r="84" spans="1:24" x14ac:dyDescent="0.2">
      <c r="A84">
        <v>20200517</v>
      </c>
      <c r="B84" t="s">
        <v>2</v>
      </c>
      <c r="C84">
        <v>785</v>
      </c>
      <c r="D84">
        <v>14062</v>
      </c>
      <c r="E84" s="1">
        <f t="shared" si="0"/>
        <v>43968</v>
      </c>
      <c r="F84" s="2">
        <f>IF(AVERAGE(C71:C84)&lt;0,NA,AVERAGE(C71:C84))</f>
        <v>1159.7142857142858</v>
      </c>
      <c r="G84" s="2">
        <f>IF(AVERAGE(D71:D84)&lt;0,NA,AVERAGE(D71:D84))</f>
        <v>20313.714285714286</v>
      </c>
      <c r="H84" s="2">
        <f>SUM(F$22:F84)</f>
        <v>39701.499999999993</v>
      </c>
      <c r="I84" s="2">
        <f t="shared" si="3"/>
        <v>5.7090213508115557</v>
      </c>
      <c r="J84" s="2">
        <f>G84/$M$2*1000</f>
        <v>0.70057241184409214</v>
      </c>
      <c r="K84" s="7">
        <f>F84/$M$2*100</f>
        <v>3.9995828570074683E-3</v>
      </c>
      <c r="L84" s="7">
        <f>H84/$M$2*100</f>
        <v>0.13692117166572726</v>
      </c>
      <c r="M84" s="7">
        <f t="shared" si="4"/>
        <v>0.14710866948215343</v>
      </c>
      <c r="N84" s="7">
        <f t="shared" si="5"/>
        <v>1.0271879480052852</v>
      </c>
      <c r="O84" s="7">
        <f>N84*(1-N84^$M$5)/(1-N84)</f>
        <v>17.220213620621056</v>
      </c>
      <c r="P84" s="7">
        <f t="shared" si="6"/>
        <v>8.7750509760349364E-3</v>
      </c>
      <c r="Q84" s="1">
        <f t="shared" si="7"/>
        <v>43961</v>
      </c>
      <c r="R84" s="7">
        <f>I84^(1-$M$3)*K84^$M$3</f>
        <v>0.15110825233916089</v>
      </c>
      <c r="S84" s="7">
        <f t="shared" si="8"/>
        <v>2.8940317419567277E-2</v>
      </c>
      <c r="T84" s="7">
        <f t="shared" si="9"/>
        <v>1.2610572457481151E-2</v>
      </c>
      <c r="U84" s="7">
        <f t="shared" si="10"/>
        <v>0.18004856975872818</v>
      </c>
      <c r="V84" s="7">
        <f>SUM(P$9:P83)</f>
        <v>0.42711626005952458</v>
      </c>
      <c r="W84" s="7">
        <f ca="1">IFERROR(VALUE(INDIRECT(_xlfn.CONCAT("L",ROW(W84)-_xlfn.CEILING.MATH($M$5)-7))),0)</f>
        <v>6.6198072359706137E-2</v>
      </c>
      <c r="X84" s="7">
        <f ca="1">$M$4+V84+W84</f>
        <v>0.49331433241923073</v>
      </c>
    </row>
    <row r="85" spans="1:24" x14ac:dyDescent="0.2">
      <c r="A85">
        <v>20200518</v>
      </c>
      <c r="B85" t="s">
        <v>2</v>
      </c>
      <c r="C85">
        <v>909</v>
      </c>
      <c r="D85">
        <v>11780</v>
      </c>
      <c r="E85" s="1">
        <f t="shared" si="0"/>
        <v>43969</v>
      </c>
      <c r="F85" s="2">
        <f>IF(AVERAGE(C72:C85)&lt;0,NA,AVERAGE(C72:C85))</f>
        <v>1168.6428571428571</v>
      </c>
      <c r="G85" s="2">
        <f>IF(AVERAGE(D72:D85)&lt;0,NA,AVERAGE(D72:D85))</f>
        <v>20672.571428571428</v>
      </c>
      <c r="H85" s="2">
        <f>SUM(F$22:F85)</f>
        <v>40870.142857142848</v>
      </c>
      <c r="I85" s="2">
        <f t="shared" si="3"/>
        <v>5.653108328496006</v>
      </c>
      <c r="J85" s="2">
        <f>G85/$M$2*1000</f>
        <v>0.71294855391948353</v>
      </c>
      <c r="K85" s="7">
        <f>F85/$M$2*100</f>
        <v>4.0303754079514158E-3</v>
      </c>
      <c r="L85" s="7">
        <f>H85/$M$2*100</f>
        <v>0.14095154707367866</v>
      </c>
      <c r="M85" s="7">
        <f t="shared" si="4"/>
        <v>0.14691381555564823</v>
      </c>
      <c r="N85" s="7">
        <f t="shared" si="5"/>
        <v>1.0274336037949052</v>
      </c>
      <c r="O85" s="7">
        <f>N85*(1-N85^$M$5)/(1-N85)</f>
        <v>17.252926723499304</v>
      </c>
      <c r="P85" s="7">
        <f t="shared" si="6"/>
        <v>8.7489034980949929E-3</v>
      </c>
      <c r="Q85" s="1">
        <f t="shared" si="7"/>
        <v>43962</v>
      </c>
      <c r="R85" s="7">
        <f>I85^(1-$M$3)*K85^$M$3</f>
        <v>0.15094419096359965</v>
      </c>
      <c r="S85" s="7">
        <f t="shared" si="8"/>
        <v>2.9526607589540045E-2</v>
      </c>
      <c r="T85" s="7">
        <f t="shared" si="9"/>
        <v>1.1140944379826018E-2</v>
      </c>
      <c r="U85" s="7">
        <f t="shared" si="10"/>
        <v>0.18047079855313969</v>
      </c>
      <c r="V85" s="7">
        <f>SUM(P$9:P84)</f>
        <v>0.4358913110355595</v>
      </c>
      <c r="W85" s="7">
        <f ca="1">IFERROR(VALUE(INDIRECT(_xlfn.CONCAT("L",ROW(W85)-_xlfn.CEILING.MATH($M$5)-7))),0)</f>
        <v>6.9004135942126205E-2</v>
      </c>
      <c r="X85" s="7">
        <f ca="1">$M$4+V85+W85</f>
        <v>0.50489544697768574</v>
      </c>
    </row>
    <row r="86" spans="1:24" x14ac:dyDescent="0.2">
      <c r="A86">
        <v>20200519</v>
      </c>
      <c r="B86" t="s">
        <v>2</v>
      </c>
      <c r="C86">
        <v>1219</v>
      </c>
      <c r="D86">
        <v>36943</v>
      </c>
      <c r="E86" s="1">
        <f t="shared" ref="E86:E149" si="11">DATE(LEFT(A86,4),RIGHT(LEFT(A86,6),2),RIGHT(A86,2))</f>
        <v>43970</v>
      </c>
      <c r="F86" s="2">
        <f>IF(AVERAGE(C73:C86)&lt;0,NA,AVERAGE(C73:C86))</f>
        <v>1181.6428571428571</v>
      </c>
      <c r="G86" s="2">
        <f>IF(AVERAGE(D73:D86)&lt;0,NA,AVERAGE(D73:D86))</f>
        <v>21601.428571428572</v>
      </c>
      <c r="H86" s="2">
        <f>SUM(F$22:F86)</f>
        <v>42051.785714285703</v>
      </c>
      <c r="I86" s="2">
        <f t="shared" si="3"/>
        <v>5.4702069968917399</v>
      </c>
      <c r="J86" s="2">
        <f>G86/$M$2*1000</f>
        <v>0.74498266051749118</v>
      </c>
      <c r="K86" s="7">
        <f>F86/$M$2*100</f>
        <v>4.0752093621258039E-3</v>
      </c>
      <c r="L86" s="7">
        <f>H86/$M$2*100</f>
        <v>0.14502675643580445</v>
      </c>
      <c r="M86" s="7">
        <f t="shared" si="4"/>
        <v>0.14523064707525346</v>
      </c>
      <c r="N86" s="7">
        <f t="shared" si="5"/>
        <v>1.0280602575571682</v>
      </c>
      <c r="O86" s="7">
        <f>N86*(1-N86^$M$5)/(1-N86)</f>
        <v>17.336694463031773</v>
      </c>
      <c r="P86" s="7">
        <f t="shared" si="6"/>
        <v>8.6121294203894763E-3</v>
      </c>
      <c r="Q86" s="1">
        <f t="shared" si="7"/>
        <v>43963</v>
      </c>
      <c r="R86" s="7">
        <f>I86^(1-$M$3)*K86^$M$3</f>
        <v>0.14930585643737926</v>
      </c>
      <c r="S86" s="7">
        <f t="shared" si="8"/>
        <v>3.0095653930984193E-2</v>
      </c>
      <c r="T86" s="7">
        <f t="shared" si="9"/>
        <v>1.3129599997847519E-2</v>
      </c>
      <c r="U86" s="7">
        <f t="shared" si="10"/>
        <v>0.17940151036836344</v>
      </c>
      <c r="V86" s="7">
        <f>SUM(P$9:P85)</f>
        <v>0.44464021453365449</v>
      </c>
      <c r="W86" s="7">
        <f ca="1">IFERROR(VALUE(INDIRECT(_xlfn.CONCAT("L",ROW(W86)-_xlfn.CEILING.MATH($M$5)-7))),0)</f>
        <v>7.18486286281243E-2</v>
      </c>
      <c r="X86" s="7">
        <f ca="1">$M$4+V86+W86</f>
        <v>0.51648884316177879</v>
      </c>
    </row>
    <row r="87" spans="1:24" x14ac:dyDescent="0.2">
      <c r="A87">
        <v>20200520</v>
      </c>
      <c r="B87" t="s">
        <v>2</v>
      </c>
      <c r="C87">
        <v>1411</v>
      </c>
      <c r="D87">
        <v>33843</v>
      </c>
      <c r="E87" s="1">
        <f t="shared" si="11"/>
        <v>43971</v>
      </c>
      <c r="F87" s="2">
        <f>IF(AVERAGE(C74:C87)&lt;0,NA,AVERAGE(C74:C87))</f>
        <v>1207.2142857142858</v>
      </c>
      <c r="G87" s="2">
        <f>IF(AVERAGE(D74:D87)&lt;0,NA,AVERAGE(D74:D87))</f>
        <v>22413.5</v>
      </c>
      <c r="H87" s="2">
        <f>SUM(F$22:F87)</f>
        <v>43258.999999999985</v>
      </c>
      <c r="I87" s="2">
        <f t="shared" ref="I87:I150" si="12">F87/G87*100</f>
        <v>5.3861034006928223</v>
      </c>
      <c r="J87" s="2">
        <f>G87/$M$2*1000</f>
        <v>0.77298910145203037</v>
      </c>
      <c r="K87" s="7">
        <f>F87/$M$2*100</f>
        <v>4.1633992280292699E-3</v>
      </c>
      <c r="L87" s="7">
        <f>H87/$M$2*100</f>
        <v>0.1491901556638337</v>
      </c>
      <c r="M87" s="7">
        <f t="shared" ref="M87:M150" si="13">R87-K87</f>
        <v>0.14558471842468224</v>
      </c>
      <c r="N87" s="7">
        <f t="shared" ref="N87:N150" si="14">R87/M87</f>
        <v>1.0285977764224148</v>
      </c>
      <c r="O87" s="7">
        <f>N87*(1-N87^$M$5)/(1-N87)</f>
        <v>17.40891326367754</v>
      </c>
      <c r="P87" s="7">
        <f t="shared" ref="P87:P150" si="15">R87/O87</f>
        <v>8.6018073262017058E-3</v>
      </c>
      <c r="Q87" s="1">
        <f t="shared" ref="Q87:Q150" si="16">E87-7</f>
        <v>43964</v>
      </c>
      <c r="R87" s="7">
        <f>I87^(1-$M$3)*K87^$M$3</f>
        <v>0.14974811765271151</v>
      </c>
      <c r="S87" s="7">
        <f t="shared" ref="S87:S150" si="17">SUM(K71:K79)</f>
        <v>3.0650412528790357E-2</v>
      </c>
      <c r="T87" s="7">
        <f t="shared" ref="T87:T150" si="18">R88-(M87-P87)</f>
        <v>1.0021243952669401E-2</v>
      </c>
      <c r="U87" s="7">
        <f t="shared" ref="U87:U150" si="19">R87+S87</f>
        <v>0.18039853018150187</v>
      </c>
      <c r="V87" s="7">
        <f>SUM(P$9:P86)</f>
        <v>0.45325234395404396</v>
      </c>
      <c r="W87" s="7">
        <f ca="1">IFERROR(VALUE(INDIRECT(_xlfn.CONCAT("L",ROW(W87)-_xlfn.CEILING.MATH($M$5)-7))),0)</f>
        <v>7.4696816420235679E-2</v>
      </c>
      <c r="X87" s="7">
        <f ca="1">$M$4+V87+W87</f>
        <v>0.52794916037427964</v>
      </c>
    </row>
    <row r="88" spans="1:24" x14ac:dyDescent="0.2">
      <c r="A88">
        <v>20200521</v>
      </c>
      <c r="B88" t="s">
        <v>2</v>
      </c>
      <c r="C88">
        <v>945</v>
      </c>
      <c r="D88">
        <v>33366</v>
      </c>
      <c r="E88" s="1">
        <f t="shared" si="11"/>
        <v>43972</v>
      </c>
      <c r="F88" s="2">
        <f>IF(AVERAGE(C75:C88)&lt;0,NA,AVERAGE(C75:C88))</f>
        <v>1205.5714285714287</v>
      </c>
      <c r="G88" s="2">
        <f>IF(AVERAGE(D75:D88)&lt;0,NA,AVERAGE(D75:D88))</f>
        <v>23194.785714285714</v>
      </c>
      <c r="H88" s="2">
        <f>SUM(F$22:F88)</f>
        <v>44464.571428571413</v>
      </c>
      <c r="I88" s="2">
        <f t="shared" si="12"/>
        <v>5.1975967505011909</v>
      </c>
      <c r="J88" s="2">
        <f>G88/$M$2*1000</f>
        <v>0.79993381523002238</v>
      </c>
      <c r="K88" s="7">
        <f>F88/$M$2*100</f>
        <v>4.1577333986555836E-3</v>
      </c>
      <c r="L88" s="7">
        <f>H88/$M$2*100</f>
        <v>0.15334788906248931</v>
      </c>
      <c r="M88" s="7">
        <f t="shared" si="13"/>
        <v>0.14284642165249437</v>
      </c>
      <c r="N88" s="7">
        <f t="shared" si="14"/>
        <v>1.0291063181741451</v>
      </c>
      <c r="O88" s="7">
        <f>N88*(1-N88^$M$5)/(1-N88)</f>
        <v>17.477551632347524</v>
      </c>
      <c r="P88" s="7">
        <f t="shared" si="15"/>
        <v>8.4110267927387534E-3</v>
      </c>
      <c r="Q88" s="1">
        <f t="shared" si="16"/>
        <v>43965</v>
      </c>
      <c r="R88" s="7">
        <f>I88^(1-$M$3)*K88^$M$3</f>
        <v>0.14700415505114994</v>
      </c>
      <c r="S88" s="7">
        <f t="shared" si="17"/>
        <v>3.1260105037480515E-2</v>
      </c>
      <c r="T88" s="7">
        <f t="shared" si="18"/>
        <v>9.6266694311201995E-3</v>
      </c>
      <c r="U88" s="7">
        <f t="shared" si="19"/>
        <v>0.17826426008863044</v>
      </c>
      <c r="V88" s="7">
        <f>SUM(P$9:P87)</f>
        <v>0.46185415128024565</v>
      </c>
      <c r="W88" s="7">
        <f ca="1">IFERROR(VALUE(INDIRECT(_xlfn.CONCAT("L",ROW(W88)-_xlfn.CEILING.MATH($M$5)-7))),0)</f>
        <v>7.7562248040875664E-2</v>
      </c>
      <c r="X88" s="7">
        <f ca="1">$M$4+V88+W88</f>
        <v>0.53941639932112129</v>
      </c>
    </row>
    <row r="89" spans="1:24" x14ac:dyDescent="0.2">
      <c r="A89">
        <v>20200522</v>
      </c>
      <c r="B89" t="s">
        <v>2</v>
      </c>
      <c r="C89">
        <v>1181</v>
      </c>
      <c r="D89">
        <v>35232</v>
      </c>
      <c r="E89" s="1">
        <f t="shared" si="11"/>
        <v>43973</v>
      </c>
      <c r="F89" s="2">
        <f>IF(AVERAGE(C76:C89)&lt;0,NA,AVERAGE(C76:C89))</f>
        <v>1202.8571428571429</v>
      </c>
      <c r="G89" s="2">
        <f>IF(AVERAGE(D76:D89)&lt;0,NA,AVERAGE(D76:D89))</f>
        <v>24043.214285714286</v>
      </c>
      <c r="H89" s="2">
        <f>SUM(F$22:F89)</f>
        <v>45667.428571428558</v>
      </c>
      <c r="I89" s="2">
        <f t="shared" si="12"/>
        <v>5.0028965701638421</v>
      </c>
      <c r="J89" s="2">
        <f>G89/$M$2*1000</f>
        <v>0.82919412883899912</v>
      </c>
      <c r="K89" s="7">
        <f>F89/$M$2*100</f>
        <v>4.1483724631686232E-3</v>
      </c>
      <c r="L89" s="7">
        <f>H89/$M$2*100</f>
        <v>0.15749626152565793</v>
      </c>
      <c r="M89" s="7">
        <f t="shared" si="13"/>
        <v>0.13991369182770719</v>
      </c>
      <c r="N89" s="7">
        <f t="shared" si="14"/>
        <v>1.0296495104158714</v>
      </c>
      <c r="O89" s="7">
        <f>N89*(1-N89^$M$5)/(1-N89)</f>
        <v>17.551204344537691</v>
      </c>
      <c r="P89" s="7">
        <f t="shared" si="15"/>
        <v>8.2081013623267959E-3</v>
      </c>
      <c r="Q89" s="1">
        <f t="shared" si="16"/>
        <v>43966</v>
      </c>
      <c r="R89" s="7">
        <f>I89^(1-$M$3)*K89^$M$3</f>
        <v>0.14406206429087581</v>
      </c>
      <c r="S89" s="7">
        <f t="shared" si="17"/>
        <v>3.189837303344667E-2</v>
      </c>
      <c r="T89" s="7">
        <f t="shared" si="18"/>
        <v>6.3143032847138569E-3</v>
      </c>
      <c r="U89" s="7">
        <f t="shared" si="19"/>
        <v>0.17596043732432248</v>
      </c>
      <c r="V89" s="7">
        <f>SUM(P$9:P88)</f>
        <v>0.4702651780729844</v>
      </c>
      <c r="W89" s="7">
        <f ca="1">IFERROR(VALUE(INDIRECT(_xlfn.CONCAT("L",ROW(W89)-_xlfn.CEILING.MATH($M$5)-7))),0)</f>
        <v>8.0483352593622312E-2</v>
      </c>
      <c r="X89" s="7">
        <f ca="1">$M$4+V89+W89</f>
        <v>0.55074853066660667</v>
      </c>
    </row>
    <row r="90" spans="1:24" x14ac:dyDescent="0.2">
      <c r="A90">
        <v>20200523</v>
      </c>
      <c r="B90" t="s">
        <v>2</v>
      </c>
      <c r="C90">
        <v>1060</v>
      </c>
      <c r="D90">
        <v>44864</v>
      </c>
      <c r="E90" s="1">
        <f t="shared" si="11"/>
        <v>43974</v>
      </c>
      <c r="F90" s="2">
        <f>IF(AVERAGE(C77:C90)&lt;0,NA,AVERAGE(C77:C90))</f>
        <v>1189.2142857142858</v>
      </c>
      <c r="G90" s="2">
        <f>IF(AVERAGE(D77:D90)&lt;0,NA,AVERAGE(D77:D90))</f>
        <v>25603.571428571428</v>
      </c>
      <c r="H90" s="2">
        <f>SUM(F$22:F90)</f>
        <v>46856.642857142841</v>
      </c>
      <c r="I90" s="2">
        <f t="shared" si="12"/>
        <v>4.6447203236155676</v>
      </c>
      <c r="J90" s="2">
        <f>G90/$M$2*1000</f>
        <v>0.88300719086864199</v>
      </c>
      <c r="K90" s="7">
        <f>F90/$M$2*100</f>
        <v>4.1013214453262713E-3</v>
      </c>
      <c r="L90" s="7">
        <f>H90/$M$2*100</f>
        <v>0.16159758297098417</v>
      </c>
      <c r="M90" s="7">
        <f t="shared" si="13"/>
        <v>0.13391857230476797</v>
      </c>
      <c r="N90" s="7">
        <f t="shared" si="14"/>
        <v>1.0306254866277442</v>
      </c>
      <c r="O90" s="7">
        <f>N90*(1-N90^$M$5)/(1-N90)</f>
        <v>17.684420559492651</v>
      </c>
      <c r="P90" s="7">
        <f t="shared" si="15"/>
        <v>7.8046036784625017E-3</v>
      </c>
      <c r="Q90" s="1">
        <f t="shared" si="16"/>
        <v>43967</v>
      </c>
      <c r="R90" s="7">
        <f>I90^(1-$M$3)*K90^$M$3</f>
        <v>0.13801989375009424</v>
      </c>
      <c r="S90" s="7">
        <f t="shared" si="17"/>
        <v>3.2542799539601597E-2</v>
      </c>
      <c r="T90" s="7">
        <f t="shared" si="18"/>
        <v>8.6677040724273124E-3</v>
      </c>
      <c r="U90" s="7">
        <f t="shared" si="19"/>
        <v>0.17056269328969584</v>
      </c>
      <c r="V90" s="7">
        <f>SUM(P$9:P89)</f>
        <v>0.47847327943531121</v>
      </c>
      <c r="W90" s="7">
        <f ca="1">IFERROR(VALUE(INDIRECT(_xlfn.CONCAT("L",ROW(W90)-_xlfn.CEILING.MATH($M$5)-7))),0)</f>
        <v>8.3503978671019788E-2</v>
      </c>
      <c r="X90" s="7">
        <f ca="1">$M$4+V90+W90</f>
        <v>0.56197725810633103</v>
      </c>
    </row>
    <row r="91" spans="1:24" x14ac:dyDescent="0.2">
      <c r="A91">
        <v>20200524</v>
      </c>
      <c r="B91" t="s">
        <v>2</v>
      </c>
      <c r="C91">
        <v>839</v>
      </c>
      <c r="D91">
        <v>22461</v>
      </c>
      <c r="E91" s="1">
        <f t="shared" si="11"/>
        <v>43975</v>
      </c>
      <c r="F91" s="2">
        <f>IF(AVERAGE(C78:C91)&lt;0,NA,AVERAGE(C78:C91))</f>
        <v>1177.0714285714287</v>
      </c>
      <c r="G91" s="2">
        <f>IF(AVERAGE(D78:D91)&lt;0,NA,AVERAGE(D78:D91))</f>
        <v>26303.142857142859</v>
      </c>
      <c r="H91" s="2">
        <f>SUM(F$22:F91)</f>
        <v>48033.714285714268</v>
      </c>
      <c r="I91" s="2">
        <f t="shared" si="12"/>
        <v>4.4750219962850712</v>
      </c>
      <c r="J91" s="2">
        <f>G91/$M$2*1000</f>
        <v>0.90713377038424392</v>
      </c>
      <c r="K91" s="7">
        <f>F91/$M$2*100</f>
        <v>4.059443576042503E-3</v>
      </c>
      <c r="L91" s="7">
        <f>H91/$M$2*100</f>
        <v>0.16565702654702669</v>
      </c>
      <c r="M91" s="7">
        <f t="shared" si="13"/>
        <v>0.13072222912269027</v>
      </c>
      <c r="N91" s="7">
        <f t="shared" si="14"/>
        <v>1.0310539653682962</v>
      </c>
      <c r="O91" s="7">
        <f>N91*(1-N91^$M$5)/(1-N91)</f>
        <v>17.743265696944118</v>
      </c>
      <c r="P91" s="7">
        <f t="shared" si="15"/>
        <v>7.5962156572984153E-3</v>
      </c>
      <c r="Q91" s="1">
        <f t="shared" si="16"/>
        <v>43968</v>
      </c>
      <c r="R91" s="7">
        <f>I91^(1-$M$3)*K91^$M$3</f>
        <v>0.13478167269873279</v>
      </c>
      <c r="S91" s="7">
        <f t="shared" si="17"/>
        <v>3.3289457314890442E-2</v>
      </c>
      <c r="T91" s="7">
        <f t="shared" si="18"/>
        <v>5.3361805613995755E-3</v>
      </c>
      <c r="U91" s="7">
        <f t="shared" si="19"/>
        <v>0.16807113001362323</v>
      </c>
      <c r="V91" s="7">
        <f>SUM(P$9:P90)</f>
        <v>0.48627788311377373</v>
      </c>
      <c r="W91" s="7">
        <f ca="1">IFERROR(VALUE(INDIRECT(_xlfn.CONCAT("L",ROW(W91)-_xlfn.CEILING.MATH($M$5)-7))),0)</f>
        <v>8.6614026316358492E-2</v>
      </c>
      <c r="X91" s="7">
        <f ca="1">$M$4+V91+W91</f>
        <v>0.57289190943013224</v>
      </c>
    </row>
    <row r="92" spans="1:24" x14ac:dyDescent="0.2">
      <c r="A92">
        <v>20200525</v>
      </c>
      <c r="B92" t="s">
        <v>2</v>
      </c>
      <c r="C92">
        <v>623</v>
      </c>
      <c r="D92">
        <v>24893</v>
      </c>
      <c r="E92" s="1">
        <f t="shared" si="11"/>
        <v>43976</v>
      </c>
      <c r="F92" s="2">
        <f>IF(AVERAGE(C79:C92)&lt;0,NA,AVERAGE(C79:C92))</f>
        <v>1150.1428571428571</v>
      </c>
      <c r="G92" s="2">
        <f>IF(AVERAGE(D79:D92)&lt;0,NA,AVERAGE(D79:D92))</f>
        <v>27645</v>
      </c>
      <c r="H92" s="2">
        <f>SUM(F$22:F92)</f>
        <v>49183.857142857123</v>
      </c>
      <c r="I92" s="2">
        <f t="shared" si="12"/>
        <v>4.1604010025062657</v>
      </c>
      <c r="J92" s="2">
        <f>G92/$M$2*1000</f>
        <v>0.95341127934688374</v>
      </c>
      <c r="K92" s="7">
        <f>F92/$M$2*100</f>
        <v>3.9665732423955569E-3</v>
      </c>
      <c r="L92" s="7">
        <f>H92/$M$2*100</f>
        <v>0.16962359978942224</v>
      </c>
      <c r="M92" s="7">
        <f t="shared" si="13"/>
        <v>0.12449562078439587</v>
      </c>
      <c r="N92" s="7">
        <f t="shared" si="14"/>
        <v>1.0318611467407754</v>
      </c>
      <c r="O92" s="7">
        <f>N92*(1-N92^$M$5)/(1-N92)</f>
        <v>17.854720219408261</v>
      </c>
      <c r="P92" s="7">
        <f t="shared" si="15"/>
        <v>7.1948589755638807E-3</v>
      </c>
      <c r="Q92" s="1">
        <f t="shared" si="16"/>
        <v>43969</v>
      </c>
      <c r="R92" s="7">
        <f>I92^(1-$M$3)*K92^$M$3</f>
        <v>0.12846219402679143</v>
      </c>
      <c r="S92" s="7">
        <f t="shared" si="17"/>
        <v>3.3888803526463437E-2</v>
      </c>
      <c r="T92" s="7">
        <f t="shared" si="18"/>
        <v>7.8560009894516197E-3</v>
      </c>
      <c r="U92" s="7">
        <f t="shared" si="19"/>
        <v>0.16235099755325488</v>
      </c>
      <c r="V92" s="7">
        <f>SUM(P$9:P91)</f>
        <v>0.49387409877107213</v>
      </c>
      <c r="W92" s="7">
        <f ca="1">IFERROR(VALUE(INDIRECT(_xlfn.CONCAT("L",ROW(W92)-_xlfn.CEILING.MATH($M$5)-7))),0)</f>
        <v>8.9785412723177555E-2</v>
      </c>
      <c r="X92" s="7">
        <f ca="1">$M$4+V92+W92</f>
        <v>0.58365951149424966</v>
      </c>
    </row>
    <row r="93" spans="1:24" x14ac:dyDescent="0.2">
      <c r="A93">
        <v>20200526</v>
      </c>
      <c r="B93" t="s">
        <v>2</v>
      </c>
      <c r="C93">
        <v>589</v>
      </c>
      <c r="D93">
        <v>16093</v>
      </c>
      <c r="E93" s="1">
        <f t="shared" si="11"/>
        <v>43977</v>
      </c>
      <c r="F93" s="2">
        <f>IF(AVERAGE(C80:C93)&lt;0,NA,AVERAGE(C80:C93))</f>
        <v>1108</v>
      </c>
      <c r="G93" s="2">
        <f>IF(AVERAGE(D80:D93)&lt;0,NA,AVERAGE(D80:D93))</f>
        <v>27029.285714285714</v>
      </c>
      <c r="H93" s="2">
        <f>SUM(F$22:F93)</f>
        <v>50291.857142857123</v>
      </c>
      <c r="I93" s="2">
        <f t="shared" si="12"/>
        <v>4.099257419201396</v>
      </c>
      <c r="J93" s="2">
        <f>G93/$M$2*1000</f>
        <v>0.93217673621593744</v>
      </c>
      <c r="K93" s="7">
        <f>F93/$M$2*100</f>
        <v>3.8212324019401243E-3</v>
      </c>
      <c r="L93" s="7">
        <f>H93/$M$2*100</f>
        <v>0.17344483219136236</v>
      </c>
      <c r="M93" s="7">
        <f t="shared" si="13"/>
        <v>0.12133553039634348</v>
      </c>
      <c r="N93" s="7">
        <f t="shared" si="14"/>
        <v>1.031493103375887</v>
      </c>
      <c r="O93" s="7">
        <f>N93*(1-N93^$M$5)/(1-N93)</f>
        <v>17.803803766874303</v>
      </c>
      <c r="P93" s="7">
        <f t="shared" si="15"/>
        <v>7.029776582414925E-3</v>
      </c>
      <c r="Q93" s="1">
        <f t="shared" si="16"/>
        <v>43970</v>
      </c>
      <c r="R93" s="7">
        <f>I93^(1-$M$3)*K93^$M$3</f>
        <v>0.12515676279828361</v>
      </c>
      <c r="S93" s="7">
        <f t="shared" si="17"/>
        <v>3.4448981613235737E-2</v>
      </c>
      <c r="T93" s="7">
        <f t="shared" si="18"/>
        <v>8.4432878576698595E-3</v>
      </c>
      <c r="U93" s="7">
        <f t="shared" si="19"/>
        <v>0.15960574441151934</v>
      </c>
      <c r="V93" s="7">
        <f>SUM(P$9:P92)</f>
        <v>0.50106895774663607</v>
      </c>
      <c r="W93" s="7">
        <f ca="1">IFERROR(VALUE(INDIRECT(_xlfn.CONCAT("L",ROW(W93)-_xlfn.CEILING.MATH($M$5)-7))),0)</f>
        <v>9.3030454911854521E-2</v>
      </c>
      <c r="X93" s="7">
        <f ca="1">$M$4+V93+W93</f>
        <v>0.59409941265849064</v>
      </c>
    </row>
    <row r="94" spans="1:24" x14ac:dyDescent="0.2">
      <c r="A94">
        <v>20200527</v>
      </c>
      <c r="B94" t="s">
        <v>2</v>
      </c>
      <c r="C94">
        <v>1361</v>
      </c>
      <c r="D94">
        <v>41047</v>
      </c>
      <c r="E94" s="1">
        <f t="shared" si="11"/>
        <v>43978</v>
      </c>
      <c r="F94" s="2">
        <f>IF(AVERAGE(C81:C94)&lt;0,NA,AVERAGE(C81:C94))</f>
        <v>1108.4285714285713</v>
      </c>
      <c r="G94" s="2">
        <f>IF(AVERAGE(D81:D94)&lt;0,NA,AVERAGE(D81:D94))</f>
        <v>28121.785714285714</v>
      </c>
      <c r="H94" s="2">
        <f>SUM(F$22:F94)</f>
        <v>51400.285714285696</v>
      </c>
      <c r="I94" s="2">
        <f t="shared" si="12"/>
        <v>3.9415298256308655</v>
      </c>
      <c r="J94" s="2">
        <f>G94/$M$2*1000</f>
        <v>0.96985450155095188</v>
      </c>
      <c r="K94" s="7">
        <f>F94/$M$2*100</f>
        <v>3.8227104443854325E-3</v>
      </c>
      <c r="L94" s="7">
        <f>H94/$M$2*100</f>
        <v>0.17726754263574779</v>
      </c>
      <c r="M94" s="7">
        <f t="shared" si="13"/>
        <v>0.11892633122721298</v>
      </c>
      <c r="N94" s="7">
        <f t="shared" si="14"/>
        <v>1.0321435161157206</v>
      </c>
      <c r="O94" s="7">
        <f>N94*(1-N94^$M$5)/(1-N94)</f>
        <v>17.893895394805128</v>
      </c>
      <c r="P94" s="7">
        <f t="shared" si="15"/>
        <v>6.859827833085151E-3</v>
      </c>
      <c r="Q94" s="1">
        <f t="shared" si="16"/>
        <v>43971</v>
      </c>
      <c r="R94" s="7">
        <f>I94^(1-$M$3)*K94^$M$3</f>
        <v>0.12274904167159842</v>
      </c>
      <c r="S94" s="7">
        <f t="shared" si="17"/>
        <v>3.5016796252642125E-2</v>
      </c>
      <c r="T94" s="7">
        <f t="shared" si="18"/>
        <v>1.2061885499444466E-2</v>
      </c>
      <c r="U94" s="7">
        <f t="shared" si="19"/>
        <v>0.15776583792424054</v>
      </c>
      <c r="V94" s="7">
        <f>SUM(P$9:P93)</f>
        <v>0.50809873432905095</v>
      </c>
      <c r="W94" s="7">
        <f ca="1">IFERROR(VALUE(INDIRECT(_xlfn.CONCAT("L",ROW(W94)-_xlfn.CEILING.MATH($M$5)-7))),0)</f>
        <v>9.6319838373890784E-2</v>
      </c>
      <c r="X94" s="7">
        <f ca="1">$M$4+V94+W94</f>
        <v>0.60441857270294175</v>
      </c>
    </row>
    <row r="95" spans="1:24" x14ac:dyDescent="0.2">
      <c r="A95">
        <v>20200528</v>
      </c>
      <c r="B95" t="s">
        <v>2</v>
      </c>
      <c r="C95">
        <v>1855</v>
      </c>
      <c r="D95">
        <v>38986</v>
      </c>
      <c r="E95" s="1">
        <f t="shared" si="11"/>
        <v>43979</v>
      </c>
      <c r="F95" s="2">
        <f>IF(AVERAGE(C82:C95)&lt;0,NA,AVERAGE(C82:C95))</f>
        <v>1137.5</v>
      </c>
      <c r="G95" s="2">
        <f>IF(AVERAGE(D82:D95)&lt;0,NA,AVERAGE(D82:D95))</f>
        <v>28961.714285714286</v>
      </c>
      <c r="H95" s="2">
        <f>SUM(F$22:F95)</f>
        <v>52537.785714285696</v>
      </c>
      <c r="I95" s="2">
        <f t="shared" si="12"/>
        <v>3.9275989976915335</v>
      </c>
      <c r="J95" s="2">
        <f>G95/$M$2*1000</f>
        <v>0.99882167007494216</v>
      </c>
      <c r="K95" s="7">
        <f>F95/$M$2*100</f>
        <v>3.9229709902589265E-3</v>
      </c>
      <c r="L95" s="7">
        <f>H95/$M$2*100</f>
        <v>0.18119051362600672</v>
      </c>
      <c r="M95" s="7">
        <f t="shared" si="13"/>
        <v>0.12020541790331336</v>
      </c>
      <c r="N95" s="7">
        <f t="shared" si="14"/>
        <v>1.0326355588515514</v>
      </c>
      <c r="O95" s="7">
        <f>N95*(1-N95^$M$5)/(1-N95)</f>
        <v>17.962391537767854</v>
      </c>
      <c r="P95" s="7">
        <f t="shared" si="15"/>
        <v>6.9104600371603661E-3</v>
      </c>
      <c r="Q95" s="1">
        <f t="shared" si="16"/>
        <v>43972</v>
      </c>
      <c r="R95" s="7">
        <f>I95^(1-$M$3)*K95^$M$3</f>
        <v>0.12412838889357229</v>
      </c>
      <c r="S95" s="7">
        <f t="shared" si="17"/>
        <v>3.5590523061829756E-2</v>
      </c>
      <c r="T95" s="7">
        <f t="shared" si="18"/>
        <v>8.5009625342217093E-3</v>
      </c>
      <c r="U95" s="7">
        <f t="shared" si="19"/>
        <v>0.15971891195540205</v>
      </c>
      <c r="V95" s="7">
        <f>SUM(P$9:P94)</f>
        <v>0.51495856216213609</v>
      </c>
      <c r="W95" s="7">
        <f ca="1">IFERROR(VALUE(INDIRECT(_xlfn.CONCAT("L",ROW(W95)-_xlfn.CEILING.MATH($M$5)-7))),0)</f>
        <v>9.9632131493829337E-2</v>
      </c>
      <c r="X95" s="7">
        <f ca="1">$M$4+V95+W95</f>
        <v>0.61459069365596541</v>
      </c>
    </row>
    <row r="96" spans="1:24" x14ac:dyDescent="0.2">
      <c r="A96">
        <v>20200529</v>
      </c>
      <c r="B96" t="s">
        <v>2</v>
      </c>
      <c r="C96">
        <v>1230</v>
      </c>
      <c r="D96">
        <v>34685</v>
      </c>
      <c r="E96" s="1">
        <f t="shared" si="11"/>
        <v>43980</v>
      </c>
      <c r="F96" s="2">
        <f>IF(AVERAGE(C83:C96)&lt;0,NA,AVERAGE(C83:C96))</f>
        <v>1129.1428571428571</v>
      </c>
      <c r="G96" s="2">
        <f>IF(AVERAGE(D83:D96)&lt;0,NA,AVERAGE(D83:D96))</f>
        <v>29641.214285714286</v>
      </c>
      <c r="H96" s="2">
        <f>SUM(F$22:F96)</f>
        <v>53666.928571428551</v>
      </c>
      <c r="I96" s="2">
        <f t="shared" si="12"/>
        <v>3.8093677480920629</v>
      </c>
      <c r="J96" s="2">
        <f>G96/$M$2*1000</f>
        <v>1.0222560330453241</v>
      </c>
      <c r="K96" s="7">
        <f>F96/$M$2*100</f>
        <v>3.8941491625753919E-3</v>
      </c>
      <c r="L96" s="7">
        <f>H96/$M$2*100</f>
        <v>0.18508466278858213</v>
      </c>
      <c r="M96" s="7">
        <f t="shared" si="13"/>
        <v>0.11790177123779931</v>
      </c>
      <c r="N96" s="7">
        <f t="shared" si="14"/>
        <v>1.0330287587853213</v>
      </c>
      <c r="O96" s="7">
        <f>N96*(1-N96^$M$5)/(1-N96)</f>
        <v>18.017340156790386</v>
      </c>
      <c r="P96" s="7">
        <f t="shared" si="15"/>
        <v>6.7599278994836644E-3</v>
      </c>
      <c r="Q96" s="1">
        <f t="shared" si="16"/>
        <v>43973</v>
      </c>
      <c r="R96" s="7">
        <f>I96^(1-$M$3)*K96^$M$3</f>
        <v>0.12179592040037471</v>
      </c>
      <c r="S96" s="7">
        <f t="shared" si="17"/>
        <v>3.6083450217340475E-2</v>
      </c>
      <c r="T96" s="7">
        <f t="shared" si="18"/>
        <v>5.2148167854551147E-3</v>
      </c>
      <c r="U96" s="7">
        <f t="shared" si="19"/>
        <v>0.15787937061771518</v>
      </c>
      <c r="V96" s="7">
        <f>SUM(P$9:P95)</f>
        <v>0.52186902219929643</v>
      </c>
      <c r="W96" s="7">
        <f ca="1">IFERROR(VALUE(INDIRECT(_xlfn.CONCAT("L",ROW(W96)-_xlfn.CEILING.MATH($M$5)-7))),0)</f>
        <v>0.10303236813926381</v>
      </c>
      <c r="X96" s="7">
        <f ca="1">$M$4+V96+W96</f>
        <v>0.62490139033856029</v>
      </c>
    </row>
    <row r="97" spans="1:24" x14ac:dyDescent="0.2">
      <c r="A97">
        <v>20200530</v>
      </c>
      <c r="B97" t="s">
        <v>2</v>
      </c>
      <c r="C97">
        <v>1332</v>
      </c>
      <c r="D97">
        <v>39847</v>
      </c>
      <c r="E97" s="1">
        <f t="shared" si="11"/>
        <v>43981</v>
      </c>
      <c r="F97" s="2">
        <f>IF(AVERAGE(C84:C97)&lt;0,NA,AVERAGE(C84:C97))</f>
        <v>1095.6428571428571</v>
      </c>
      <c r="G97" s="2">
        <f>IF(AVERAGE(D84:D97)&lt;0,NA,AVERAGE(D84:D97))</f>
        <v>30578.714285714286</v>
      </c>
      <c r="H97" s="2">
        <f>SUM(F$22:F97)</f>
        <v>54762.571428571406</v>
      </c>
      <c r="I97" s="2">
        <f t="shared" si="12"/>
        <v>3.5830246062854174</v>
      </c>
      <c r="J97" s="2">
        <f>G97/$M$2*1000</f>
        <v>1.0545882115364691</v>
      </c>
      <c r="K97" s="7">
        <f>F97/$M$2*100</f>
        <v>3.7786155114337004E-3</v>
      </c>
      <c r="L97" s="7">
        <f>H97/$M$2*100</f>
        <v>0.18886327830001581</v>
      </c>
      <c r="M97" s="7">
        <f t="shared" si="13"/>
        <v>0.11257804461233706</v>
      </c>
      <c r="N97" s="7">
        <f t="shared" si="14"/>
        <v>1.0335644088014264</v>
      </c>
      <c r="O97" s="7">
        <f>N97*(1-N97^$M$5)/(1-N97)</f>
        <v>18.092500326207265</v>
      </c>
      <c r="P97" s="7">
        <f t="shared" si="15"/>
        <v>6.4312095081311867E-3</v>
      </c>
      <c r="Q97" s="1">
        <f t="shared" si="16"/>
        <v>43974</v>
      </c>
      <c r="R97" s="7">
        <f>I97^(1-$M$3)*K97^$M$3</f>
        <v>0.11635666012377076</v>
      </c>
      <c r="S97" s="7">
        <f t="shared" si="17"/>
        <v>3.6450743764999884E-2</v>
      </c>
      <c r="T97" s="7">
        <f t="shared" si="18"/>
        <v>1.8230865997976228E-2</v>
      </c>
      <c r="U97" s="7">
        <f t="shared" si="19"/>
        <v>0.15280740388877065</v>
      </c>
      <c r="V97" s="7">
        <f>SUM(P$9:P96)</f>
        <v>0.52862895009878008</v>
      </c>
      <c r="W97" s="7">
        <f ca="1">IFERROR(VALUE(INDIRECT(_xlfn.CONCAT("L",ROW(W97)-_xlfn.CEILING.MATH($M$5)-7))),0)</f>
        <v>0.10650256546044296</v>
      </c>
      <c r="X97" s="7">
        <f ca="1">$M$4+V97+W97</f>
        <v>0.63513151555922298</v>
      </c>
    </row>
    <row r="98" spans="1:24" x14ac:dyDescent="0.2">
      <c r="A98">
        <v>20200531</v>
      </c>
      <c r="B98" t="s">
        <v>2</v>
      </c>
      <c r="C98">
        <v>1949</v>
      </c>
      <c r="D98">
        <v>19647</v>
      </c>
      <c r="E98" s="1">
        <f t="shared" si="11"/>
        <v>43982</v>
      </c>
      <c r="F98" s="2">
        <f>IF(AVERAGE(C85:C98)&lt;0,NA,AVERAGE(C85:C98))</f>
        <v>1178.7857142857142</v>
      </c>
      <c r="G98" s="2">
        <f>IF(AVERAGE(D85:D98)&lt;0,NA,AVERAGE(D85:D98))</f>
        <v>30977.642857142859</v>
      </c>
      <c r="H98" s="2">
        <f>SUM(F$22:F98)</f>
        <v>55941.357142857123</v>
      </c>
      <c r="I98" s="2">
        <f t="shared" si="12"/>
        <v>3.8052789223564454</v>
      </c>
      <c r="J98" s="2">
        <f>G98/$M$2*1000</f>
        <v>1.0683463232982249</v>
      </c>
      <c r="K98" s="7">
        <f>F98/$M$2*100</f>
        <v>4.065355745823741E-3</v>
      </c>
      <c r="L98" s="7">
        <f>H98/$M$2*100</f>
        <v>0.19292863404583954</v>
      </c>
      <c r="M98" s="7">
        <f t="shared" si="13"/>
        <v>0.12031234535635836</v>
      </c>
      <c r="N98" s="7">
        <f t="shared" si="14"/>
        <v>1.0337900132674032</v>
      </c>
      <c r="O98" s="7">
        <f>N98*(1-N98^$M$5)/(1-N98)</f>
        <v>18.124261685151968</v>
      </c>
      <c r="P98" s="7">
        <f t="shared" si="15"/>
        <v>6.8624975330209828E-3</v>
      </c>
      <c r="Q98" s="1">
        <f t="shared" si="16"/>
        <v>43975</v>
      </c>
      <c r="R98" s="7">
        <f>I98^(1-$M$3)*K98^$M$3</f>
        <v>0.1243777011021821</v>
      </c>
      <c r="S98" s="7">
        <f t="shared" si="17"/>
        <v>3.6668755025683036E-2</v>
      </c>
      <c r="T98" s="7">
        <f t="shared" si="18"/>
        <v>7.9693580632252403E-3</v>
      </c>
      <c r="U98" s="7">
        <f t="shared" si="19"/>
        <v>0.16104645612786514</v>
      </c>
      <c r="V98" s="7">
        <f>SUM(P$9:P97)</f>
        <v>0.53506015960691122</v>
      </c>
      <c r="W98" s="7">
        <f ca="1">IFERROR(VALUE(INDIRECT(_xlfn.CONCAT("L",ROW(W98)-_xlfn.CEILING.MATH($M$5)-7))),0)</f>
        <v>0.11000996018316236</v>
      </c>
      <c r="X98" s="7">
        <f ca="1">$M$4+V98+W98</f>
        <v>0.64507011979007356</v>
      </c>
    </row>
    <row r="99" spans="1:24" x14ac:dyDescent="0.2">
      <c r="A99">
        <v>20200601</v>
      </c>
      <c r="B99" t="s">
        <v>2</v>
      </c>
      <c r="C99">
        <v>593</v>
      </c>
      <c r="D99">
        <v>15911</v>
      </c>
      <c r="E99" s="1">
        <f t="shared" si="11"/>
        <v>43983</v>
      </c>
      <c r="F99" s="2">
        <f>IF(AVERAGE(C86:C99)&lt;0,NA,AVERAGE(C86:C99))</f>
        <v>1156.2142857142858</v>
      </c>
      <c r="G99" s="2">
        <f>IF(AVERAGE(D86:D99)&lt;0,NA,AVERAGE(D86:D99))</f>
        <v>31272.714285714286</v>
      </c>
      <c r="H99" s="2">
        <f>SUM(F$22:F99)</f>
        <v>57097.571428571406</v>
      </c>
      <c r="I99" s="2">
        <f t="shared" si="12"/>
        <v>3.6971983792352074</v>
      </c>
      <c r="J99" s="2">
        <f>G99/$M$2*1000</f>
        <v>1.0785226455341808</v>
      </c>
      <c r="K99" s="7">
        <f>F99/$M$2*100</f>
        <v>3.9875121770374406E-3</v>
      </c>
      <c r="L99" s="7">
        <f>H99/$M$2*100</f>
        <v>0.19691614622287695</v>
      </c>
      <c r="M99" s="7">
        <f t="shared" si="13"/>
        <v>0.11743169370952518</v>
      </c>
      <c r="N99" s="7">
        <f t="shared" si="14"/>
        <v>1.0339560135009276</v>
      </c>
      <c r="O99" s="7">
        <f>N99*(1-N99^$M$5)/(1-N99)</f>
        <v>18.147671796116505</v>
      </c>
      <c r="P99" s="7">
        <f t="shared" si="15"/>
        <v>6.6906216538776949E-3</v>
      </c>
      <c r="Q99" s="1">
        <f t="shared" si="16"/>
        <v>43976</v>
      </c>
      <c r="R99" s="7">
        <f>I99^(1-$M$3)*K99^$M$3</f>
        <v>0.12141920588656262</v>
      </c>
      <c r="S99" s="7">
        <f t="shared" si="17"/>
        <v>3.679438863353434E-2</v>
      </c>
      <c r="T99" s="7">
        <f t="shared" si="18"/>
        <v>1.4577389273133151E-2</v>
      </c>
      <c r="U99" s="7">
        <f t="shared" si="19"/>
        <v>0.15821359452009695</v>
      </c>
      <c r="V99" s="7">
        <f>SUM(P$9:P98)</f>
        <v>0.54192265713993215</v>
      </c>
      <c r="W99" s="7">
        <f ca="1">IFERROR(VALUE(INDIRECT(_xlfn.CONCAT("L",ROW(W99)-_xlfn.CEILING.MATH($M$5)-7))),0)</f>
        <v>0.11359963260200399</v>
      </c>
      <c r="X99" s="7">
        <f ca="1">$M$4+V99+W99</f>
        <v>0.65552228974193616</v>
      </c>
    </row>
    <row r="100" spans="1:24" x14ac:dyDescent="0.2">
      <c r="A100">
        <v>20200602</v>
      </c>
      <c r="B100" t="s">
        <v>2</v>
      </c>
      <c r="C100">
        <v>1688</v>
      </c>
      <c r="D100">
        <v>34283</v>
      </c>
      <c r="E100" s="1">
        <f t="shared" si="11"/>
        <v>43984</v>
      </c>
      <c r="F100" s="2">
        <f>IF(AVERAGE(C87:C100)&lt;0,NA,AVERAGE(C87:C100))</f>
        <v>1189.7142857142858</v>
      </c>
      <c r="G100" s="2">
        <f>IF(AVERAGE(D87:D100)&lt;0,NA,AVERAGE(D87:D100))</f>
        <v>31082.714285714286</v>
      </c>
      <c r="H100" s="2">
        <f>SUM(F$22:F100)</f>
        <v>58287.285714285688</v>
      </c>
      <c r="I100" s="2">
        <f t="shared" si="12"/>
        <v>3.8275752715105775</v>
      </c>
      <c r="J100" s="2">
        <f>G100/$M$2*1000</f>
        <v>1.0719699906933087</v>
      </c>
      <c r="K100" s="7">
        <f>F100/$M$2*100</f>
        <v>4.1030458281791325E-3</v>
      </c>
      <c r="L100" s="7">
        <f>H100/$M$2*100</f>
        <v>0.20101919205105612</v>
      </c>
      <c r="M100" s="7">
        <f t="shared" si="13"/>
        <v>0.1212154155006015</v>
      </c>
      <c r="N100" s="7">
        <f t="shared" si="14"/>
        <v>1.0338492081327624</v>
      </c>
      <c r="O100" s="7">
        <f>N100*(1-N100^$M$5)/(1-N100)</f>
        <v>18.132605718175725</v>
      </c>
      <c r="P100" s="7">
        <f t="shared" si="15"/>
        <v>6.9112218771273546E-3</v>
      </c>
      <c r="Q100" s="1">
        <f t="shared" si="16"/>
        <v>43977</v>
      </c>
      <c r="R100" s="7">
        <f>I100^(1-$M$3)*K100^$M$3</f>
        <v>0.12531846132878063</v>
      </c>
      <c r="S100" s="7">
        <f t="shared" si="17"/>
        <v>3.6702010980702499E-2</v>
      </c>
      <c r="T100" s="7">
        <f t="shared" si="18"/>
        <v>1.1913567440063513E-2</v>
      </c>
      <c r="U100" s="7">
        <f t="shared" si="19"/>
        <v>0.16202047230948313</v>
      </c>
      <c r="V100" s="7">
        <f>SUM(P$9:P99)</f>
        <v>0.54861327879380983</v>
      </c>
      <c r="W100" s="7">
        <f ca="1">IFERROR(VALUE(INDIRECT(_xlfn.CONCAT("L",ROW(W100)-_xlfn.CEILING.MATH($M$5)-7))),0)</f>
        <v>0.11726443884514887</v>
      </c>
      <c r="X100" s="7">
        <f ca="1">$M$4+V100+W100</f>
        <v>0.66587771763895875</v>
      </c>
    </row>
    <row r="101" spans="1:24" x14ac:dyDescent="0.2">
      <c r="A101">
        <v>20200603</v>
      </c>
      <c r="B101" t="s">
        <v>2</v>
      </c>
      <c r="C101">
        <v>1703</v>
      </c>
      <c r="D101">
        <v>42837</v>
      </c>
      <c r="E101" s="1">
        <f t="shared" si="11"/>
        <v>43985</v>
      </c>
      <c r="F101" s="2">
        <f>IF(AVERAGE(C88:C101)&lt;0,NA,AVERAGE(C88:C101))</f>
        <v>1210.5714285714287</v>
      </c>
      <c r="G101" s="2">
        <f>IF(AVERAGE(D88:D101)&lt;0,NA,AVERAGE(D88:D101))</f>
        <v>31725.142857142859</v>
      </c>
      <c r="H101" s="2">
        <f>SUM(F$22:F101)</f>
        <v>59497.857142857116</v>
      </c>
      <c r="I101" s="2">
        <f t="shared" si="12"/>
        <v>3.8158108035087088</v>
      </c>
      <c r="J101" s="2">
        <f>G101/$M$2*1000</f>
        <v>1.094125846948498</v>
      </c>
      <c r="K101" s="7">
        <f>F101/$M$2*100</f>
        <v>4.1749772271841941E-3</v>
      </c>
      <c r="L101" s="7">
        <f>H101/$M$2*100</f>
        <v>0.2051941692782403</v>
      </c>
      <c r="M101" s="7">
        <f t="shared" si="13"/>
        <v>0.12204278383635346</v>
      </c>
      <c r="N101" s="7">
        <f t="shared" si="14"/>
        <v>1.0342091281102077</v>
      </c>
      <c r="O101" s="7">
        <f>N101*(1-N101^$M$5)/(1-N101)</f>
        <v>18.183432636433199</v>
      </c>
      <c r="P101" s="7">
        <f t="shared" si="15"/>
        <v>6.9413605003623841E-3</v>
      </c>
      <c r="Q101" s="1">
        <f t="shared" si="16"/>
        <v>43978</v>
      </c>
      <c r="R101" s="7">
        <f>I101^(1-$M$3)*K101^$M$3</f>
        <v>0.12621776106353766</v>
      </c>
      <c r="S101" s="7">
        <f t="shared" si="17"/>
        <v>3.6523660525635146E-2</v>
      </c>
      <c r="T101" s="7">
        <f t="shared" si="18"/>
        <v>1.5631914913824596E-2</v>
      </c>
      <c r="U101" s="7">
        <f t="shared" si="19"/>
        <v>0.16274142158917282</v>
      </c>
      <c r="V101" s="7">
        <f>SUM(P$9:P100)</f>
        <v>0.55552450067093717</v>
      </c>
      <c r="W101" s="7">
        <f ca="1">IFERROR(VALUE(INDIRECT(_xlfn.CONCAT("L",ROW(W101)-_xlfn.CEILING.MATH($M$5)-7))),0)</f>
        <v>0.12104551776065807</v>
      </c>
      <c r="X101" s="7">
        <f ca="1">$M$4+V101+W101</f>
        <v>0.67657001843159525</v>
      </c>
    </row>
    <row r="102" spans="1:24" x14ac:dyDescent="0.2">
      <c r="A102">
        <v>20200604</v>
      </c>
      <c r="B102" t="s">
        <v>2</v>
      </c>
      <c r="C102">
        <v>1649</v>
      </c>
      <c r="D102">
        <v>38322</v>
      </c>
      <c r="E102" s="1">
        <f t="shared" si="11"/>
        <v>43986</v>
      </c>
      <c r="F102" s="2">
        <f>IF(AVERAGE(C89:C102)&lt;0,NA,AVERAGE(C89:C102))</f>
        <v>1260.8571428571429</v>
      </c>
      <c r="G102" s="2">
        <f>IF(AVERAGE(D89:D102)&lt;0,NA,AVERAGE(D89:D102))</f>
        <v>32079.142857142859</v>
      </c>
      <c r="H102" s="2">
        <f>SUM(F$22:F102)</f>
        <v>60758.714285714261</v>
      </c>
      <c r="I102" s="2">
        <f t="shared" si="12"/>
        <v>3.9304577072775371</v>
      </c>
      <c r="J102" s="2">
        <f>G102/$M$2*1000</f>
        <v>1.1063344775467543</v>
      </c>
      <c r="K102" s="7">
        <f>F102/$M$2*100</f>
        <v>4.3484008741005069E-3</v>
      </c>
      <c r="L102" s="7">
        <f>H102/$M$2*100</f>
        <v>0.20954257015234082</v>
      </c>
      <c r="M102" s="7">
        <f t="shared" si="13"/>
        <v>0.12638493737571516</v>
      </c>
      <c r="N102" s="7">
        <f t="shared" si="14"/>
        <v>1.0344060056870041</v>
      </c>
      <c r="O102" s="7">
        <f>N102*(1-N102^$M$5)/(1-N102)</f>
        <v>18.211302898639115</v>
      </c>
      <c r="P102" s="7">
        <f t="shared" si="15"/>
        <v>7.178692209857486E-3</v>
      </c>
      <c r="Q102" s="1">
        <f t="shared" si="16"/>
        <v>43979</v>
      </c>
      <c r="R102" s="7">
        <f>I102^(1-$M$3)*K102^$M$3</f>
        <v>0.13073333824981567</v>
      </c>
      <c r="S102" s="7">
        <f t="shared" si="17"/>
        <v>3.6315995562069166E-2</v>
      </c>
      <c r="T102" s="7">
        <f t="shared" si="18"/>
        <v>1.421242231778988E-2</v>
      </c>
      <c r="U102" s="7">
        <f t="shared" si="19"/>
        <v>0.16704933381188483</v>
      </c>
      <c r="V102" s="7">
        <f>SUM(P$9:P101)</f>
        <v>0.5624658611712996</v>
      </c>
      <c r="W102" s="7">
        <f ca="1">IFERROR(VALUE(INDIRECT(_xlfn.CONCAT("L",ROW(W102)-_xlfn.CEILING.MATH($M$5)-7))),0)</f>
        <v>0.1249288279453012</v>
      </c>
      <c r="X102" s="7">
        <f ca="1">$M$4+V102+W102</f>
        <v>0.68739468911660084</v>
      </c>
    </row>
    <row r="103" spans="1:24" x14ac:dyDescent="0.2">
      <c r="A103">
        <v>20200605</v>
      </c>
      <c r="B103" t="s">
        <v>2</v>
      </c>
      <c r="C103">
        <v>1693</v>
      </c>
      <c r="D103">
        <v>42713</v>
      </c>
      <c r="E103" s="1">
        <f t="shared" si="11"/>
        <v>43987</v>
      </c>
      <c r="F103" s="2">
        <f>IF(AVERAGE(C90:C103)&lt;0,NA,AVERAGE(C90:C103))</f>
        <v>1297.4285714285713</v>
      </c>
      <c r="G103" s="2">
        <f>IF(AVERAGE(D90:D103)&lt;0,NA,AVERAGE(D90:D103))</f>
        <v>32613.5</v>
      </c>
      <c r="H103" s="2">
        <f>SUM(F$22:F103)</f>
        <v>62056.142857142833</v>
      </c>
      <c r="I103" s="2">
        <f t="shared" si="12"/>
        <v>3.9781948316757521</v>
      </c>
      <c r="J103" s="2">
        <f>G103/$M$2*1000</f>
        <v>1.124763203435688</v>
      </c>
      <c r="K103" s="7">
        <f>F103/$M$2*100</f>
        <v>4.4745271627669161E-3</v>
      </c>
      <c r="L103" s="7">
        <f>H103/$M$2*100</f>
        <v>0.21401709731510773</v>
      </c>
      <c r="M103" s="7">
        <f t="shared" si="13"/>
        <v>0.12894414032088064</v>
      </c>
      <c r="N103" s="7">
        <f t="shared" si="14"/>
        <v>1.0347012834521363</v>
      </c>
      <c r="O103" s="7">
        <f>N103*(1-N103^$M$5)/(1-N103)</f>
        <v>18.253192867176615</v>
      </c>
      <c r="P103" s="7">
        <f t="shared" si="15"/>
        <v>7.3093331371940204E-3</v>
      </c>
      <c r="Q103" s="1">
        <f t="shared" si="16"/>
        <v>43980</v>
      </c>
      <c r="R103" s="7">
        <f>I103^(1-$M$3)*K103^$M$3</f>
        <v>0.13341866748364756</v>
      </c>
      <c r="S103" s="7">
        <f t="shared" si="17"/>
        <v>3.6163757190202296E-2</v>
      </c>
      <c r="T103" s="7">
        <f t="shared" si="18"/>
        <v>2.1044672472790918E-2</v>
      </c>
      <c r="U103" s="7">
        <f t="shared" si="19"/>
        <v>0.16958242467384985</v>
      </c>
      <c r="V103" s="7">
        <f>SUM(P$9:P102)</f>
        <v>0.56964455338115705</v>
      </c>
      <c r="W103" s="7">
        <f ca="1">IFERROR(VALUE(INDIRECT(_xlfn.CONCAT("L",ROW(W103)-_xlfn.CEILING.MATH($M$5)-7))),0)</f>
        <v>0.12886263791349239</v>
      </c>
      <c r="X103" s="7">
        <f ca="1">$M$4+V103+W103</f>
        <v>0.69850719129464944</v>
      </c>
    </row>
    <row r="104" spans="1:24" x14ac:dyDescent="0.2">
      <c r="A104">
        <v>20200606</v>
      </c>
      <c r="B104" t="s">
        <v>2</v>
      </c>
      <c r="C104">
        <v>1940</v>
      </c>
      <c r="D104">
        <v>27138</v>
      </c>
      <c r="E104" s="1">
        <f t="shared" si="11"/>
        <v>43988</v>
      </c>
      <c r="F104" s="2">
        <f>IF(AVERAGE(C91:C104)&lt;0,NA,AVERAGE(C91:C104))</f>
        <v>1360.2857142857142</v>
      </c>
      <c r="G104" s="2">
        <f>IF(AVERAGE(D91:D104)&lt;0,NA,AVERAGE(D91:D104))</f>
        <v>31347.357142857141</v>
      </c>
      <c r="H104" s="2">
        <f>SUM(F$22:F104)</f>
        <v>63416.428571428551</v>
      </c>
      <c r="I104" s="2">
        <f t="shared" si="12"/>
        <v>4.3393952098946595</v>
      </c>
      <c r="J104" s="2">
        <f>G104/$M$2*1000</f>
        <v>1.0810969027930948</v>
      </c>
      <c r="K104" s="7">
        <f>F104/$M$2*100</f>
        <v>4.6913067214123076E-3</v>
      </c>
      <c r="L104" s="7">
        <f>H104/$M$2*100</f>
        <v>0.21870840403652006</v>
      </c>
      <c r="M104" s="7">
        <f t="shared" si="13"/>
        <v>0.13798817293506524</v>
      </c>
      <c r="N104" s="7">
        <f t="shared" si="14"/>
        <v>1.0339978899758311</v>
      </c>
      <c r="O104" s="7">
        <f>N104*(1-N104^$M$5)/(1-N104)</f>
        <v>18.153582776220137</v>
      </c>
      <c r="P104" s="7">
        <f t="shared" si="15"/>
        <v>7.8595768898785754E-3</v>
      </c>
      <c r="Q104" s="1">
        <f t="shared" si="16"/>
        <v>43981</v>
      </c>
      <c r="R104" s="7">
        <f>I104^(1-$M$3)*K104^$M$3</f>
        <v>0.14267947965647754</v>
      </c>
      <c r="S104" s="7">
        <f t="shared" si="17"/>
        <v>3.5894507124748405E-2</v>
      </c>
      <c r="T104" s="7">
        <f t="shared" si="18"/>
        <v>1.8167528223139301E-2</v>
      </c>
      <c r="U104" s="7">
        <f t="shared" si="19"/>
        <v>0.17857398678122594</v>
      </c>
      <c r="V104" s="7">
        <f>SUM(P$9:P103)</f>
        <v>0.57695388651835111</v>
      </c>
      <c r="W104" s="7">
        <f ca="1">IFERROR(VALUE(INDIRECT(_xlfn.CONCAT("L",ROW(W104)-_xlfn.CEILING.MATH($M$5)-7))),0)</f>
        <v>0.13292158880871979</v>
      </c>
      <c r="X104" s="7">
        <f ca="1">$M$4+V104+W104</f>
        <v>0.70987547532707085</v>
      </c>
    </row>
    <row r="105" spans="1:24" x14ac:dyDescent="0.2">
      <c r="A105">
        <v>20200607</v>
      </c>
      <c r="B105" t="s">
        <v>2</v>
      </c>
      <c r="C105">
        <v>1425</v>
      </c>
      <c r="D105">
        <v>15233</v>
      </c>
      <c r="E105" s="1">
        <f t="shared" si="11"/>
        <v>43989</v>
      </c>
      <c r="F105" s="2">
        <f>IF(AVERAGE(C92:C105)&lt;0,NA,AVERAGE(C92:C105))</f>
        <v>1402.1428571428571</v>
      </c>
      <c r="G105" s="2">
        <f>IF(AVERAGE(D92:D105)&lt;0,NA,AVERAGE(D92:D105))</f>
        <v>30831.071428571428</v>
      </c>
      <c r="H105" s="2">
        <f>SUM(F$22:F105)</f>
        <v>64818.571428571406</v>
      </c>
      <c r="I105" s="2">
        <f t="shared" si="12"/>
        <v>4.5478239716427078</v>
      </c>
      <c r="J105" s="2">
        <f>G105/$M$2*1000</f>
        <v>1.0632914181352664</v>
      </c>
      <c r="K105" s="7">
        <f>F105/$M$2*100</f>
        <v>4.8356622002375341E-3</v>
      </c>
      <c r="L105" s="7">
        <f>H105/$M$2*100</f>
        <v>0.22354406623675757</v>
      </c>
      <c r="M105" s="7">
        <f t="shared" si="13"/>
        <v>0.14346046206808843</v>
      </c>
      <c r="N105" s="7">
        <f t="shared" si="14"/>
        <v>1.0337072816476951</v>
      </c>
      <c r="O105" s="7">
        <f>N105*(1-N105^$M$5)/(1-N105)</f>
        <v>18.112607173645202</v>
      </c>
      <c r="P105" s="7">
        <f t="shared" si="15"/>
        <v>8.1874532388746691E-3</v>
      </c>
      <c r="Q105" s="1">
        <f t="shared" si="16"/>
        <v>43982</v>
      </c>
      <c r="R105" s="7">
        <f>I105^(1-$M$3)*K105^$M$3</f>
        <v>0.14829612426832597</v>
      </c>
      <c r="S105" s="7">
        <f t="shared" si="17"/>
        <v>3.5515389237526528E-2</v>
      </c>
      <c r="T105" s="7">
        <f t="shared" si="18"/>
        <v>1.576517201344968E-2</v>
      </c>
      <c r="U105" s="7">
        <f t="shared" si="19"/>
        <v>0.18381151350585251</v>
      </c>
      <c r="V105" s="7">
        <f>SUM(P$9:P104)</f>
        <v>0.58481346340822971</v>
      </c>
      <c r="W105" s="7">
        <f ca="1">IFERROR(VALUE(INDIRECT(_xlfn.CONCAT("L",ROW(W105)-_xlfn.CEILING.MATH($M$5)-7))),0)</f>
        <v>0.13692117166572726</v>
      </c>
      <c r="X105" s="7">
        <f ca="1">$M$4+V105+W105</f>
        <v>0.72173463507395696</v>
      </c>
    </row>
    <row r="106" spans="1:24" x14ac:dyDescent="0.2">
      <c r="A106">
        <v>20200608</v>
      </c>
      <c r="B106" t="s">
        <v>2</v>
      </c>
      <c r="C106">
        <v>638</v>
      </c>
      <c r="D106">
        <v>9999</v>
      </c>
      <c r="E106" s="1">
        <f t="shared" si="11"/>
        <v>43990</v>
      </c>
      <c r="F106" s="2">
        <f>IF(AVERAGE(C93:C106)&lt;0,NA,AVERAGE(C93:C106))</f>
        <v>1403.2142857142858</v>
      </c>
      <c r="G106" s="2">
        <f>IF(AVERAGE(D93:D106)&lt;0,NA,AVERAGE(D93:D106))</f>
        <v>29767.214285714286</v>
      </c>
      <c r="H106" s="2">
        <f>SUM(F$22:F106)</f>
        <v>66221.785714285696</v>
      </c>
      <c r="I106" s="2">
        <f t="shared" si="12"/>
        <v>4.7139590297091001</v>
      </c>
      <c r="J106" s="2">
        <f>G106/$M$2*1000</f>
        <v>1.026601477834534</v>
      </c>
      <c r="K106" s="7">
        <f>F106/$M$2*100</f>
        <v>4.8393573063508083E-3</v>
      </c>
      <c r="L106" s="7">
        <f>H106/$M$2*100</f>
        <v>0.22838342354310842</v>
      </c>
      <c r="M106" s="7">
        <f t="shared" si="13"/>
        <v>0.14619882353631264</v>
      </c>
      <c r="N106" s="7">
        <f t="shared" si="14"/>
        <v>1.0331012055315807</v>
      </c>
      <c r="O106" s="7">
        <f>N106*(1-N106^$M$5)/(1-N106)</f>
        <v>18.027485012336989</v>
      </c>
      <c r="P106" s="7">
        <f t="shared" si="15"/>
        <v>8.3782169692168083E-3</v>
      </c>
      <c r="Q106" s="1">
        <f t="shared" si="16"/>
        <v>43983</v>
      </c>
      <c r="R106" s="7">
        <f>I106^(1-$M$3)*K106^$M$3</f>
        <v>0.15103818084266343</v>
      </c>
      <c r="S106" s="7">
        <f t="shared" si="17"/>
        <v>3.5432372520181644E-2</v>
      </c>
      <c r="T106" s="7">
        <f t="shared" si="18"/>
        <v>1.8698145324492682E-2</v>
      </c>
      <c r="U106" s="7">
        <f t="shared" si="19"/>
        <v>0.18647055336284507</v>
      </c>
      <c r="V106" s="7">
        <f>SUM(P$9:P105)</f>
        <v>0.59300091664710441</v>
      </c>
      <c r="W106" s="7">
        <f ca="1">IFERROR(VALUE(INDIRECT(_xlfn.CONCAT("L",ROW(W106)-_xlfn.CEILING.MATH($M$5)-7))),0)</f>
        <v>0.14095154707367866</v>
      </c>
      <c r="X106" s="7">
        <f ca="1">$M$4+V106+W106</f>
        <v>0.73395246372078304</v>
      </c>
    </row>
    <row r="107" spans="1:24" x14ac:dyDescent="0.2">
      <c r="A107">
        <v>20200609</v>
      </c>
      <c r="B107" t="s">
        <v>2</v>
      </c>
      <c r="C107">
        <v>1637</v>
      </c>
      <c r="D107">
        <v>29928</v>
      </c>
      <c r="E107" s="1">
        <f t="shared" si="11"/>
        <v>43991</v>
      </c>
      <c r="F107" s="2">
        <f>IF(AVERAGE(C94:C107)&lt;0,NA,AVERAGE(C94:C107))</f>
        <v>1478.0714285714287</v>
      </c>
      <c r="G107" s="2">
        <f>IF(AVERAGE(D94:D107)&lt;0,NA,AVERAGE(D94:D107))</f>
        <v>30755.428571428572</v>
      </c>
      <c r="H107" s="2">
        <f>SUM(F$22:F107)</f>
        <v>67699.85714285713</v>
      </c>
      <c r="I107" s="2">
        <f t="shared" si="12"/>
        <v>4.805887926870053</v>
      </c>
      <c r="J107" s="2">
        <f>G107/$M$2*1000</f>
        <v>1.0606826732192953</v>
      </c>
      <c r="K107" s="7">
        <f>F107/$M$2*100</f>
        <v>5.0975220534648655E-3</v>
      </c>
      <c r="L107" s="7">
        <f>H107/$M$2*100</f>
        <v>0.23348094559657329</v>
      </c>
      <c r="M107" s="7">
        <f t="shared" si="13"/>
        <v>0.15142122983812364</v>
      </c>
      <c r="N107" s="7">
        <f t="shared" si="14"/>
        <v>1.0336645136148634</v>
      </c>
      <c r="O107" s="7">
        <f>N107*(1-N107^$M$5)/(1-N107)</f>
        <v>18.106585689188837</v>
      </c>
      <c r="P107" s="7">
        <f t="shared" si="15"/>
        <v>8.644299625469613E-3</v>
      </c>
      <c r="Q107" s="1">
        <f t="shared" si="16"/>
        <v>43984</v>
      </c>
      <c r="R107" s="7">
        <f>I107^(1-$M$3)*K107^$M$3</f>
        <v>0.15651875189158851</v>
      </c>
      <c r="S107" s="7">
        <f t="shared" si="17"/>
        <v>3.5318563251892816E-2</v>
      </c>
      <c r="T107" s="7">
        <f t="shared" si="18"/>
        <v>2.3567869235830124E-2</v>
      </c>
      <c r="U107" s="7">
        <f t="shared" si="19"/>
        <v>0.19183731514348132</v>
      </c>
      <c r="V107" s="7">
        <f>SUM(P$9:P106)</f>
        <v>0.60137913361632123</v>
      </c>
      <c r="W107" s="7">
        <f ca="1">IFERROR(VALUE(INDIRECT(_xlfn.CONCAT("L",ROW(W107)-_xlfn.CEILING.MATH($M$5)-7))),0)</f>
        <v>0.14502675643580445</v>
      </c>
      <c r="X107" s="7">
        <f ca="1">$M$4+V107+W107</f>
        <v>0.74640589005212565</v>
      </c>
    </row>
    <row r="108" spans="1:24" x14ac:dyDescent="0.2">
      <c r="A108">
        <v>20200610</v>
      </c>
      <c r="B108" t="s">
        <v>2</v>
      </c>
      <c r="C108">
        <v>2504</v>
      </c>
      <c r="D108">
        <v>34957</v>
      </c>
      <c r="E108" s="1">
        <f t="shared" si="11"/>
        <v>43992</v>
      </c>
      <c r="F108" s="2">
        <f>IF(AVERAGE(C95:C108)&lt;0,NA,AVERAGE(C95:C108))</f>
        <v>1559.7142857142858</v>
      </c>
      <c r="G108" s="2">
        <f>IF(AVERAGE(D95:D108)&lt;0,NA,AVERAGE(D95:D108))</f>
        <v>30320.428571428572</v>
      </c>
      <c r="H108" s="2">
        <f>SUM(F$22:F108)</f>
        <v>69259.57142857142</v>
      </c>
      <c r="I108" s="2">
        <f t="shared" si="12"/>
        <v>5.1441036924657118</v>
      </c>
      <c r="J108" s="2">
        <f>G108/$M$2*1000</f>
        <v>1.045680542399404</v>
      </c>
      <c r="K108" s="7">
        <f>F108/$M$2*100</f>
        <v>5.379089139296322E-3</v>
      </c>
      <c r="L108" s="7">
        <f>H108/$M$2*100</f>
        <v>0.23886003473586964</v>
      </c>
      <c r="M108" s="7">
        <f t="shared" si="13"/>
        <v>0.16096571030918783</v>
      </c>
      <c r="N108" s="7">
        <f t="shared" si="14"/>
        <v>1.0334176088122371</v>
      </c>
      <c r="O108" s="7">
        <f>N108*(1-N108^$M$5)/(1-N108)</f>
        <v>18.071866944255458</v>
      </c>
      <c r="P108" s="7">
        <f t="shared" si="15"/>
        <v>9.2046272784982262E-3</v>
      </c>
      <c r="Q108" s="1">
        <f t="shared" si="16"/>
        <v>43985</v>
      </c>
      <c r="R108" s="7">
        <f>I108^(1-$M$3)*K108^$M$3</f>
        <v>0.16634479944848415</v>
      </c>
      <c r="S108" s="7">
        <f t="shared" si="17"/>
        <v>3.5362165504029444E-2</v>
      </c>
      <c r="T108" s="7">
        <f t="shared" si="18"/>
        <v>1.3989145113097595E-2</v>
      </c>
      <c r="U108" s="7">
        <f t="shared" si="19"/>
        <v>0.20170696495251361</v>
      </c>
      <c r="V108" s="7">
        <f>SUM(P$9:P107)</f>
        <v>0.61002343324179087</v>
      </c>
      <c r="W108" s="7">
        <f ca="1">IFERROR(VALUE(INDIRECT(_xlfn.CONCAT("L",ROW(W108)-_xlfn.CEILING.MATH($M$5)-7))),0)</f>
        <v>0.1491901556638337</v>
      </c>
      <c r="X108" s="7">
        <f ca="1">$M$4+V108+W108</f>
        <v>0.75921358890562463</v>
      </c>
    </row>
    <row r="109" spans="1:24" x14ac:dyDescent="0.2">
      <c r="A109">
        <v>20200611</v>
      </c>
      <c r="B109" t="s">
        <v>2</v>
      </c>
      <c r="C109">
        <v>1826</v>
      </c>
      <c r="D109">
        <v>40902</v>
      </c>
      <c r="E109" s="1">
        <f t="shared" si="11"/>
        <v>43993</v>
      </c>
      <c r="F109" s="2">
        <f>IF(AVERAGE(C96:C109)&lt;0,NA,AVERAGE(C96:C109))</f>
        <v>1557.6428571428571</v>
      </c>
      <c r="G109" s="2">
        <f>IF(AVERAGE(D96:D109)&lt;0,NA,AVERAGE(D96:D109))</f>
        <v>30457.285714285714</v>
      </c>
      <c r="H109" s="2">
        <f>SUM(F$22:F109)</f>
        <v>70817.214285714275</v>
      </c>
      <c r="I109" s="2">
        <f t="shared" si="12"/>
        <v>5.1141880197560043</v>
      </c>
      <c r="J109" s="2">
        <f>G109/$M$2*1000</f>
        <v>1.050400424608092</v>
      </c>
      <c r="K109" s="7">
        <f>F109/$M$2*100</f>
        <v>5.3719452674773262E-3</v>
      </c>
      <c r="L109" s="7">
        <f>H109/$M$2*100</f>
        <v>0.24423198000334692</v>
      </c>
      <c r="M109" s="7">
        <f t="shared" si="13"/>
        <v>0.16037828287630987</v>
      </c>
      <c r="N109" s="7">
        <f t="shared" si="14"/>
        <v>1.0334954656648894</v>
      </c>
      <c r="O109" s="7">
        <f>N109*(1-N109^$M$5)/(1-N109)</f>
        <v>18.082806768409785</v>
      </c>
      <c r="P109" s="7">
        <f t="shared" si="15"/>
        <v>9.1661781418440388E-3</v>
      </c>
      <c r="Q109" s="1">
        <f t="shared" si="16"/>
        <v>43986</v>
      </c>
      <c r="R109" s="7">
        <f>I109^(1-$M$3)*K109^$M$3</f>
        <v>0.1657502281437872</v>
      </c>
      <c r="S109" s="7">
        <f t="shared" si="17"/>
        <v>3.5570569488818087E-2</v>
      </c>
      <c r="T109" s="7">
        <f t="shared" si="18"/>
        <v>1.9541962823795472E-2</v>
      </c>
      <c r="U109" s="7">
        <f t="shared" si="19"/>
        <v>0.2013207976326053</v>
      </c>
      <c r="V109" s="7">
        <f>SUM(P$9:P108)</f>
        <v>0.61922806052028911</v>
      </c>
      <c r="W109" s="7">
        <f ca="1">IFERROR(VALUE(INDIRECT(_xlfn.CONCAT("L",ROW(W109)-_xlfn.CEILING.MATH($M$5)-7))),0)</f>
        <v>0.15334788906248931</v>
      </c>
      <c r="X109" s="7">
        <f ca="1">$M$4+V109+W109</f>
        <v>0.77257594958277842</v>
      </c>
    </row>
    <row r="110" spans="1:24" x14ac:dyDescent="0.2">
      <c r="A110">
        <v>20200612</v>
      </c>
      <c r="B110" t="s">
        <v>2</v>
      </c>
      <c r="C110">
        <v>2097</v>
      </c>
      <c r="D110">
        <v>42643</v>
      </c>
      <c r="E110" s="1">
        <f t="shared" si="11"/>
        <v>43994</v>
      </c>
      <c r="F110" s="2">
        <f>IF(AVERAGE(C97:C110)&lt;0,NA,AVERAGE(C97:C110))</f>
        <v>1619.5714285714287</v>
      </c>
      <c r="G110" s="2">
        <f>IF(AVERAGE(D97:D110)&lt;0,NA,AVERAGE(D97:D110))</f>
        <v>31025.714285714286</v>
      </c>
      <c r="H110" s="2">
        <f>SUM(F$22:F110)</f>
        <v>72436.78571428571</v>
      </c>
      <c r="I110" s="2">
        <f t="shared" si="12"/>
        <v>5.2200939313012249</v>
      </c>
      <c r="J110" s="2">
        <f>G110/$M$2*1000</f>
        <v>1.0700041942410472</v>
      </c>
      <c r="K110" s="7">
        <f>F110/$M$2*100</f>
        <v>5.585522400824547E-3</v>
      </c>
      <c r="L110" s="7">
        <f>H110/$M$2*100</f>
        <v>0.24981750240417153</v>
      </c>
      <c r="M110" s="7">
        <f t="shared" si="13"/>
        <v>0.16516854515743676</v>
      </c>
      <c r="N110" s="7">
        <f t="shared" si="14"/>
        <v>1.0338171072191773</v>
      </c>
      <c r="O110" s="7">
        <f>N110*(1-N110^$M$5)/(1-N110)</f>
        <v>18.128080278273206</v>
      </c>
      <c r="P110" s="7">
        <f t="shared" si="15"/>
        <v>9.4193132939130227E-3</v>
      </c>
      <c r="Q110" s="1">
        <f t="shared" si="16"/>
        <v>43987</v>
      </c>
      <c r="R110" s="7">
        <f>I110^(1-$M$3)*K110^$M$3</f>
        <v>0.17075406755826131</v>
      </c>
      <c r="S110" s="7">
        <f t="shared" si="17"/>
        <v>3.6097737960978468E-2</v>
      </c>
      <c r="T110" s="7">
        <f t="shared" si="18"/>
        <v>2.2351909884188337E-2</v>
      </c>
      <c r="U110" s="7">
        <f t="shared" si="19"/>
        <v>0.20685180551923976</v>
      </c>
      <c r="V110" s="7">
        <f>SUM(P$9:P109)</f>
        <v>0.62839423866213318</v>
      </c>
      <c r="W110" s="7">
        <f ca="1">IFERROR(VALUE(INDIRECT(_xlfn.CONCAT("L",ROW(W110)-_xlfn.CEILING.MATH($M$5)-7))),0)</f>
        <v>0.15749626152565793</v>
      </c>
      <c r="X110" s="7">
        <f ca="1">$M$4+V110+W110</f>
        <v>0.78589050018779116</v>
      </c>
    </row>
    <row r="111" spans="1:24" x14ac:dyDescent="0.2">
      <c r="A111">
        <v>20200613</v>
      </c>
      <c r="B111" t="s">
        <v>2</v>
      </c>
      <c r="C111">
        <v>2331</v>
      </c>
      <c r="D111">
        <v>40707</v>
      </c>
      <c r="E111" s="1">
        <f t="shared" si="11"/>
        <v>43995</v>
      </c>
      <c r="F111" s="2">
        <f>IF(AVERAGE(C98:C111)&lt;0,NA,AVERAGE(C98:C111))</f>
        <v>1690.9285714285713</v>
      </c>
      <c r="G111" s="2">
        <f>IF(AVERAGE(D98:D111)&lt;0,NA,AVERAGE(D98:D111))</f>
        <v>31087.142857142859</v>
      </c>
      <c r="H111" s="2">
        <f>SUM(F$22:F111)</f>
        <v>74127.714285714275</v>
      </c>
      <c r="I111" s="2">
        <f t="shared" si="12"/>
        <v>5.4393180460456776</v>
      </c>
      <c r="J111" s="2">
        <f>G111/$M$2*1000</f>
        <v>1.0721227217459908</v>
      </c>
      <c r="K111" s="7">
        <f>F111/$M$2*100</f>
        <v>5.8316164679685758E-3</v>
      </c>
      <c r="L111" s="7">
        <f>H111/$M$2*100</f>
        <v>0.25564911887214004</v>
      </c>
      <c r="M111" s="7">
        <f t="shared" si="13"/>
        <v>0.17226952527974351</v>
      </c>
      <c r="N111" s="7">
        <f t="shared" si="14"/>
        <v>1.0338517010393962</v>
      </c>
      <c r="O111" s="7">
        <f>N111*(1-N111^$M$5)/(1-N111)</f>
        <v>18.132957209892535</v>
      </c>
      <c r="P111" s="7">
        <f t="shared" si="15"/>
        <v>9.8219578685460104E-3</v>
      </c>
      <c r="Q111" s="1">
        <f t="shared" si="16"/>
        <v>43988</v>
      </c>
      <c r="R111" s="7">
        <f>I111^(1-$M$3)*K111^$M$3</f>
        <v>0.17810114174771208</v>
      </c>
      <c r="S111" s="7">
        <f t="shared" si="17"/>
        <v>3.6749554679359954E-2</v>
      </c>
      <c r="T111" s="7">
        <f t="shared" si="18"/>
        <v>1.3983034496920926E-2</v>
      </c>
      <c r="U111" s="7">
        <f t="shared" si="19"/>
        <v>0.21485069642707202</v>
      </c>
      <c r="V111" s="7">
        <f>SUM(P$9:P110)</f>
        <v>0.63781355195604617</v>
      </c>
      <c r="W111" s="7">
        <f ca="1">IFERROR(VALUE(INDIRECT(_xlfn.CONCAT("L",ROW(W111)-_xlfn.CEILING.MATH($M$5)-7))),0)</f>
        <v>0.16159758297098417</v>
      </c>
      <c r="X111" s="7">
        <f ca="1">$M$4+V111+W111</f>
        <v>0.79941113492703031</v>
      </c>
    </row>
    <row r="112" spans="1:24" x14ac:dyDescent="0.2">
      <c r="A112">
        <v>20200614</v>
      </c>
      <c r="B112" t="s">
        <v>2</v>
      </c>
      <c r="C112">
        <v>1843</v>
      </c>
      <c r="D112">
        <v>23965</v>
      </c>
      <c r="E112" s="1">
        <f t="shared" si="11"/>
        <v>43996</v>
      </c>
      <c r="F112" s="2">
        <f>IF(AVERAGE(C99:C112)&lt;0,NA,AVERAGE(C99:C112))</f>
        <v>1683.3571428571429</v>
      </c>
      <c r="G112" s="2">
        <f>IF(AVERAGE(D99:D112)&lt;0,NA,AVERAGE(D99:D112))</f>
        <v>31395.571428571428</v>
      </c>
      <c r="H112" s="2">
        <f>SUM(F$22:F112)</f>
        <v>75811.07142857142</v>
      </c>
      <c r="I112" s="2">
        <f t="shared" si="12"/>
        <v>5.361766218165438</v>
      </c>
      <c r="J112" s="2">
        <f>G112/$M$2*1000</f>
        <v>1.0827597005440679</v>
      </c>
      <c r="K112" s="7">
        <f>F112/$M$2*100</f>
        <v>5.8055043847681084E-3</v>
      </c>
      <c r="L112" s="7">
        <f>H112/$M$2*100</f>
        <v>0.26145462325690816</v>
      </c>
      <c r="M112" s="7">
        <f t="shared" si="13"/>
        <v>0.17062509752335034</v>
      </c>
      <c r="N112" s="7">
        <f t="shared" si="14"/>
        <v>1.0340249146757181</v>
      </c>
      <c r="O112" s="7">
        <f>N112*(1-N112^$M$5)/(1-N112)</f>
        <v>18.157398536359437</v>
      </c>
      <c r="P112" s="7">
        <f t="shared" si="15"/>
        <v>9.7167334601828276E-3</v>
      </c>
      <c r="Q112" s="1">
        <f t="shared" si="16"/>
        <v>43989</v>
      </c>
      <c r="R112" s="7">
        <f>I112^(1-$M$3)*K112^$M$3</f>
        <v>0.17643060190811843</v>
      </c>
      <c r="S112" s="7">
        <f t="shared" si="17"/>
        <v>3.751789041051333E-2</v>
      </c>
      <c r="T112" s="7">
        <f t="shared" si="18"/>
        <v>2.0675113964746084E-2</v>
      </c>
      <c r="U112" s="7">
        <f t="shared" si="19"/>
        <v>0.21394849231863178</v>
      </c>
      <c r="V112" s="7">
        <f>SUM(P$9:P111)</f>
        <v>0.64763550982459217</v>
      </c>
      <c r="W112" s="7">
        <f ca="1">IFERROR(VALUE(INDIRECT(_xlfn.CONCAT("L",ROW(W112)-_xlfn.CEILING.MATH($M$5)-7))),0)</f>
        <v>0.16565702654702669</v>
      </c>
      <c r="X112" s="7">
        <f ca="1">$M$4+V112+W112</f>
        <v>0.8132925363716188</v>
      </c>
    </row>
    <row r="113" spans="1:24" x14ac:dyDescent="0.2">
      <c r="A113">
        <v>20200615</v>
      </c>
      <c r="B113" t="s">
        <v>2</v>
      </c>
      <c r="C113">
        <v>1254</v>
      </c>
      <c r="D113">
        <v>14922</v>
      </c>
      <c r="E113" s="1">
        <f t="shared" si="11"/>
        <v>43997</v>
      </c>
      <c r="F113" s="2">
        <f>IF(AVERAGE(C100:C113)&lt;0,NA,AVERAGE(C100:C113))</f>
        <v>1730.5714285714287</v>
      </c>
      <c r="G113" s="2">
        <f>IF(AVERAGE(D100:D113)&lt;0,NA,AVERAGE(D100:D113))</f>
        <v>31324.928571428572</v>
      </c>
      <c r="H113" s="2">
        <f>SUM(F$22:F113)</f>
        <v>77541.642857142855</v>
      </c>
      <c r="I113" s="2">
        <f t="shared" si="12"/>
        <v>5.5245822017608068</v>
      </c>
      <c r="J113" s="2">
        <f>G113/$M$2*1000</f>
        <v>1.0803233939133827</v>
      </c>
      <c r="K113" s="7">
        <f>F113/$M$2*100</f>
        <v>5.968335394159704E-3</v>
      </c>
      <c r="L113" s="7">
        <f>H113/$M$2*100</f>
        <v>0.26742295865106791</v>
      </c>
      <c r="M113" s="7">
        <f t="shared" si="13"/>
        <v>0.17561514263375388</v>
      </c>
      <c r="N113" s="7">
        <f t="shared" si="14"/>
        <v>1.0339853118851299</v>
      </c>
      <c r="O113" s="7">
        <f>N113*(1-N113^$M$5)/(1-N113)</f>
        <v>18.151807116580816</v>
      </c>
      <c r="P113" s="7">
        <f t="shared" si="15"/>
        <v>1.0003603325095145E-2</v>
      </c>
      <c r="Q113" s="1">
        <f t="shared" si="16"/>
        <v>43990</v>
      </c>
      <c r="R113" s="7">
        <f>I113^(1-$M$3)*K113^$M$3</f>
        <v>0.18158347802791358</v>
      </c>
      <c r="S113" s="7">
        <f t="shared" si="17"/>
        <v>3.8459403448175472E-2</v>
      </c>
      <c r="T113" s="7">
        <f t="shared" si="18"/>
        <v>3.193755034220655E-2</v>
      </c>
      <c r="U113" s="7">
        <f t="shared" si="19"/>
        <v>0.22004288147608905</v>
      </c>
      <c r="V113" s="7">
        <f>SUM(P$9:P112)</f>
        <v>0.65735224328477504</v>
      </c>
      <c r="W113" s="7">
        <f ca="1">IFERROR(VALUE(INDIRECT(_xlfn.CONCAT("L",ROW(W113)-_xlfn.CEILING.MATH($M$5)-7))),0)</f>
        <v>0.16962359978942224</v>
      </c>
      <c r="X113" s="7">
        <f ca="1">$M$4+V113+W113</f>
        <v>0.82697584307419725</v>
      </c>
    </row>
    <row r="114" spans="1:24" x14ac:dyDescent="0.2">
      <c r="A114">
        <v>20200616</v>
      </c>
      <c r="B114" t="s">
        <v>2</v>
      </c>
      <c r="C114">
        <v>4098</v>
      </c>
      <c r="D114">
        <v>43642</v>
      </c>
      <c r="E114" s="1">
        <f t="shared" si="11"/>
        <v>43998</v>
      </c>
      <c r="F114" s="2">
        <f>IF(AVERAGE(C101:C114)&lt;0,NA,AVERAGE(C101:C114))</f>
        <v>1902.7142857142858</v>
      </c>
      <c r="G114" s="2">
        <f>IF(AVERAGE(D101:D114)&lt;0,NA,AVERAGE(D101:D114))</f>
        <v>31993.428571428572</v>
      </c>
      <c r="H114" s="2">
        <f>SUM(F$22:F114)</f>
        <v>79444.357142857145</v>
      </c>
      <c r="I114" s="2">
        <f t="shared" si="12"/>
        <v>5.9472034435643035</v>
      </c>
      <c r="J114" s="2">
        <f>G114/$M$2*1000</f>
        <v>1.1033783926561354</v>
      </c>
      <c r="K114" s="7">
        <f>F114/$M$2*100</f>
        <v>6.5620157763590144E-3</v>
      </c>
      <c r="L114" s="7">
        <f>H114/$M$2*100</f>
        <v>0.27398497442742692</v>
      </c>
      <c r="M114" s="7">
        <f t="shared" si="13"/>
        <v>0.19098707387450628</v>
      </c>
      <c r="N114" s="7">
        <f t="shared" si="14"/>
        <v>1.0343584287838807</v>
      </c>
      <c r="O114" s="7">
        <f>N114*(1-N114^$M$5)/(1-N114)</f>
        <v>18.204563449818149</v>
      </c>
      <c r="P114" s="7">
        <f t="shared" si="15"/>
        <v>1.0851624659686011E-2</v>
      </c>
      <c r="Q114" s="1">
        <f t="shared" si="16"/>
        <v>43991</v>
      </c>
      <c r="R114" s="7">
        <f>I114^(1-$M$3)*K114^$M$3</f>
        <v>0.19754908965086529</v>
      </c>
      <c r="S114" s="7">
        <f t="shared" si="17"/>
        <v>3.952014524309258E-2</v>
      </c>
      <c r="T114" s="7">
        <f t="shared" si="18"/>
        <v>2.5747462342673499E-2</v>
      </c>
      <c r="U114" s="7">
        <f t="shared" si="19"/>
        <v>0.23706923489395787</v>
      </c>
      <c r="V114" s="7">
        <f>SUM(P$9:P113)</f>
        <v>0.66735584660987013</v>
      </c>
      <c r="W114" s="7">
        <f ca="1">IFERROR(VALUE(INDIRECT(_xlfn.CONCAT("L",ROW(W114)-_xlfn.CEILING.MATH($M$5)-7))),0)</f>
        <v>0.17344483219136236</v>
      </c>
      <c r="X114" s="7">
        <f ca="1">$M$4+V114+W114</f>
        <v>0.84080067880123255</v>
      </c>
    </row>
    <row r="115" spans="1:24" x14ac:dyDescent="0.2">
      <c r="A115">
        <v>20200617</v>
      </c>
      <c r="B115" t="s">
        <v>2</v>
      </c>
      <c r="C115">
        <v>3129</v>
      </c>
      <c r="D115">
        <v>52643</v>
      </c>
      <c r="E115" s="1">
        <f t="shared" si="11"/>
        <v>43999</v>
      </c>
      <c r="F115" s="2">
        <f>IF(AVERAGE(C102:C115)&lt;0,NA,AVERAGE(C102:C115))</f>
        <v>2004.5714285714287</v>
      </c>
      <c r="G115" s="2">
        <f>IF(AVERAGE(D102:D115)&lt;0,NA,AVERAGE(D102:D115))</f>
        <v>32693.857142857141</v>
      </c>
      <c r="H115" s="2">
        <f>SUM(F$22:F115)</f>
        <v>81448.92857142858</v>
      </c>
      <c r="I115" s="2">
        <f t="shared" si="12"/>
        <v>6.131339657515392</v>
      </c>
      <c r="J115" s="2">
        <f>G115/$M$2*1000</f>
        <v>1.1275345330206432</v>
      </c>
      <c r="K115" s="7">
        <f>F115/$M$2*100</f>
        <v>6.9132971975275686E-3</v>
      </c>
      <c r="L115" s="7">
        <f>H115/$M$2*100</f>
        <v>0.28089827162495451</v>
      </c>
      <c r="M115" s="7">
        <f t="shared" si="13"/>
        <v>0.19896961435996621</v>
      </c>
      <c r="N115" s="7">
        <f t="shared" si="14"/>
        <v>1.0347454922690877</v>
      </c>
      <c r="O115" s="7">
        <f>N115*(1-N115^$M$5)/(1-N115)</f>
        <v>18.259473922895296</v>
      </c>
      <c r="P115" s="7">
        <f t="shared" si="15"/>
        <v>1.1275402151610738E-2</v>
      </c>
      <c r="Q115" s="1">
        <f t="shared" si="16"/>
        <v>43992</v>
      </c>
      <c r="R115" s="7">
        <f>I115^(1-$M$3)*K115^$M$3</f>
        <v>0.20588291155749378</v>
      </c>
      <c r="S115" s="7">
        <f t="shared" si="17"/>
        <v>4.0552311550733702E-2</v>
      </c>
      <c r="T115" s="7">
        <f t="shared" si="18"/>
        <v>2.9133936448248549E-2</v>
      </c>
      <c r="U115" s="7">
        <f t="shared" si="19"/>
        <v>0.24643522310822746</v>
      </c>
      <c r="V115" s="7">
        <f>SUM(P$9:P114)</f>
        <v>0.67820747126955616</v>
      </c>
      <c r="W115" s="7">
        <f ca="1">IFERROR(VALUE(INDIRECT(_xlfn.CONCAT("L",ROW(W115)-_xlfn.CEILING.MATH($M$5)-7))),0)</f>
        <v>0.17726754263574779</v>
      </c>
      <c r="X115" s="7">
        <f ca="1">$M$4+V115+W115</f>
        <v>0.855475013905304</v>
      </c>
    </row>
    <row r="116" spans="1:24" x14ac:dyDescent="0.2">
      <c r="A116">
        <v>20200618</v>
      </c>
      <c r="B116" t="s">
        <v>2</v>
      </c>
      <c r="C116">
        <v>3516</v>
      </c>
      <c r="D116">
        <v>50012</v>
      </c>
      <c r="E116" s="1">
        <f t="shared" si="11"/>
        <v>44000</v>
      </c>
      <c r="F116" s="2">
        <f>IF(AVERAGE(C103:C116)&lt;0,NA,AVERAGE(C103:C116))</f>
        <v>2137.9285714285716</v>
      </c>
      <c r="G116" s="2">
        <f>IF(AVERAGE(D103:D116)&lt;0,NA,AVERAGE(D103:D116))</f>
        <v>33528.857142857145</v>
      </c>
      <c r="H116" s="2">
        <f>SUM(F$22:F116)</f>
        <v>83586.857142857145</v>
      </c>
      <c r="I116" s="2">
        <f t="shared" si="12"/>
        <v>6.3763836695043068</v>
      </c>
      <c r="J116" s="2">
        <f>G116/$M$2*1000</f>
        <v>1.1563317266634232</v>
      </c>
      <c r="K116" s="7">
        <f>F116/$M$2*100</f>
        <v>7.3732147384263707E-3</v>
      </c>
      <c r="L116" s="7">
        <f>H116/$M$2*100</f>
        <v>0.2882714863633809</v>
      </c>
      <c r="M116" s="7">
        <f t="shared" si="13"/>
        <v>0.20945493391817765</v>
      </c>
      <c r="N116" s="7">
        <f t="shared" si="14"/>
        <v>1.0352019148009504</v>
      </c>
      <c r="O116" s="7">
        <f>N116*(1-N116^$M$5)/(1-N116)</f>
        <v>18.324463200078451</v>
      </c>
      <c r="P116" s="7">
        <f t="shared" si="15"/>
        <v>1.1832714895335964E-2</v>
      </c>
      <c r="Q116" s="1">
        <f t="shared" si="16"/>
        <v>43993</v>
      </c>
      <c r="R116" s="7">
        <f>I116^(1-$M$3)*K116^$M$3</f>
        <v>0.21682814865660402</v>
      </c>
      <c r="S116" s="7">
        <f t="shared" si="17"/>
        <v>4.1943888512992585E-2</v>
      </c>
      <c r="T116" s="7">
        <f t="shared" si="18"/>
        <v>3.1415059405950879E-2</v>
      </c>
      <c r="U116" s="7">
        <f t="shared" si="19"/>
        <v>0.25877203716959662</v>
      </c>
      <c r="V116" s="7">
        <f>SUM(P$9:P115)</f>
        <v>0.68948287342116688</v>
      </c>
      <c r="W116" s="7">
        <f ca="1">IFERROR(VALUE(INDIRECT(_xlfn.CONCAT("L",ROW(W116)-_xlfn.CEILING.MATH($M$5)-7))),0)</f>
        <v>0.18119051362600672</v>
      </c>
      <c r="X116" s="7">
        <f ca="1">$M$4+V116+W116</f>
        <v>0.87067338704717356</v>
      </c>
    </row>
    <row r="117" spans="1:24" x14ac:dyDescent="0.2">
      <c r="A117">
        <v>20200619</v>
      </c>
      <c r="B117" t="s">
        <v>2</v>
      </c>
      <c r="C117">
        <v>3454</v>
      </c>
      <c r="D117">
        <v>44962</v>
      </c>
      <c r="E117" s="1">
        <f t="shared" si="11"/>
        <v>44001</v>
      </c>
      <c r="F117" s="2">
        <f>IF(AVERAGE(C104:C117)&lt;0,NA,AVERAGE(C104:C117))</f>
        <v>2263.7142857142858</v>
      </c>
      <c r="G117" s="2">
        <f>IF(AVERAGE(D104:D117)&lt;0,NA,AVERAGE(D104:D117))</f>
        <v>33689.5</v>
      </c>
      <c r="H117" s="2">
        <f>SUM(F$22:F117)</f>
        <v>85850.571428571435</v>
      </c>
      <c r="I117" s="2">
        <f t="shared" si="12"/>
        <v>6.7193466383124889</v>
      </c>
      <c r="J117" s="2">
        <f>G117/$M$2*1000</f>
        <v>1.161871922429258</v>
      </c>
      <c r="K117" s="7">
        <f>F117/$M$2*100</f>
        <v>7.8070201961247046E-3</v>
      </c>
      <c r="L117" s="7">
        <f>H117/$M$2*100</f>
        <v>0.29607850655950557</v>
      </c>
      <c r="M117" s="7">
        <f t="shared" si="13"/>
        <v>0.22123025823266787</v>
      </c>
      <c r="N117" s="7">
        <f t="shared" si="14"/>
        <v>1.0352891157768938</v>
      </c>
      <c r="O117" s="7">
        <f>N117*(1-N117^$M$5)/(1-N117)</f>
        <v>18.336909147470589</v>
      </c>
      <c r="P117" s="7">
        <f t="shared" si="15"/>
        <v>1.2490506256360341E-2</v>
      </c>
      <c r="Q117" s="1">
        <f t="shared" si="16"/>
        <v>43994</v>
      </c>
      <c r="R117" s="7">
        <f>I117^(1-$M$3)*K117^$M$3</f>
        <v>0.22903727842879257</v>
      </c>
      <c r="S117" s="7">
        <f t="shared" si="17"/>
        <v>4.3212787952290783E-2</v>
      </c>
      <c r="T117" s="7">
        <f t="shared" si="18"/>
        <v>3.2429982830796372E-2</v>
      </c>
      <c r="U117" s="7">
        <f t="shared" si="19"/>
        <v>0.27225006638108334</v>
      </c>
      <c r="V117" s="7">
        <f>SUM(P$9:P116)</f>
        <v>0.70131558831650287</v>
      </c>
      <c r="W117" s="7">
        <f ca="1">IFERROR(VALUE(INDIRECT(_xlfn.CONCAT("L",ROW(W117)-_xlfn.CEILING.MATH($M$5)-7))),0)</f>
        <v>0.18508466278858213</v>
      </c>
      <c r="X117" s="7">
        <f ca="1">$M$4+V117+W117</f>
        <v>0.88640025110508502</v>
      </c>
    </row>
    <row r="118" spans="1:24" x14ac:dyDescent="0.2">
      <c r="A118">
        <v>20200620</v>
      </c>
      <c r="B118" t="s">
        <v>2</v>
      </c>
      <c r="C118">
        <v>4430</v>
      </c>
      <c r="D118">
        <v>50348</v>
      </c>
      <c r="E118" s="1">
        <f t="shared" si="11"/>
        <v>44002</v>
      </c>
      <c r="F118" s="2">
        <f>IF(AVERAGE(C105:C118)&lt;0,NA,AVERAGE(C105:C118))</f>
        <v>2441.5714285714284</v>
      </c>
      <c r="G118" s="2">
        <f>IF(AVERAGE(D105:D118)&lt;0,NA,AVERAGE(D105:D118))</f>
        <v>35347.357142857145</v>
      </c>
      <c r="H118" s="2">
        <f>SUM(F$22:F118)</f>
        <v>88292.14285714287</v>
      </c>
      <c r="I118" s="2">
        <f t="shared" si="12"/>
        <v>6.9073662811727683</v>
      </c>
      <c r="J118" s="2">
        <f>G118/$M$2*1000</f>
        <v>1.2190475310219802</v>
      </c>
      <c r="K118" s="7">
        <f>F118/$M$2*100</f>
        <v>8.4204078109281402E-3</v>
      </c>
      <c r="L118" s="7">
        <f>H118/$M$2*100</f>
        <v>0.30449891437043375</v>
      </c>
      <c r="M118" s="7">
        <f t="shared" si="13"/>
        <v>0.23274932699617576</v>
      </c>
      <c r="N118" s="7">
        <f t="shared" si="14"/>
        <v>1.0361780114237087</v>
      </c>
      <c r="O118" s="7">
        <f>N118*(1-N118^$M$5)/(1-N118)</f>
        <v>18.464321666637659</v>
      </c>
      <c r="P118" s="7">
        <f t="shared" si="15"/>
        <v>1.3061391539926566E-2</v>
      </c>
      <c r="Q118" s="1">
        <f t="shared" si="16"/>
        <v>43995</v>
      </c>
      <c r="R118" s="7">
        <f>I118^(1-$M$3)*K118^$M$3</f>
        <v>0.24116973480710391</v>
      </c>
      <c r="S118" s="7">
        <f t="shared" si="17"/>
        <v>4.4623333125931135E-2</v>
      </c>
      <c r="T118" s="7">
        <f t="shared" si="18"/>
        <v>3.4755903909446495E-2</v>
      </c>
      <c r="U118" s="7">
        <f t="shared" si="19"/>
        <v>0.28579306793303505</v>
      </c>
      <c r="V118" s="7">
        <f>SUM(P$9:P117)</f>
        <v>0.71380609457286326</v>
      </c>
      <c r="W118" s="7">
        <f ca="1">IFERROR(VALUE(INDIRECT(_xlfn.CONCAT("L",ROW(W118)-_xlfn.CEILING.MATH($M$5)-7))),0)</f>
        <v>0.18886327830001581</v>
      </c>
      <c r="X118" s="7">
        <f ca="1">$M$4+V118+W118</f>
        <v>0.90266937287287907</v>
      </c>
    </row>
    <row r="119" spans="1:24" x14ac:dyDescent="0.2">
      <c r="A119">
        <v>20200621</v>
      </c>
      <c r="B119" t="s">
        <v>2</v>
      </c>
      <c r="C119">
        <v>3866</v>
      </c>
      <c r="D119">
        <v>30710</v>
      </c>
      <c r="E119" s="1">
        <f t="shared" si="11"/>
        <v>44003</v>
      </c>
      <c r="F119" s="2">
        <f>IF(AVERAGE(C106:C119)&lt;0,NA,AVERAGE(C106:C119))</f>
        <v>2615.9285714285716</v>
      </c>
      <c r="G119" s="2">
        <f>IF(AVERAGE(D106:D119)&lt;0,NA,AVERAGE(D106:D119))</f>
        <v>36452.857142857145</v>
      </c>
      <c r="H119" s="2">
        <f>SUM(F$22:F119)</f>
        <v>90908.071428571435</v>
      </c>
      <c r="I119" s="2">
        <f t="shared" si="12"/>
        <v>7.1761962613159858</v>
      </c>
      <c r="J119" s="2">
        <f>G119/$M$2*1000</f>
        <v>1.2571736358987382</v>
      </c>
      <c r="K119" s="7">
        <f>F119/$M$2*100</f>
        <v>9.0217247457615498E-3</v>
      </c>
      <c r="L119" s="7">
        <f>H119/$M$2*100</f>
        <v>0.31352063911619527</v>
      </c>
      <c r="M119" s="7">
        <f t="shared" si="13"/>
        <v>0.24542211461993416</v>
      </c>
      <c r="N119" s="7">
        <f t="shared" si="14"/>
        <v>1.0367600318322283</v>
      </c>
      <c r="O119" s="7">
        <f>N119*(1-N119^$M$5)/(1-N119)</f>
        <v>18.548285540057471</v>
      </c>
      <c r="P119" s="7">
        <f t="shared" si="15"/>
        <v>1.3717916883271538E-2</v>
      </c>
      <c r="Q119" s="1">
        <f t="shared" si="16"/>
        <v>43996</v>
      </c>
      <c r="R119" s="7">
        <f>I119^(1-$M$3)*K119^$M$3</f>
        <v>0.2544438393656957</v>
      </c>
      <c r="S119" s="7">
        <f t="shared" si="17"/>
        <v>4.610654871979921E-2</v>
      </c>
      <c r="T119" s="7">
        <f t="shared" si="18"/>
        <v>3.9245292581353841E-2</v>
      </c>
      <c r="U119" s="7">
        <f t="shared" si="19"/>
        <v>0.30055038808549489</v>
      </c>
      <c r="V119" s="7">
        <f>SUM(P$9:P118)</f>
        <v>0.72686748611278984</v>
      </c>
      <c r="W119" s="7">
        <f ca="1">IFERROR(VALUE(INDIRECT(_xlfn.CONCAT("L",ROW(W119)-_xlfn.CEILING.MATH($M$5)-7))),0)</f>
        <v>0.19292863404583954</v>
      </c>
      <c r="X119" s="7">
        <f ca="1">$M$4+V119+W119</f>
        <v>0.91979612015862933</v>
      </c>
    </row>
    <row r="120" spans="1:24" x14ac:dyDescent="0.2">
      <c r="A120">
        <v>20200622</v>
      </c>
      <c r="B120" t="s">
        <v>2</v>
      </c>
      <c r="C120">
        <v>3280</v>
      </c>
      <c r="D120">
        <v>16992</v>
      </c>
      <c r="E120" s="1">
        <f t="shared" si="11"/>
        <v>44004</v>
      </c>
      <c r="F120" s="2">
        <f>IF(AVERAGE(C107:C120)&lt;0,NA,AVERAGE(C107:C120))</f>
        <v>2804.6428571428573</v>
      </c>
      <c r="G120" s="2">
        <f>IF(AVERAGE(D107:D120)&lt;0,NA,AVERAGE(D107:D120))</f>
        <v>36952.357142857145</v>
      </c>
      <c r="H120" s="2">
        <f>SUM(F$22:F120)</f>
        <v>93712.71428571429</v>
      </c>
      <c r="I120" s="2">
        <f t="shared" si="12"/>
        <v>7.5898889110108962</v>
      </c>
      <c r="J120" s="2">
        <f>G120/$M$2*1000</f>
        <v>1.2744002205988205</v>
      </c>
      <c r="K120" s="7">
        <f>F120/$M$2*100</f>
        <v>9.6725561025128269E-3</v>
      </c>
      <c r="L120" s="7">
        <f>H120/$M$2*100</f>
        <v>0.3231931952187081</v>
      </c>
      <c r="M120" s="7">
        <f t="shared" si="13"/>
        <v>0.26127693421550363</v>
      </c>
      <c r="N120" s="7">
        <f t="shared" si="14"/>
        <v>1.0370203214897447</v>
      </c>
      <c r="O120" s="7">
        <f>N120*(1-N120^$M$5)/(1-N120)</f>
        <v>18.585974196885772</v>
      </c>
      <c r="P120" s="7">
        <f t="shared" si="15"/>
        <v>1.4578169938674305E-2</v>
      </c>
      <c r="Q120" s="1">
        <f t="shared" si="16"/>
        <v>43997</v>
      </c>
      <c r="R120" s="7">
        <f>I120^(1-$M$3)*K120^$M$3</f>
        <v>0.27094949031801646</v>
      </c>
      <c r="S120" s="7">
        <f t="shared" si="17"/>
        <v>4.7437525941800403E-2</v>
      </c>
      <c r="T120" s="7">
        <f t="shared" si="18"/>
        <v>4.5962559528000241E-2</v>
      </c>
      <c r="U120" s="7">
        <f t="shared" si="19"/>
        <v>0.31838701625981686</v>
      </c>
      <c r="V120" s="7">
        <f>SUM(P$9:P119)</f>
        <v>0.74058540299606135</v>
      </c>
      <c r="W120" s="7">
        <f ca="1">IFERROR(VALUE(INDIRECT(_xlfn.CONCAT("L",ROW(W120)-_xlfn.CEILING.MATH($M$5)-7))),0)</f>
        <v>0.19691614622287695</v>
      </c>
      <c r="X120" s="7">
        <f ca="1">$M$4+V120+W120</f>
        <v>0.93750154921893825</v>
      </c>
    </row>
    <row r="121" spans="1:24" x14ac:dyDescent="0.2">
      <c r="A121">
        <v>20200623</v>
      </c>
      <c r="B121" t="s">
        <v>2</v>
      </c>
      <c r="C121">
        <v>5489</v>
      </c>
      <c r="D121">
        <v>47285</v>
      </c>
      <c r="E121" s="1">
        <f t="shared" si="11"/>
        <v>44005</v>
      </c>
      <c r="F121" s="2">
        <f>IF(AVERAGE(C108:C121)&lt;0,NA,AVERAGE(C108:C121))</f>
        <v>3079.7857142857142</v>
      </c>
      <c r="G121" s="2">
        <f>IF(AVERAGE(D108:D121)&lt;0,NA,AVERAGE(D108:D121))</f>
        <v>38192.142857142855</v>
      </c>
      <c r="H121" s="2">
        <f>SUM(F$22:F121)</f>
        <v>96792.5</v>
      </c>
      <c r="I121" s="2">
        <f t="shared" si="12"/>
        <v>8.0639248910583703</v>
      </c>
      <c r="J121" s="2">
        <f>G121/$M$2*1000</f>
        <v>1.3171575251375482</v>
      </c>
      <c r="K121" s="7">
        <f>F121/$M$2*100</f>
        <v>1.0621459352401516E-2</v>
      </c>
      <c r="L121" s="7">
        <f>H121/$M$2*100</f>
        <v>0.33381465457110959</v>
      </c>
      <c r="M121" s="7">
        <f t="shared" si="13"/>
        <v>0.28203986445242807</v>
      </c>
      <c r="N121" s="7">
        <f t="shared" si="14"/>
        <v>1.0376594258156475</v>
      </c>
      <c r="O121" s="7">
        <f>N121*(1-N121^$M$5)/(1-N121)</f>
        <v>18.67887819819509</v>
      </c>
      <c r="P121" s="7">
        <f t="shared" si="15"/>
        <v>1.5668035344494562E-2</v>
      </c>
      <c r="Q121" s="1">
        <f t="shared" si="16"/>
        <v>43998</v>
      </c>
      <c r="R121" s="7">
        <f>I121^(1-$M$3)*K121^$M$3</f>
        <v>0.29266132380482957</v>
      </c>
      <c r="S121" s="7">
        <f t="shared" si="17"/>
        <v>4.8714554614547788E-2</v>
      </c>
      <c r="T121" s="7">
        <f t="shared" si="18"/>
        <v>3.8876977196219797E-2</v>
      </c>
      <c r="U121" s="7">
        <f t="shared" si="19"/>
        <v>0.34137587841937733</v>
      </c>
      <c r="V121" s="7">
        <f>SUM(P$9:P120)</f>
        <v>0.75516357293473568</v>
      </c>
      <c r="W121" s="7">
        <f ca="1">IFERROR(VALUE(INDIRECT(_xlfn.CONCAT("L",ROW(W121)-_xlfn.CEILING.MATH($M$5)-7))),0)</f>
        <v>0.20101919205105612</v>
      </c>
      <c r="X121" s="7">
        <f ca="1">$M$4+V121+W121</f>
        <v>0.9561827649857918</v>
      </c>
    </row>
    <row r="122" spans="1:24" x14ac:dyDescent="0.2">
      <c r="A122">
        <v>20200624</v>
      </c>
      <c r="B122" t="s">
        <v>2</v>
      </c>
      <c r="C122">
        <v>5551</v>
      </c>
      <c r="D122">
        <v>63690</v>
      </c>
      <c r="E122" s="1">
        <f t="shared" si="11"/>
        <v>44006</v>
      </c>
      <c r="F122" s="2">
        <f>IF(AVERAGE(C109:C122)&lt;0,NA,AVERAGE(C109:C122))</f>
        <v>3297.4285714285716</v>
      </c>
      <c r="G122" s="2">
        <f>IF(AVERAGE(D109:D122)&lt;0,NA,AVERAGE(D109:D122))</f>
        <v>40244.5</v>
      </c>
      <c r="H122" s="2">
        <f>SUM(F$22:F122)</f>
        <v>100089.92857142857</v>
      </c>
      <c r="I122" s="2">
        <f t="shared" si="12"/>
        <v>8.1934887287171456</v>
      </c>
      <c r="J122" s="2">
        <f>G122/$M$2*1000</f>
        <v>1.3879385144393439</v>
      </c>
      <c r="K122" s="7">
        <f>F122/$M$2*100</f>
        <v>1.1372058574211185E-2</v>
      </c>
      <c r="L122" s="7">
        <f>H122/$M$2*100</f>
        <v>0.34518671314532079</v>
      </c>
      <c r="M122" s="7">
        <f t="shared" si="13"/>
        <v>0.2938767477299421</v>
      </c>
      <c r="N122" s="7">
        <f t="shared" si="14"/>
        <v>1.0386966939781896</v>
      </c>
      <c r="O122" s="7">
        <f>N122*(1-N122^$M$5)/(1-N122)</f>
        <v>18.830771749480565</v>
      </c>
      <c r="P122" s="7">
        <f t="shared" si="15"/>
        <v>1.6210106009732363E-2</v>
      </c>
      <c r="Q122" s="1">
        <f t="shared" si="16"/>
        <v>43999</v>
      </c>
      <c r="R122" s="7">
        <f>I122^(1-$M$3)*K122^$M$3</f>
        <v>0.3052488063041533</v>
      </c>
      <c r="S122" s="7">
        <f t="shared" si="17"/>
        <v>5.0440908190669272E-2</v>
      </c>
      <c r="T122" s="7">
        <f t="shared" si="18"/>
        <v>4.6090522084131391E-2</v>
      </c>
      <c r="U122" s="7">
        <f t="shared" si="19"/>
        <v>0.35568971449482256</v>
      </c>
      <c r="V122" s="7">
        <f>SUM(P$9:P121)</f>
        <v>0.77083160827923025</v>
      </c>
      <c r="W122" s="7">
        <f ca="1">IFERROR(VALUE(INDIRECT(_xlfn.CONCAT("L",ROW(W122)-_xlfn.CEILING.MATH($M$5)-7))),0)</f>
        <v>0.2051941692782403</v>
      </c>
      <c r="X122" s="7">
        <f ca="1">$M$4+V122+W122</f>
        <v>0.97602577755747055</v>
      </c>
    </row>
    <row r="123" spans="1:24" x14ac:dyDescent="0.2">
      <c r="A123">
        <v>20200625</v>
      </c>
      <c r="B123" t="s">
        <v>2</v>
      </c>
      <c r="C123">
        <v>5996</v>
      </c>
      <c r="D123">
        <v>72894</v>
      </c>
      <c r="E123" s="1">
        <f t="shared" si="11"/>
        <v>44007</v>
      </c>
      <c r="F123" s="2">
        <f>IF(AVERAGE(C110:C123)&lt;0,NA,AVERAGE(C110:C123))</f>
        <v>3595.2857142857142</v>
      </c>
      <c r="G123" s="2">
        <f>IF(AVERAGE(D110:D123)&lt;0,NA,AVERAGE(D110:D123))</f>
        <v>42529.642857142855</v>
      </c>
      <c r="H123" s="2">
        <f>SUM(F$22:F123)</f>
        <v>103685.21428571428</v>
      </c>
      <c r="I123" s="2">
        <f t="shared" si="12"/>
        <v>8.453599590201792</v>
      </c>
      <c r="J123" s="2">
        <f>G123/$M$2*1000</f>
        <v>1.4667477376232456</v>
      </c>
      <c r="K123" s="7">
        <f>F123/$M$2*100</f>
        <v>1.2399298073701276E-2</v>
      </c>
      <c r="L123" s="7">
        <f>H123/$M$2*100</f>
        <v>0.35758601121902206</v>
      </c>
      <c r="M123" s="7">
        <f t="shared" si="13"/>
        <v>0.31135786573063984</v>
      </c>
      <c r="N123" s="7">
        <f t="shared" si="14"/>
        <v>1.0398233012183737</v>
      </c>
      <c r="O123" s="7">
        <f>N123*(1-N123^$M$5)/(1-N123)</f>
        <v>18.997317124807051</v>
      </c>
      <c r="P123" s="7">
        <f t="shared" si="15"/>
        <v>1.7042257160700496E-2</v>
      </c>
      <c r="Q123" s="1">
        <f t="shared" si="16"/>
        <v>44000</v>
      </c>
      <c r="R123" s="7">
        <f>I123^(1-$M$3)*K123^$M$3</f>
        <v>0.32375716380434111</v>
      </c>
      <c r="S123" s="7">
        <f t="shared" si="17"/>
        <v>5.2514848081846033E-2</v>
      </c>
      <c r="T123" s="7">
        <f t="shared" si="18"/>
        <v>4.2834242626446473E-2</v>
      </c>
      <c r="U123" s="7">
        <f t="shared" si="19"/>
        <v>0.37627201188618714</v>
      </c>
      <c r="V123" s="7">
        <f>SUM(P$9:P122)</f>
        <v>0.78704171428896263</v>
      </c>
      <c r="W123" s="7">
        <f ca="1">IFERROR(VALUE(INDIRECT(_xlfn.CONCAT("L",ROW(W123)-_xlfn.CEILING.MATH($M$5)-7))),0)</f>
        <v>0.20954257015234082</v>
      </c>
      <c r="X123" s="7">
        <f ca="1">$M$4+V123+W123</f>
        <v>0.99658428444130343</v>
      </c>
    </row>
    <row r="124" spans="1:24" x14ac:dyDescent="0.2">
      <c r="A124">
        <v>20200626</v>
      </c>
      <c r="B124" t="s">
        <v>2</v>
      </c>
      <c r="C124">
        <v>5707</v>
      </c>
      <c r="D124">
        <v>77860</v>
      </c>
      <c r="E124" s="1">
        <f t="shared" si="11"/>
        <v>44008</v>
      </c>
      <c r="F124" s="2">
        <f>IF(AVERAGE(C111:C124)&lt;0,NA,AVERAGE(C111:C124))</f>
        <v>3853.1428571428573</v>
      </c>
      <c r="G124" s="2">
        <f>IF(AVERAGE(D111:D124)&lt;0,NA,AVERAGE(D111:D124))</f>
        <v>45045.142857142855</v>
      </c>
      <c r="H124" s="2">
        <f>SUM(F$22:F124)</f>
        <v>107538.35714285713</v>
      </c>
      <c r="I124" s="2">
        <f t="shared" si="12"/>
        <v>8.5539585685471096</v>
      </c>
      <c r="J124" s="2">
        <f>G124/$M$2*1000</f>
        <v>1.553501438950686</v>
      </c>
      <c r="K124" s="7">
        <f>F124/$M$2*100</f>
        <v>1.3288586944962483E-2</v>
      </c>
      <c r="L124" s="7">
        <f>H124/$M$2*100</f>
        <v>0.37087459816398449</v>
      </c>
      <c r="M124" s="7">
        <f t="shared" si="13"/>
        <v>0.32386126425142331</v>
      </c>
      <c r="N124" s="7">
        <f t="shared" si="14"/>
        <v>1.0410317268898392</v>
      </c>
      <c r="O124" s="7">
        <f>N124*(1-N124^$M$5)/(1-N124)</f>
        <v>19.177792418490615</v>
      </c>
      <c r="P124" s="7">
        <f t="shared" si="15"/>
        <v>1.7580222156921288E-2</v>
      </c>
      <c r="Q124" s="1">
        <f t="shared" si="16"/>
        <v>44001</v>
      </c>
      <c r="R124" s="7">
        <f>I124^(1-$M$3)*K124^$M$3</f>
        <v>0.3371498511963858</v>
      </c>
      <c r="S124" s="7">
        <f t="shared" si="17"/>
        <v>5.479054076680754E-2</v>
      </c>
      <c r="T124" s="7">
        <f t="shared" si="18"/>
        <v>3.9932396821095673E-2</v>
      </c>
      <c r="U124" s="7">
        <f t="shared" si="19"/>
        <v>0.39194039196319336</v>
      </c>
      <c r="V124" s="7">
        <f>SUM(P$9:P123)</f>
        <v>0.80408397144966315</v>
      </c>
      <c r="W124" s="7">
        <f ca="1">IFERROR(VALUE(INDIRECT(_xlfn.CONCAT("L",ROW(W124)-_xlfn.CEILING.MATH($M$5)-7))),0)</f>
        <v>0.21401709731510773</v>
      </c>
      <c r="X124" s="7">
        <f ca="1">$M$4+V124+W124</f>
        <v>1.0181010687647709</v>
      </c>
    </row>
    <row r="125" spans="1:24" x14ac:dyDescent="0.2">
      <c r="A125">
        <v>20200627</v>
      </c>
      <c r="B125" t="s">
        <v>2</v>
      </c>
      <c r="C125">
        <v>5742</v>
      </c>
      <c r="D125">
        <v>86143</v>
      </c>
      <c r="E125" s="1">
        <f t="shared" si="11"/>
        <v>44009</v>
      </c>
      <c r="F125" s="2">
        <f>IF(AVERAGE(C112:C125)&lt;0,NA,AVERAGE(C112:C125))</f>
        <v>4096.7857142857147</v>
      </c>
      <c r="G125" s="2">
        <f>IF(AVERAGE(D112:D125)&lt;0,NA,AVERAGE(D112:D125))</f>
        <v>48290.571428571428</v>
      </c>
      <c r="H125" s="2">
        <f>SUM(F$22:F125)</f>
        <v>111635.14285714284</v>
      </c>
      <c r="I125" s="2">
        <f t="shared" si="12"/>
        <v>8.483614074323885</v>
      </c>
      <c r="J125" s="2">
        <f>G125/$M$2*1000</f>
        <v>1.6654286665258224</v>
      </c>
      <c r="K125" s="7">
        <f>F125/$M$2*100</f>
        <v>1.4128854075120927E-2</v>
      </c>
      <c r="L125" s="7">
        <f>H125/$M$2*100</f>
        <v>0.38500345223910543</v>
      </c>
      <c r="M125" s="7">
        <f t="shared" si="13"/>
        <v>0.33208458484047676</v>
      </c>
      <c r="N125" s="7">
        <f t="shared" si="14"/>
        <v>1.0425459497974228</v>
      </c>
      <c r="O125" s="7">
        <f>N125*(1-N125^$M$5)/(1-N125)</f>
        <v>19.406649299227624</v>
      </c>
      <c r="P125" s="7">
        <f t="shared" si="15"/>
        <v>1.783993895996136E-2</v>
      </c>
      <c r="Q125" s="1">
        <f t="shared" si="16"/>
        <v>44002</v>
      </c>
      <c r="R125" s="7">
        <f>I125^(1-$M$3)*K125^$M$3</f>
        <v>0.34621343891559769</v>
      </c>
      <c r="S125" s="7">
        <f t="shared" si="17"/>
        <v>5.7218471823635923E-2</v>
      </c>
      <c r="T125" s="7">
        <f t="shared" si="18"/>
        <v>4.6567231296142431E-2</v>
      </c>
      <c r="U125" s="7">
        <f t="shared" si="19"/>
        <v>0.40343191073923362</v>
      </c>
      <c r="V125" s="7">
        <f>SUM(P$9:P124)</f>
        <v>0.82166419360658449</v>
      </c>
      <c r="W125" s="7">
        <f ca="1">IFERROR(VALUE(INDIRECT(_xlfn.CONCAT("L",ROW(W125)-_xlfn.CEILING.MATH($M$5)-7))),0)</f>
        <v>0.21870840403652006</v>
      </c>
      <c r="X125" s="7">
        <f ca="1">$M$4+V125+W125</f>
        <v>1.0403725976431046</v>
      </c>
    </row>
    <row r="126" spans="1:24" x14ac:dyDescent="0.2">
      <c r="A126">
        <v>20200628</v>
      </c>
      <c r="B126" t="s">
        <v>2</v>
      </c>
      <c r="C126">
        <v>5357</v>
      </c>
      <c r="D126">
        <v>48975</v>
      </c>
      <c r="E126" s="1">
        <f t="shared" si="11"/>
        <v>44010</v>
      </c>
      <c r="F126" s="2">
        <f>IF(AVERAGE(C113:C126)&lt;0,NA,AVERAGE(C113:C126))</f>
        <v>4347.7857142857147</v>
      </c>
      <c r="G126" s="2">
        <f>IF(AVERAGE(D113:D126)&lt;0,NA,AVERAGE(D113:D126))</f>
        <v>50077</v>
      </c>
      <c r="H126" s="2">
        <f>SUM(F$22:F126)</f>
        <v>115982.92857142855</v>
      </c>
      <c r="I126" s="2">
        <f t="shared" si="12"/>
        <v>8.6822008392789396</v>
      </c>
      <c r="J126" s="2">
        <f>G126/$M$2*1000</f>
        <v>1.7270384024544727</v>
      </c>
      <c r="K126" s="7">
        <f>F126/$M$2*100</f>
        <v>1.4994494267257184E-2</v>
      </c>
      <c r="L126" s="7">
        <f>H126/$M$2*100</f>
        <v>0.39999794650636256</v>
      </c>
      <c r="M126" s="7">
        <f t="shared" si="13"/>
        <v>0.34581738290940062</v>
      </c>
      <c r="N126" s="7">
        <f t="shared" si="14"/>
        <v>1.0433595736024222</v>
      </c>
      <c r="O126" s="7">
        <f>N126*(1-N126^$M$5)/(1-N126)</f>
        <v>19.530877761376853</v>
      </c>
      <c r="P126" s="7">
        <f t="shared" si="15"/>
        <v>1.8473920198823768E-2</v>
      </c>
      <c r="Q126" s="1">
        <f t="shared" si="16"/>
        <v>44003</v>
      </c>
      <c r="R126" s="7">
        <f>I126^(1-$M$3)*K126^$M$3</f>
        <v>0.3608118771766578</v>
      </c>
      <c r="S126" s="7">
        <f t="shared" si="17"/>
        <v>6.0266934367086737E-2</v>
      </c>
      <c r="T126" s="7">
        <f t="shared" si="18"/>
        <v>4.7301387014872576E-2</v>
      </c>
      <c r="U126" s="7">
        <f t="shared" si="19"/>
        <v>0.42107881154374455</v>
      </c>
      <c r="V126" s="7">
        <f>SUM(P$9:P125)</f>
        <v>0.83950413256654588</v>
      </c>
      <c r="W126" s="7">
        <f ca="1">IFERROR(VALUE(INDIRECT(_xlfn.CONCAT("L",ROW(W126)-_xlfn.CEILING.MATH($M$5)-7))),0)</f>
        <v>0.22354406623675757</v>
      </c>
      <c r="X126" s="7">
        <f ca="1">$M$4+V126+W126</f>
        <v>1.0630481988033034</v>
      </c>
    </row>
    <row r="127" spans="1:24" x14ac:dyDescent="0.2">
      <c r="A127">
        <v>20200629</v>
      </c>
      <c r="B127" t="s">
        <v>2</v>
      </c>
      <c r="C127">
        <v>4288</v>
      </c>
      <c r="D127">
        <v>30546</v>
      </c>
      <c r="E127" s="1">
        <f t="shared" si="11"/>
        <v>44011</v>
      </c>
      <c r="F127" s="2">
        <f>IF(AVERAGE(C114:C127)&lt;0,NA,AVERAGE(C114:C127))</f>
        <v>4564.5</v>
      </c>
      <c r="G127" s="2">
        <f>IF(AVERAGE(D114:D127)&lt;0,NA,AVERAGE(D114:D127))</f>
        <v>51193</v>
      </c>
      <c r="H127" s="2">
        <f>SUM(F$22:F127)</f>
        <v>120547.42857142855</v>
      </c>
      <c r="I127" s="2">
        <f t="shared" si="12"/>
        <v>8.9162580821596702</v>
      </c>
      <c r="J127" s="2">
        <f>G127/$M$2*1000</f>
        <v>1.7655266277303319</v>
      </c>
      <c r="K127" s="7">
        <f>F127/$M$2*100</f>
        <v>1.5741891063768679E-2</v>
      </c>
      <c r="L127" s="7">
        <f>H127/$M$2*100</f>
        <v>0.41573983757013128</v>
      </c>
      <c r="M127" s="7">
        <f t="shared" si="13"/>
        <v>0.35890295866168076</v>
      </c>
      <c r="N127" s="7">
        <f t="shared" si="14"/>
        <v>1.0438611348384224</v>
      </c>
      <c r="O127" s="7">
        <f>N127*(1-N127^$M$5)/(1-N127)</f>
        <v>19.607900962189831</v>
      </c>
      <c r="P127" s="7">
        <f t="shared" si="15"/>
        <v>1.910683098858373E-2</v>
      </c>
      <c r="Q127" s="1">
        <f t="shared" si="16"/>
        <v>44004</v>
      </c>
      <c r="R127" s="7">
        <f>I127^(1-$M$3)*K127^$M$3</f>
        <v>0.37464484972544942</v>
      </c>
      <c r="S127" s="7">
        <f t="shared" si="17"/>
        <v>6.3703136712023739E-2</v>
      </c>
      <c r="T127" s="7">
        <f t="shared" si="18"/>
        <v>3.9367224884691354E-2</v>
      </c>
      <c r="U127" s="7">
        <f t="shared" si="19"/>
        <v>0.43834798643747319</v>
      </c>
      <c r="V127" s="7">
        <f>SUM(P$9:P126)</f>
        <v>0.85797805276536965</v>
      </c>
      <c r="W127" s="7">
        <f ca="1">IFERROR(VALUE(INDIRECT(_xlfn.CONCAT("L",ROW(W127)-_xlfn.CEILING.MATH($M$5)-7))),0)</f>
        <v>0.22838342354310842</v>
      </c>
      <c r="X127" s="7">
        <f ca="1">$M$4+V127+W127</f>
        <v>1.0863614763084781</v>
      </c>
    </row>
    <row r="128" spans="1:24" x14ac:dyDescent="0.2">
      <c r="A128">
        <v>20200630</v>
      </c>
      <c r="B128" t="s">
        <v>2</v>
      </c>
      <c r="C128">
        <v>6975</v>
      </c>
      <c r="D128">
        <v>91085</v>
      </c>
      <c r="E128" s="1">
        <f t="shared" si="11"/>
        <v>44012</v>
      </c>
      <c r="F128" s="2">
        <f>IF(AVERAGE(C115:C128)&lt;0,NA,AVERAGE(C115:C128))</f>
        <v>4770</v>
      </c>
      <c r="G128" s="2">
        <f>IF(AVERAGE(D115:D128)&lt;0,NA,AVERAGE(D115:D128))</f>
        <v>54581.785714285717</v>
      </c>
      <c r="H128" s="2">
        <f>SUM(F$22:F128)</f>
        <v>125317.42857142855</v>
      </c>
      <c r="I128" s="2">
        <f t="shared" si="12"/>
        <v>8.7391790825039735</v>
      </c>
      <c r="J128" s="2">
        <f>G128/$M$2*1000</f>
        <v>1.8823979072850283</v>
      </c>
      <c r="K128" s="7">
        <f>F128/$M$2*100</f>
        <v>1.6450612416294575E-2</v>
      </c>
      <c r="L128" s="7">
        <f>H128/$M$2*100</f>
        <v>0.43219044998642581</v>
      </c>
      <c r="M128" s="7">
        <f t="shared" si="13"/>
        <v>0.36271274014149379</v>
      </c>
      <c r="N128" s="7">
        <f t="shared" si="14"/>
        <v>1.0453543826717453</v>
      </c>
      <c r="O128" s="7">
        <f>N128*(1-N128^$M$5)/(1-N128)</f>
        <v>19.839227632419124</v>
      </c>
      <c r="P128" s="7">
        <f t="shared" si="15"/>
        <v>1.9111800095392855E-2</v>
      </c>
      <c r="Q128" s="1">
        <f t="shared" si="16"/>
        <v>44005</v>
      </c>
      <c r="R128" s="7">
        <f>I128^(1-$M$3)*K128^$M$3</f>
        <v>0.37916335255778838</v>
      </c>
      <c r="S128" s="7">
        <f t="shared" si="17"/>
        <v>6.7544076346567991E-2</v>
      </c>
      <c r="T128" s="7">
        <f t="shared" si="18"/>
        <v>5.2809003011568045E-2</v>
      </c>
      <c r="U128" s="7">
        <f t="shared" si="19"/>
        <v>0.44670742890435639</v>
      </c>
      <c r="V128" s="7">
        <f>SUM(P$9:P127)</f>
        <v>0.87708488375395333</v>
      </c>
      <c r="W128" s="7">
        <f ca="1">IFERROR(VALUE(INDIRECT(_xlfn.CONCAT("L",ROW(W128)-_xlfn.CEILING.MATH($M$5)-7))),0)</f>
        <v>0.23348094559657329</v>
      </c>
      <c r="X128" s="7">
        <f ca="1">$M$4+V128+W128</f>
        <v>1.1105658293505267</v>
      </c>
    </row>
    <row r="129" spans="1:24" x14ac:dyDescent="0.2">
      <c r="A129">
        <v>20200701</v>
      </c>
      <c r="B129" t="s">
        <v>2</v>
      </c>
      <c r="C129">
        <v>8076</v>
      </c>
      <c r="D129">
        <v>95012</v>
      </c>
      <c r="E129" s="1">
        <f t="shared" si="11"/>
        <v>44013</v>
      </c>
      <c r="F129" s="2">
        <f>IF(AVERAGE(C116:C129)&lt;0,NA,AVERAGE(C116:C129))</f>
        <v>5123.3571428571431</v>
      </c>
      <c r="G129" s="2">
        <f>IF(AVERAGE(D116:D129)&lt;0,NA,AVERAGE(D116:D129))</f>
        <v>57608.142857142855</v>
      </c>
      <c r="H129" s="2">
        <f>SUM(F$22:F129)</f>
        <v>130440.7857142857</v>
      </c>
      <c r="I129" s="2">
        <f t="shared" si="12"/>
        <v>8.8934600019342511</v>
      </c>
      <c r="J129" s="2">
        <f>G129/$M$2*1000</f>
        <v>1.9867698745605575</v>
      </c>
      <c r="K129" s="7">
        <f>F129/$M$2*100</f>
        <v>1.766925841245225E-2</v>
      </c>
      <c r="L129" s="7">
        <f>H129/$M$2*100</f>
        <v>0.44985970839887812</v>
      </c>
      <c r="M129" s="7">
        <f t="shared" si="13"/>
        <v>0.37874068464521671</v>
      </c>
      <c r="N129" s="7">
        <f t="shared" si="14"/>
        <v>1.0466526547814736</v>
      </c>
      <c r="O129" s="7">
        <f>N129*(1-N129^$M$5)/(1-N129)</f>
        <v>20.042823128634197</v>
      </c>
      <c r="P129" s="7">
        <f t="shared" si="15"/>
        <v>1.9778149041855164E-2</v>
      </c>
      <c r="Q129" s="1">
        <f t="shared" si="16"/>
        <v>44006</v>
      </c>
      <c r="R129" s="7">
        <f>I129^(1-$M$3)*K129^$M$3</f>
        <v>0.39640994305766897</v>
      </c>
      <c r="S129" s="7">
        <f t="shared" si="17"/>
        <v>7.2360031314201392E-2</v>
      </c>
      <c r="T129" s="7">
        <f t="shared" si="18"/>
        <v>5.2894685547037301E-2</v>
      </c>
      <c r="U129" s="7">
        <f t="shared" si="19"/>
        <v>0.46876997437187035</v>
      </c>
      <c r="V129" s="7">
        <f>SUM(P$9:P128)</f>
        <v>0.89619668384934614</v>
      </c>
      <c r="W129" s="7">
        <f ca="1">IFERROR(VALUE(INDIRECT(_xlfn.CONCAT("L",ROW(W129)-_xlfn.CEILING.MATH($M$5)-7))),0)</f>
        <v>0.23886003473586964</v>
      </c>
      <c r="X129" s="7">
        <f ca="1">$M$4+V129+W129</f>
        <v>1.1350567185852158</v>
      </c>
    </row>
    <row r="130" spans="1:24" x14ac:dyDescent="0.2">
      <c r="A130">
        <v>20200702</v>
      </c>
      <c r="B130" t="s">
        <v>2</v>
      </c>
      <c r="C130">
        <v>7915</v>
      </c>
      <c r="D130">
        <v>85103</v>
      </c>
      <c r="E130" s="1">
        <f t="shared" si="11"/>
        <v>44014</v>
      </c>
      <c r="F130" s="2">
        <f>IF(AVERAGE(C117:C130)&lt;0,NA,AVERAGE(C117:C130))</f>
        <v>5437.5714285714284</v>
      </c>
      <c r="G130" s="2">
        <f>IF(AVERAGE(D117:D130)&lt;0,NA,AVERAGE(D117:D130))</f>
        <v>60114.642857142855</v>
      </c>
      <c r="H130" s="2">
        <f>SUM(F$22:F130)</f>
        <v>135878.35714285713</v>
      </c>
      <c r="I130" s="2">
        <f t="shared" si="12"/>
        <v>9.0453359949144794</v>
      </c>
      <c r="J130" s="2">
        <f>G130/$M$2*1000</f>
        <v>2.0732131869744825</v>
      </c>
      <c r="K130" s="7">
        <f>F130/$M$2*100</f>
        <v>1.8752909865271655E-2</v>
      </c>
      <c r="L130" s="7">
        <f>H130/$M$2*100</f>
        <v>0.46861261826414979</v>
      </c>
      <c r="M130" s="7">
        <f t="shared" si="13"/>
        <v>0.39310431128512718</v>
      </c>
      <c r="N130" s="7">
        <f t="shared" si="14"/>
        <v>1.0477046659802969</v>
      </c>
      <c r="O130" s="7">
        <f>N130*(1-N130^$M$5)/(1-N130)</f>
        <v>20.209506760155687</v>
      </c>
      <c r="P130" s="7">
        <f t="shared" si="15"/>
        <v>2.0379380161934545E-2</v>
      </c>
      <c r="Q130" s="1">
        <f t="shared" si="16"/>
        <v>44007</v>
      </c>
      <c r="R130" s="7">
        <f>I130^(1-$M$3)*K130^$M$3</f>
        <v>0.41185722115039886</v>
      </c>
      <c r="S130" s="7">
        <f t="shared" si="17"/>
        <v>7.7763754494252865E-2</v>
      </c>
      <c r="T130" s="7">
        <f t="shared" si="18"/>
        <v>5.1068304500526684E-2</v>
      </c>
      <c r="U130" s="7">
        <f t="shared" si="19"/>
        <v>0.48962097564465173</v>
      </c>
      <c r="V130" s="7">
        <f>SUM(P$9:P129)</f>
        <v>0.9159748328912013</v>
      </c>
      <c r="W130" s="7">
        <f ca="1">IFERROR(VALUE(INDIRECT(_xlfn.CONCAT("L",ROW(W130)-_xlfn.CEILING.MATH($M$5)-7))),0)</f>
        <v>0.24423198000334692</v>
      </c>
      <c r="X130" s="7">
        <f ca="1">$M$4+V130+W130</f>
        <v>1.1602068128945482</v>
      </c>
    </row>
    <row r="131" spans="1:24" x14ac:dyDescent="0.2">
      <c r="A131">
        <v>20200703</v>
      </c>
      <c r="B131" t="s">
        <v>2</v>
      </c>
      <c r="C131">
        <v>7555</v>
      </c>
      <c r="D131">
        <v>86170</v>
      </c>
      <c r="E131" s="1">
        <f t="shared" si="11"/>
        <v>44015</v>
      </c>
      <c r="F131" s="2">
        <f>IF(AVERAGE(C118:C131)&lt;0,NA,AVERAGE(C118:C131))</f>
        <v>5730.5</v>
      </c>
      <c r="G131" s="2">
        <f>IF(AVERAGE(D118:D131)&lt;0,NA,AVERAGE(D118:D131))</f>
        <v>63058.071428571428</v>
      </c>
      <c r="H131" s="2">
        <f>SUM(F$22:F131)</f>
        <v>141608.85714285713</v>
      </c>
      <c r="I131" s="2">
        <f t="shared" si="12"/>
        <v>9.0876550300006915</v>
      </c>
      <c r="J131" s="2">
        <f>G131/$M$2*1000</f>
        <v>2.1747251421183385</v>
      </c>
      <c r="K131" s="7">
        <f>F131/$M$2*100</f>
        <v>1.9763151876640683E-2</v>
      </c>
      <c r="L131" s="7">
        <f>H131/$M$2*100</f>
        <v>0.48837577014079048</v>
      </c>
      <c r="M131" s="7">
        <f t="shared" si="13"/>
        <v>0.40403008374707866</v>
      </c>
      <c r="N131" s="7">
        <f t="shared" si="14"/>
        <v>1.0489150503184124</v>
      </c>
      <c r="O131" s="7">
        <f>N131*(1-N131^$M$5)/(1-N131)</f>
        <v>20.403193920498889</v>
      </c>
      <c r="P131" s="7">
        <f t="shared" si="15"/>
        <v>2.0770926222386115E-2</v>
      </c>
      <c r="Q131" s="1">
        <f t="shared" si="16"/>
        <v>44008</v>
      </c>
      <c r="R131" s="7">
        <f>I131^(1-$M$3)*K131^$M$3</f>
        <v>0.42379323562371934</v>
      </c>
      <c r="S131" s="7">
        <f t="shared" si="17"/>
        <v>8.360103679159514E-2</v>
      </c>
      <c r="T131" s="7">
        <f t="shared" si="18"/>
        <v>5.8143209741265689E-2</v>
      </c>
      <c r="U131" s="7">
        <f t="shared" si="19"/>
        <v>0.50739427241531443</v>
      </c>
      <c r="V131" s="7">
        <f>SUM(P$9:P130)</f>
        <v>0.93635421305313582</v>
      </c>
      <c r="W131" s="7">
        <f ca="1">IFERROR(VALUE(INDIRECT(_xlfn.CONCAT("L",ROW(W131)-_xlfn.CEILING.MATH($M$5)-7))),0)</f>
        <v>0.24981750240417153</v>
      </c>
      <c r="X131" s="7">
        <f ca="1">$M$4+V131+W131</f>
        <v>1.1861717154573073</v>
      </c>
    </row>
    <row r="132" spans="1:24" x14ac:dyDescent="0.2">
      <c r="A132">
        <v>20200704</v>
      </c>
      <c r="B132" t="s">
        <v>2</v>
      </c>
      <c r="C132">
        <v>8258</v>
      </c>
      <c r="D132">
        <v>60827</v>
      </c>
      <c r="E132" s="1">
        <f t="shared" si="11"/>
        <v>44016</v>
      </c>
      <c r="F132" s="2">
        <f>IF(AVERAGE(C119:C132)&lt;0,NA,AVERAGE(C119:C132))</f>
        <v>6003.9285714285716</v>
      </c>
      <c r="G132" s="2">
        <f>IF(AVERAGE(D119:D132)&lt;0,NA,AVERAGE(D119:D132))</f>
        <v>63806.571428571428</v>
      </c>
      <c r="H132" s="2">
        <f>SUM(F$22:F132)</f>
        <v>147612.78571428571</v>
      </c>
      <c r="I132" s="2">
        <f t="shared" si="12"/>
        <v>9.409577159540218</v>
      </c>
      <c r="J132" s="2">
        <f>G132/$M$2*1000</f>
        <v>2.2005391534256686</v>
      </c>
      <c r="K132" s="7">
        <f>F132/$M$2*100</f>
        <v>2.0706142956748139E-2</v>
      </c>
      <c r="L132" s="7">
        <f>H132/$M$2*100</f>
        <v>0.50908191309753859</v>
      </c>
      <c r="M132" s="7">
        <f t="shared" si="13"/>
        <v>0.42069622430921005</v>
      </c>
      <c r="N132" s="7">
        <f t="shared" si="14"/>
        <v>1.0492187515843481</v>
      </c>
      <c r="O132" s="7">
        <f>N132*(1-N132^$M$5)/(1-N132)</f>
        <v>20.452115814212277</v>
      </c>
      <c r="P132" s="7">
        <f t="shared" si="15"/>
        <v>2.1582234878565743E-2</v>
      </c>
      <c r="Q132" s="1">
        <f t="shared" si="16"/>
        <v>44009</v>
      </c>
      <c r="R132" s="7">
        <f>I132^(1-$M$3)*K132^$M$3</f>
        <v>0.44140236726595822</v>
      </c>
      <c r="S132" s="7">
        <f t="shared" si="17"/>
        <v>8.9976326539030066E-2</v>
      </c>
      <c r="T132" s="7">
        <f t="shared" si="18"/>
        <v>4.2475067240346942E-2</v>
      </c>
      <c r="U132" s="7">
        <f t="shared" si="19"/>
        <v>0.53137869380498826</v>
      </c>
      <c r="V132" s="7">
        <f>SUM(P$9:P131)</f>
        <v>0.9571251392755219</v>
      </c>
      <c r="W132" s="7">
        <f ca="1">IFERROR(VALUE(INDIRECT(_xlfn.CONCAT("L",ROW(W132)-_xlfn.CEILING.MATH($M$5)-7))),0)</f>
        <v>0.25564911887214004</v>
      </c>
      <c r="X132" s="7">
        <f ca="1">$M$4+V132+W132</f>
        <v>1.2127742581476619</v>
      </c>
    </row>
    <row r="133" spans="1:24" x14ac:dyDescent="0.2">
      <c r="A133">
        <v>20200705</v>
      </c>
      <c r="B133" t="s">
        <v>2</v>
      </c>
      <c r="C133">
        <v>3449</v>
      </c>
      <c r="D133">
        <v>21121</v>
      </c>
      <c r="E133" s="1">
        <f t="shared" si="11"/>
        <v>44017</v>
      </c>
      <c r="F133" s="2">
        <f>IF(AVERAGE(C120:C133)&lt;0,NA,AVERAGE(C120:C133))</f>
        <v>5974.1428571428569</v>
      </c>
      <c r="G133" s="2">
        <f>IF(AVERAGE(D120:D133)&lt;0,NA,AVERAGE(D120:D133))</f>
        <v>63121.642857142855</v>
      </c>
      <c r="H133" s="2">
        <f>SUM(F$22:F133)</f>
        <v>153586.92857142858</v>
      </c>
      <c r="I133" s="2">
        <f t="shared" si="12"/>
        <v>9.464492029561967</v>
      </c>
      <c r="J133" s="2">
        <f>G133/$M$2*1000</f>
        <v>2.1769175717455478</v>
      </c>
      <c r="K133" s="7">
        <f>F133/$M$2*100</f>
        <v>2.0603419006799129E-2</v>
      </c>
      <c r="L133" s="7">
        <f>H133/$M$2*100</f>
        <v>0.52968533210433777</v>
      </c>
      <c r="M133" s="7">
        <f t="shared" si="13"/>
        <v>0.42098563766419211</v>
      </c>
      <c r="N133" s="7">
        <f t="shared" si="14"/>
        <v>1.0489409071556828</v>
      </c>
      <c r="O133" s="7">
        <f>N133*(1-N133^$M$5)/(1-N133)</f>
        <v>20.407354015203886</v>
      </c>
      <c r="P133" s="7">
        <f t="shared" si="15"/>
        <v>2.1638721822633086E-2</v>
      </c>
      <c r="Q133" s="1">
        <f t="shared" si="16"/>
        <v>44010</v>
      </c>
      <c r="R133" s="7">
        <f>I133^(1-$M$3)*K133^$M$3</f>
        <v>0.44158905667099124</v>
      </c>
      <c r="S133" s="7">
        <f t="shared" si="17"/>
        <v>9.6731965875724607E-2</v>
      </c>
      <c r="T133" s="7">
        <f t="shared" si="18"/>
        <v>4.9064483948731696E-2</v>
      </c>
      <c r="U133" s="7">
        <f t="shared" si="19"/>
        <v>0.53832102254671588</v>
      </c>
      <c r="V133" s="7">
        <f>SUM(P$9:P132)</f>
        <v>0.97870737415408759</v>
      </c>
      <c r="W133" s="7">
        <f ca="1">IFERROR(VALUE(INDIRECT(_xlfn.CONCAT("L",ROW(W133)-_xlfn.CEILING.MATH($M$5)-7))),0)</f>
        <v>0.26145462325690816</v>
      </c>
      <c r="X133" s="7">
        <f ca="1">$M$4+V133+W133</f>
        <v>1.2401619974109956</v>
      </c>
    </row>
    <row r="134" spans="1:24" x14ac:dyDescent="0.2">
      <c r="A134">
        <v>20200706</v>
      </c>
      <c r="B134" t="s">
        <v>2</v>
      </c>
      <c r="C134">
        <v>5318</v>
      </c>
      <c r="D134">
        <v>32581</v>
      </c>
      <c r="E134" s="1">
        <f t="shared" si="11"/>
        <v>44018</v>
      </c>
      <c r="F134" s="2">
        <f>IF(AVERAGE(C121:C134)&lt;0,NA,AVERAGE(C121:C134))</f>
        <v>6119.7142857142853</v>
      </c>
      <c r="G134" s="2">
        <f>IF(AVERAGE(D121:D134)&lt;0,NA,AVERAGE(D121:D134))</f>
        <v>64235.142857142855</v>
      </c>
      <c r="H134" s="2">
        <f>SUM(F$22:F134)</f>
        <v>159706.64285714287</v>
      </c>
      <c r="I134" s="2">
        <f t="shared" si="12"/>
        <v>9.5270501683546609</v>
      </c>
      <c r="J134" s="2">
        <f>G134/$M$2*1000</f>
        <v>2.2153195778787635</v>
      </c>
      <c r="K134" s="7">
        <f>F134/$M$2*100</f>
        <v>2.1105460757389252E-2</v>
      </c>
      <c r="L134" s="7">
        <f>H134/$M$2*100</f>
        <v>0.55079079286172705</v>
      </c>
      <c r="M134" s="7">
        <f t="shared" si="13"/>
        <v>0.42730593903290148</v>
      </c>
      <c r="N134" s="7">
        <f t="shared" si="14"/>
        <v>1.0493919200026942</v>
      </c>
      <c r="O134" s="7">
        <f>N134*(1-N134^$M$5)/(1-N134)</f>
        <v>20.480069090828675</v>
      </c>
      <c r="P134" s="7">
        <f t="shared" si="15"/>
        <v>2.1895014015899831E-2</v>
      </c>
      <c r="Q134" s="1">
        <f t="shared" si="16"/>
        <v>44011</v>
      </c>
      <c r="R134" s="7">
        <f>I134^(1-$M$3)*K134^$M$3</f>
        <v>0.44841139979029071</v>
      </c>
      <c r="S134" s="7">
        <f t="shared" si="17"/>
        <v>0.1039194399468571</v>
      </c>
      <c r="T134" s="7">
        <f t="shared" si="18"/>
        <v>5.7195383272880984E-2</v>
      </c>
      <c r="U134" s="7">
        <f t="shared" si="19"/>
        <v>0.55233083973714781</v>
      </c>
      <c r="V134" s="7">
        <f>SUM(P$9:P133)</f>
        <v>1.0003460959767208</v>
      </c>
      <c r="W134" s="7">
        <f ca="1">IFERROR(VALUE(INDIRECT(_xlfn.CONCAT("L",ROW(W134)-_xlfn.CEILING.MATH($M$5)-7))),0)</f>
        <v>0.26742295865106791</v>
      </c>
      <c r="X134" s="7">
        <f ca="1">$M$4+V134+W134</f>
        <v>1.2677690546277887</v>
      </c>
    </row>
    <row r="135" spans="1:24" x14ac:dyDescent="0.2">
      <c r="A135">
        <v>20200707</v>
      </c>
      <c r="B135" t="s">
        <v>2</v>
      </c>
      <c r="C135">
        <v>10028</v>
      </c>
      <c r="D135">
        <v>84843</v>
      </c>
      <c r="E135" s="1">
        <f t="shared" si="11"/>
        <v>44019</v>
      </c>
      <c r="F135" s="2">
        <f>IF(AVERAGE(C122:C135)&lt;0,NA,AVERAGE(C122:C135))</f>
        <v>6443.9285714285716</v>
      </c>
      <c r="G135" s="2">
        <f>IF(AVERAGE(D122:D135)&lt;0,NA,AVERAGE(D122:D135))</f>
        <v>66917.857142857145</v>
      </c>
      <c r="H135" s="2">
        <f>SUM(F$22:F135)</f>
        <v>166150.57142857145</v>
      </c>
      <c r="I135" s="2">
        <f t="shared" si="12"/>
        <v>9.6296098628382349</v>
      </c>
      <c r="J135" s="2">
        <f>G135/$M$2*1000</f>
        <v>2.3078401081469866</v>
      </c>
      <c r="K135" s="7">
        <f>F135/$M$2*100</f>
        <v>2.2223599867265877E-2</v>
      </c>
      <c r="L135" s="7">
        <f>H135/$M$2*100</f>
        <v>0.57301439272899302</v>
      </c>
      <c r="M135" s="7">
        <f t="shared" si="13"/>
        <v>0.44038270842261679</v>
      </c>
      <c r="N135" s="7">
        <f t="shared" si="14"/>
        <v>1.0504642880890291</v>
      </c>
      <c r="O135" s="7">
        <f>N135*(1-N135^$M$5)/(1-N135)</f>
        <v>20.654121412296686</v>
      </c>
      <c r="P135" s="7">
        <f t="shared" si="15"/>
        <v>2.2397772292287597E-2</v>
      </c>
      <c r="Q135" s="1">
        <f t="shared" si="16"/>
        <v>44012</v>
      </c>
      <c r="R135" s="7">
        <f>I135^(1-$M$3)*K135^$M$3</f>
        <v>0.46260630828988264</v>
      </c>
      <c r="S135" s="7">
        <f t="shared" si="17"/>
        <v>0.11124092319969762</v>
      </c>
      <c r="T135" s="7">
        <f t="shared" si="18"/>
        <v>6.0086236789883118E-2</v>
      </c>
      <c r="U135" s="7">
        <f t="shared" si="19"/>
        <v>0.57384723148958028</v>
      </c>
      <c r="V135" s="7">
        <f>SUM(P$9:P134)</f>
        <v>1.0222411099926205</v>
      </c>
      <c r="W135" s="7">
        <f ca="1">IFERROR(VALUE(INDIRECT(_xlfn.CONCAT("L",ROW(W135)-_xlfn.CEILING.MATH($M$5)-7))),0)</f>
        <v>0.27398497442742692</v>
      </c>
      <c r="X135" s="7">
        <f ca="1">$M$4+V135+W135</f>
        <v>1.2962260844200475</v>
      </c>
    </row>
    <row r="136" spans="1:24" x14ac:dyDescent="0.2">
      <c r="A136">
        <v>20200708</v>
      </c>
      <c r="B136" t="s">
        <v>2</v>
      </c>
      <c r="C136">
        <v>9979</v>
      </c>
      <c r="D136">
        <v>92285</v>
      </c>
      <c r="E136" s="1">
        <f t="shared" si="11"/>
        <v>44020</v>
      </c>
      <c r="F136" s="2">
        <f>IF(AVERAGE(C123:C136)&lt;0,NA,AVERAGE(C123:C136))</f>
        <v>6760.2142857142853</v>
      </c>
      <c r="G136" s="2">
        <f>IF(AVERAGE(D123:D136)&lt;0,NA,AVERAGE(D123:D136))</f>
        <v>68960.357142857145</v>
      </c>
      <c r="H136" s="2">
        <f>SUM(F$22:F136)</f>
        <v>172910.78571428574</v>
      </c>
      <c r="I136" s="2">
        <f t="shared" si="12"/>
        <v>9.8030441920565128</v>
      </c>
      <c r="J136" s="2">
        <f>G136/$M$2*1000</f>
        <v>2.3782811476863608</v>
      </c>
      <c r="K136" s="7">
        <f>F136/$M$2*100</f>
        <v>2.3314395191904275E-2</v>
      </c>
      <c r="L136" s="7">
        <f>H136/$M$2*100</f>
        <v>0.59632878792089727</v>
      </c>
      <c r="M136" s="7">
        <f t="shared" si="13"/>
        <v>0.45475677772830803</v>
      </c>
      <c r="N136" s="7">
        <f t="shared" si="14"/>
        <v>1.0512678344418944</v>
      </c>
      <c r="O136" s="7">
        <f>N136*(1-N136^$M$5)/(1-N136)</f>
        <v>20.785618604357488</v>
      </c>
      <c r="P136" s="7">
        <f t="shared" si="15"/>
        <v>2.3000093575275632E-2</v>
      </c>
      <c r="Q136" s="1">
        <f t="shared" si="16"/>
        <v>44013</v>
      </c>
      <c r="R136" s="7">
        <f>I136^(1-$M$3)*K136^$M$3</f>
        <v>0.47807117292021228</v>
      </c>
      <c r="S136" s="7">
        <f t="shared" si="17"/>
        <v>0.11866981087023065</v>
      </c>
      <c r="T136" s="7">
        <f t="shared" si="18"/>
        <v>6.0092063942428386E-2</v>
      </c>
      <c r="U136" s="7">
        <f t="shared" si="19"/>
        <v>0.59674098379044294</v>
      </c>
      <c r="V136" s="7">
        <f>SUM(P$9:P135)</f>
        <v>1.0446388822849082</v>
      </c>
      <c r="W136" s="7">
        <f ca="1">IFERROR(VALUE(INDIRECT(_xlfn.CONCAT("L",ROW(W136)-_xlfn.CEILING.MATH($M$5)-7))),0)</f>
        <v>0.28089827162495451</v>
      </c>
      <c r="X136" s="7">
        <f ca="1">$M$4+V136+W136</f>
        <v>1.3255371539098628</v>
      </c>
    </row>
    <row r="137" spans="1:24" x14ac:dyDescent="0.2">
      <c r="A137">
        <v>20200709</v>
      </c>
      <c r="B137" t="s">
        <v>2</v>
      </c>
      <c r="C137">
        <v>9782</v>
      </c>
      <c r="D137">
        <v>93998</v>
      </c>
      <c r="E137" s="1">
        <f t="shared" si="11"/>
        <v>44021</v>
      </c>
      <c r="F137" s="2">
        <f>IF(AVERAGE(C124:C137)&lt;0,NA,AVERAGE(C124:C137))</f>
        <v>7030.6428571428569</v>
      </c>
      <c r="G137" s="2">
        <f>IF(AVERAGE(D124:D137)&lt;0,NA,AVERAGE(D124:D137))</f>
        <v>70467.78571428571</v>
      </c>
      <c r="H137" s="2">
        <f>SUM(F$22:F137)</f>
        <v>179941.42857142861</v>
      </c>
      <c r="I137" s="2">
        <f t="shared" si="12"/>
        <v>9.9771019989883936</v>
      </c>
      <c r="J137" s="2">
        <f>G137/$M$2*1000</f>
        <v>2.4302688272960462</v>
      </c>
      <c r="K137" s="7">
        <f>F137/$M$2*100</f>
        <v>2.4247039974894562E-2</v>
      </c>
      <c r="L137" s="7">
        <f>H137/$M$2*100</f>
        <v>0.62057582789579191</v>
      </c>
      <c r="M137" s="7">
        <f t="shared" si="13"/>
        <v>0.46760170812056617</v>
      </c>
      <c r="N137" s="7">
        <f t="shared" si="14"/>
        <v>1.0518540449143157</v>
      </c>
      <c r="O137" s="7">
        <f>N137*(1-N137^$M$5)/(1-N137)</f>
        <v>20.882135643889317</v>
      </c>
      <c r="P137" s="7">
        <f t="shared" si="15"/>
        <v>2.3553565424683426E-2</v>
      </c>
      <c r="Q137" s="1">
        <f t="shared" si="16"/>
        <v>44014</v>
      </c>
      <c r="R137" s="7">
        <f>I137^(1-$M$3)*K137^$M$3</f>
        <v>0.49184874809546075</v>
      </c>
      <c r="S137" s="7">
        <f t="shared" si="17"/>
        <v>0.12666651318017008</v>
      </c>
      <c r="T137" s="7">
        <f t="shared" si="18"/>
        <v>6.4598772179069508E-2</v>
      </c>
      <c r="U137" s="7">
        <f t="shared" si="19"/>
        <v>0.61851526127563083</v>
      </c>
      <c r="V137" s="7">
        <f>SUM(P$9:P136)</f>
        <v>1.0676389758601839</v>
      </c>
      <c r="W137" s="7">
        <f ca="1">IFERROR(VALUE(INDIRECT(_xlfn.CONCAT("L",ROW(W137)-_xlfn.CEILING.MATH($M$5)-7))),0)</f>
        <v>0.2882714863633809</v>
      </c>
      <c r="X137" s="7">
        <f ca="1">$M$4+V137+W137</f>
        <v>1.3559104622235647</v>
      </c>
    </row>
    <row r="138" spans="1:24" x14ac:dyDescent="0.2">
      <c r="A138">
        <v>20200710</v>
      </c>
      <c r="B138" t="s">
        <v>2</v>
      </c>
      <c r="C138">
        <v>9765</v>
      </c>
      <c r="D138">
        <v>91404</v>
      </c>
      <c r="E138" s="1">
        <f t="shared" si="11"/>
        <v>44022</v>
      </c>
      <c r="F138" s="2">
        <f>IF(AVERAGE(C125:C138)&lt;0,NA,AVERAGE(C125:C138))</f>
        <v>7320.5</v>
      </c>
      <c r="G138" s="2">
        <f>IF(AVERAGE(D125:D138)&lt;0,NA,AVERAGE(D125:D138))</f>
        <v>71435.21428571429</v>
      </c>
      <c r="H138" s="2">
        <f>SUM(F$22:F138)</f>
        <v>187261.92857142861</v>
      </c>
      <c r="I138" s="2">
        <f t="shared" si="12"/>
        <v>10.247746959532762</v>
      </c>
      <c r="J138" s="2">
        <f>G138/$M$2*1000</f>
        <v>2.4636331720948323</v>
      </c>
      <c r="K138" s="7">
        <f>F138/$M$2*100</f>
        <v>2.5246689348738881E-2</v>
      </c>
      <c r="L138" s="7">
        <f>H138/$M$2*100</f>
        <v>0.64582251724453066</v>
      </c>
      <c r="M138" s="7">
        <f t="shared" si="13"/>
        <v>0.48340022552621342</v>
      </c>
      <c r="N138" s="7">
        <f t="shared" si="14"/>
        <v>1.0522273015517445</v>
      </c>
      <c r="O138" s="7">
        <f>N138*(1-N138^$M$5)/(1-N138)</f>
        <v>20.943849697324719</v>
      </c>
      <c r="P138" s="7">
        <f t="shared" si="15"/>
        <v>2.4286218733699409E-2</v>
      </c>
      <c r="Q138" s="1">
        <f t="shared" si="16"/>
        <v>44015</v>
      </c>
      <c r="R138" s="7">
        <f>I138^(1-$M$3)*K138^$M$3</f>
        <v>0.50864691487495228</v>
      </c>
      <c r="S138" s="7">
        <f t="shared" si="17"/>
        <v>0.1347979636930402</v>
      </c>
      <c r="T138" s="7">
        <f t="shared" si="18"/>
        <v>7.2292260064980352E-2</v>
      </c>
      <c r="U138" s="7">
        <f t="shared" si="19"/>
        <v>0.64344487856799248</v>
      </c>
      <c r="V138" s="7">
        <f>SUM(P$9:P137)</f>
        <v>1.0911925412848673</v>
      </c>
      <c r="W138" s="7">
        <f ca="1">IFERROR(VALUE(INDIRECT(_xlfn.CONCAT("L",ROW(W138)-_xlfn.CEILING.MATH($M$5)-7))),0)</f>
        <v>0.29607850655950557</v>
      </c>
      <c r="X138" s="7">
        <f ca="1">$M$4+V138+W138</f>
        <v>1.3872710478443728</v>
      </c>
    </row>
    <row r="139" spans="1:24" x14ac:dyDescent="0.2">
      <c r="A139">
        <v>20200711</v>
      </c>
      <c r="B139" t="s">
        <v>2</v>
      </c>
      <c r="C139">
        <v>10351</v>
      </c>
      <c r="D139">
        <v>86577</v>
      </c>
      <c r="E139" s="1">
        <f t="shared" si="11"/>
        <v>44023</v>
      </c>
      <c r="F139" s="2">
        <f>IF(AVERAGE(C126:C139)&lt;0,NA,AVERAGE(C126:C139))</f>
        <v>7649.7142857142853</v>
      </c>
      <c r="G139" s="2">
        <f>IF(AVERAGE(D126:D139)&lt;0,NA,AVERAGE(D126:D139))</f>
        <v>71466.21428571429</v>
      </c>
      <c r="H139" s="2">
        <f>SUM(F$22:F139)</f>
        <v>194911.6428571429</v>
      </c>
      <c r="I139" s="2">
        <f t="shared" si="12"/>
        <v>10.703959013599832</v>
      </c>
      <c r="J139" s="2">
        <f>G139/$M$2*1000</f>
        <v>2.4647022894636068</v>
      </c>
      <c r="K139" s="7">
        <f>F139/$M$2*100</f>
        <v>2.6382072287144114E-2</v>
      </c>
      <c r="L139" s="7">
        <f>H139/$M$2*100</f>
        <v>0.67220458953167495</v>
      </c>
      <c r="M139" s="7">
        <f t="shared" si="13"/>
        <v>0.5050241945703503</v>
      </c>
      <c r="N139" s="7">
        <f t="shared" si="14"/>
        <v>1.0522392245179235</v>
      </c>
      <c r="O139" s="7">
        <f>N139*(1-N139^$M$5)/(1-N139)</f>
        <v>20.94582436441814</v>
      </c>
      <c r="P139" s="7">
        <f t="shared" si="15"/>
        <v>2.5370510972116445E-2</v>
      </c>
      <c r="Q139" s="1">
        <f t="shared" si="16"/>
        <v>44016</v>
      </c>
      <c r="R139" s="7">
        <f>I139^(1-$M$3)*K139^$M$3</f>
        <v>0.53140626685749437</v>
      </c>
      <c r="S139" s="7">
        <f t="shared" si="17"/>
        <v>0.14318905699546969</v>
      </c>
      <c r="T139" s="7">
        <f t="shared" si="18"/>
        <v>6.6065994307367315E-2</v>
      </c>
      <c r="U139" s="7">
        <f t="shared" si="19"/>
        <v>0.67459532385296406</v>
      </c>
      <c r="V139" s="7">
        <f>SUM(P$9:P138)</f>
        <v>1.1154787600185667</v>
      </c>
      <c r="W139" s="7">
        <f ca="1">IFERROR(VALUE(INDIRECT(_xlfn.CONCAT("L",ROW(W139)-_xlfn.CEILING.MATH($M$5)-7))),0)</f>
        <v>0.30449891437043375</v>
      </c>
      <c r="X139" s="7">
        <f ca="1">$M$4+V139+W139</f>
        <v>1.4199776743890005</v>
      </c>
    </row>
    <row r="140" spans="1:24" x14ac:dyDescent="0.2">
      <c r="A140">
        <v>20200712</v>
      </c>
      <c r="B140" t="s">
        <v>2</v>
      </c>
      <c r="C140">
        <v>8196</v>
      </c>
      <c r="D140">
        <v>48145</v>
      </c>
      <c r="E140" s="1">
        <f t="shared" si="11"/>
        <v>44024</v>
      </c>
      <c r="F140" s="2">
        <f>IF(AVERAGE(C127:C140)&lt;0,NA,AVERAGE(C127:C140))</f>
        <v>7852.5</v>
      </c>
      <c r="G140" s="2">
        <f>IF(AVERAGE(D127:D140)&lt;0,NA,AVERAGE(D127:D140))</f>
        <v>71406.928571428565</v>
      </c>
      <c r="H140" s="2">
        <f>SUM(F$22:F140)</f>
        <v>202764.1428571429</v>
      </c>
      <c r="I140" s="2">
        <f t="shared" si="12"/>
        <v>10.996832040108155</v>
      </c>
      <c r="J140" s="2">
        <f>G140/$M$2*1000</f>
        <v>2.4626576640809277</v>
      </c>
      <c r="K140" s="7">
        <f>F140/$M$2*100</f>
        <v>2.7081432704183055E-2</v>
      </c>
      <c r="L140" s="7">
        <f>H140/$M$2*100</f>
        <v>0.6992860222358579</v>
      </c>
      <c r="M140" s="7">
        <f t="shared" si="13"/>
        <v>0.5186382452014181</v>
      </c>
      <c r="N140" s="7">
        <f t="shared" si="14"/>
        <v>1.0522164205103419</v>
      </c>
      <c r="O140" s="7">
        <f>N140*(1-N140^$M$5)/(1-N140)</f>
        <v>20.94204777266452</v>
      </c>
      <c r="P140" s="7">
        <f t="shared" si="15"/>
        <v>2.6058563318622763E-2</v>
      </c>
      <c r="Q140" s="1">
        <f t="shared" si="16"/>
        <v>44017</v>
      </c>
      <c r="R140" s="7">
        <f>I140^(1-$M$3)*K140^$M$3</f>
        <v>0.54571967790560116</v>
      </c>
      <c r="S140" s="7">
        <f t="shared" si="17"/>
        <v>0.15149590187851655</v>
      </c>
      <c r="T140" s="7">
        <f t="shared" si="18"/>
        <v>5.9685005210089237E-2</v>
      </c>
      <c r="U140" s="7">
        <f t="shared" si="19"/>
        <v>0.69721557978411774</v>
      </c>
      <c r="V140" s="7">
        <f>SUM(P$9:P139)</f>
        <v>1.1408492709906832</v>
      </c>
      <c r="W140" s="7">
        <f ca="1">IFERROR(VALUE(INDIRECT(_xlfn.CONCAT("L",ROW(W140)-_xlfn.CEILING.MATH($M$5)-7))),0)</f>
        <v>0.31352063911619527</v>
      </c>
      <c r="X140" s="7">
        <f ca="1">$M$4+V140+W140</f>
        <v>1.4543699101068785</v>
      </c>
    </row>
    <row r="141" spans="1:24" x14ac:dyDescent="0.2">
      <c r="A141">
        <v>20200713</v>
      </c>
      <c r="B141" t="s">
        <v>2</v>
      </c>
      <c r="C141">
        <v>5655</v>
      </c>
      <c r="D141">
        <v>31418</v>
      </c>
      <c r="E141" s="1">
        <f t="shared" si="11"/>
        <v>44025</v>
      </c>
      <c r="F141" s="2">
        <f>IF(AVERAGE(C128:C141)&lt;0,NA,AVERAGE(C128:C141))</f>
        <v>7950.1428571428569</v>
      </c>
      <c r="G141" s="2">
        <f>IF(AVERAGE(D128:D141)&lt;0,NA,AVERAGE(D128:D141))</f>
        <v>71469.21428571429</v>
      </c>
      <c r="H141" s="2">
        <f>SUM(F$22:F141)</f>
        <v>210714.28571428577</v>
      </c>
      <c r="I141" s="2">
        <f t="shared" si="12"/>
        <v>11.12387051767544</v>
      </c>
      <c r="J141" s="2">
        <f>G141/$M$2*1000</f>
        <v>2.4648057524347782</v>
      </c>
      <c r="K141" s="7">
        <f>F141/$M$2*100</f>
        <v>2.7418180041306063E-2</v>
      </c>
      <c r="L141" s="7">
        <f>H141/$M$2*100</f>
        <v>0.72670420227716404</v>
      </c>
      <c r="M141" s="7">
        <f t="shared" si="13"/>
        <v>0.52484650705157854</v>
      </c>
      <c r="N141" s="7">
        <f t="shared" si="14"/>
        <v>1.0522403782304519</v>
      </c>
      <c r="O141" s="7">
        <f>N141*(1-N141^$M$5)/(1-N141)</f>
        <v>20.946015451830309</v>
      </c>
      <c r="P141" s="7">
        <f t="shared" si="15"/>
        <v>2.6366097569388857E-2</v>
      </c>
      <c r="Q141" s="1">
        <f t="shared" si="16"/>
        <v>44018</v>
      </c>
      <c r="R141" s="7">
        <f>I141^(1-$M$3)*K141^$M$3</f>
        <v>0.55226468709288457</v>
      </c>
      <c r="S141" s="7">
        <f t="shared" si="17"/>
        <v>0.15881073394035322</v>
      </c>
      <c r="T141" s="7">
        <f t="shared" si="18"/>
        <v>5.6265287539965569E-2</v>
      </c>
      <c r="U141" s="7">
        <f t="shared" si="19"/>
        <v>0.71107542103323773</v>
      </c>
      <c r="V141" s="7">
        <f>SUM(P$9:P140)</f>
        <v>1.166907834309306</v>
      </c>
      <c r="W141" s="7">
        <f ca="1">IFERROR(VALUE(INDIRECT(_xlfn.CONCAT("L",ROW(W141)-_xlfn.CEILING.MATH($M$5)-7))),0)</f>
        <v>0.3231931952187081</v>
      </c>
      <c r="X141" s="7">
        <f ca="1">$M$4+V141+W141</f>
        <v>1.4901010295280142</v>
      </c>
    </row>
    <row r="142" spans="1:24" x14ac:dyDescent="0.2">
      <c r="A142">
        <v>20200714</v>
      </c>
      <c r="B142" t="s">
        <v>2</v>
      </c>
      <c r="C142">
        <v>7261</v>
      </c>
      <c r="D142">
        <v>87258</v>
      </c>
      <c r="E142" s="1">
        <f t="shared" si="11"/>
        <v>44026</v>
      </c>
      <c r="F142" s="2">
        <f>IF(AVERAGE(C129:C142)&lt;0,NA,AVERAGE(C129:C142))</f>
        <v>7970.5714285714284</v>
      </c>
      <c r="G142" s="2">
        <f>IF(AVERAGE(D129:D142)&lt;0,NA,AVERAGE(D129:D142))</f>
        <v>71195.857142857145</v>
      </c>
      <c r="H142" s="2">
        <f>SUM(F$22:F142)</f>
        <v>218684.85714285719</v>
      </c>
      <c r="I142" s="2">
        <f t="shared" si="12"/>
        <v>11.195274203354529</v>
      </c>
      <c r="J142" s="2">
        <f>G142/$M$2*1000</f>
        <v>2.4553783050377791</v>
      </c>
      <c r="K142" s="7">
        <f>F142/$M$2*100</f>
        <v>2.7488633397865815E-2</v>
      </c>
      <c r="L142" s="7">
        <f>H142/$M$2*100</f>
        <v>0.75419283567502982</v>
      </c>
      <c r="M142" s="7">
        <f t="shared" si="13"/>
        <v>0.52725706362428948</v>
      </c>
      <c r="N142" s="7">
        <f t="shared" si="14"/>
        <v>1.0521351638400307</v>
      </c>
      <c r="O142" s="7">
        <f>N142*(1-N142^$M$5)/(1-N142)</f>
        <v>20.928596920491788</v>
      </c>
      <c r="P142" s="7">
        <f t="shared" si="15"/>
        <v>2.65065880493397E-2</v>
      </c>
      <c r="Q142" s="1">
        <f t="shared" si="16"/>
        <v>44019</v>
      </c>
      <c r="R142" s="7">
        <f>I142^(1-$M$3)*K142^$M$3</f>
        <v>0.55474569702215526</v>
      </c>
      <c r="S142" s="7">
        <f t="shared" si="17"/>
        <v>0.16578734062262154</v>
      </c>
      <c r="T142" s="7">
        <f t="shared" si="18"/>
        <v>6.7891136412808972E-2</v>
      </c>
      <c r="U142" s="7">
        <f t="shared" si="19"/>
        <v>0.72053303764477683</v>
      </c>
      <c r="V142" s="7">
        <f>SUM(P$9:P141)</f>
        <v>1.1932739318786949</v>
      </c>
      <c r="W142" s="7">
        <f ca="1">IFERROR(VALUE(INDIRECT(_xlfn.CONCAT("L",ROW(W142)-_xlfn.CEILING.MATH($M$5)-7))),0)</f>
        <v>0.33381465457110959</v>
      </c>
      <c r="X142" s="7">
        <f ca="1">$M$4+V142+W142</f>
        <v>1.5270885864498045</v>
      </c>
    </row>
    <row r="143" spans="1:24" x14ac:dyDescent="0.2">
      <c r="A143">
        <v>20200715</v>
      </c>
      <c r="B143" t="s">
        <v>2</v>
      </c>
      <c r="C143">
        <v>10791</v>
      </c>
      <c r="D143">
        <v>93615</v>
      </c>
      <c r="E143" s="1">
        <f t="shared" si="11"/>
        <v>44027</v>
      </c>
      <c r="F143" s="2">
        <f>IF(AVERAGE(C130:C143)&lt;0,NA,AVERAGE(C130:C143))</f>
        <v>8164.5</v>
      </c>
      <c r="G143" s="2">
        <f>IF(AVERAGE(D130:D143)&lt;0,NA,AVERAGE(D130:D143))</f>
        <v>71096.071428571435</v>
      </c>
      <c r="H143" s="2">
        <f>SUM(F$22:F143)</f>
        <v>226849.35714285719</v>
      </c>
      <c r="I143" s="2">
        <f t="shared" si="12"/>
        <v>11.483756888315105</v>
      </c>
      <c r="J143" s="2">
        <f>G143/$M$2*1000</f>
        <v>2.4519369295442837</v>
      </c>
      <c r="K143" s="7">
        <f>F143/$M$2*100</f>
        <v>2.8157447604368356E-2</v>
      </c>
      <c r="L143" s="7">
        <f>H143/$M$2*100</f>
        <v>0.78235028327939804</v>
      </c>
      <c r="M143" s="7">
        <f t="shared" si="13"/>
        <v>0.54048416438339042</v>
      </c>
      <c r="N143" s="7">
        <f t="shared" si="14"/>
        <v>1.0520967115410156</v>
      </c>
      <c r="O143" s="7">
        <f>N143*(1-N143^$M$5)/(1-N143)</f>
        <v>20.922235044502511</v>
      </c>
      <c r="P143" s="7">
        <f t="shared" si="15"/>
        <v>2.7178817692193647E-2</v>
      </c>
      <c r="Q143" s="1">
        <f t="shared" si="16"/>
        <v>44020</v>
      </c>
      <c r="R143" s="7">
        <f>I143^(1-$M$3)*K143^$M$3</f>
        <v>0.56864161198775875</v>
      </c>
      <c r="S143" s="7">
        <f t="shared" si="17"/>
        <v>0.17301644622263024</v>
      </c>
      <c r="T143" s="7">
        <f t="shared" si="18"/>
        <v>6.7393159301669892E-2</v>
      </c>
      <c r="U143" s="7">
        <f t="shared" si="19"/>
        <v>0.74165805821038899</v>
      </c>
      <c r="V143" s="7">
        <f>SUM(P$9:P142)</f>
        <v>1.2197805199280347</v>
      </c>
      <c r="W143" s="7">
        <f ca="1">IFERROR(VALUE(INDIRECT(_xlfn.CONCAT("L",ROW(W143)-_xlfn.CEILING.MATH($M$5)-7))),0)</f>
        <v>0.34518671314532079</v>
      </c>
      <c r="X143" s="7">
        <f ca="1">$M$4+V143+W143</f>
        <v>1.5649672330733555</v>
      </c>
    </row>
    <row r="144" spans="1:24" x14ac:dyDescent="0.2">
      <c r="A144">
        <v>20200716</v>
      </c>
      <c r="B144" t="s">
        <v>2</v>
      </c>
      <c r="C144">
        <v>10291</v>
      </c>
      <c r="D144">
        <v>84292</v>
      </c>
      <c r="E144" s="1">
        <f t="shared" si="11"/>
        <v>44028</v>
      </c>
      <c r="F144" s="2">
        <f>IF(AVERAGE(C131:C144)&lt;0,NA,AVERAGE(C131:C144))</f>
        <v>8334.2142857142862</v>
      </c>
      <c r="G144" s="2">
        <f>IF(AVERAGE(D131:D144)&lt;0,NA,AVERAGE(D131:D144))</f>
        <v>71038.142857142855</v>
      </c>
      <c r="H144" s="2">
        <f>SUM(F$22:F144)</f>
        <v>235183.57142857148</v>
      </c>
      <c r="I144" s="2">
        <f t="shared" si="12"/>
        <v>11.732027261008675</v>
      </c>
      <c r="J144" s="2">
        <f>G144/$M$2*1000</f>
        <v>2.4499391088390401</v>
      </c>
      <c r="K144" s="7">
        <f>F144/$M$2*100</f>
        <v>2.8742752412710917E-2</v>
      </c>
      <c r="L144" s="7">
        <f>H144/$M$2*100</f>
        <v>0.811093035692109</v>
      </c>
      <c r="M144" s="7">
        <f t="shared" si="13"/>
        <v>0.55195575358015569</v>
      </c>
      <c r="N144" s="7">
        <f t="shared" si="14"/>
        <v>1.0520743777490797</v>
      </c>
      <c r="O144" s="7">
        <f>N144*(1-N144^$M$5)/(1-N144)</f>
        <v>20.918540936070066</v>
      </c>
      <c r="P144" s="7">
        <f t="shared" si="15"/>
        <v>2.775999089838823E-2</v>
      </c>
      <c r="Q144" s="1">
        <f t="shared" si="16"/>
        <v>44021</v>
      </c>
      <c r="R144" s="7">
        <f>I144^(1-$M$3)*K144^$M$3</f>
        <v>0.58069850599286665</v>
      </c>
      <c r="S144" s="7">
        <f t="shared" si="17"/>
        <v>0.18058895035076583</v>
      </c>
      <c r="T144" s="7">
        <f t="shared" si="18"/>
        <v>9.6062979456782882E-2</v>
      </c>
      <c r="U144" s="7">
        <f t="shared" si="19"/>
        <v>0.76128745634363248</v>
      </c>
      <c r="V144" s="7">
        <f>SUM(P$9:P143)</f>
        <v>1.2469593376202284</v>
      </c>
      <c r="W144" s="7">
        <f ca="1">IFERROR(VALUE(INDIRECT(_xlfn.CONCAT("L",ROW(W144)-_xlfn.CEILING.MATH($M$5)-7))),0)</f>
        <v>0.35758601121902206</v>
      </c>
      <c r="X144" s="7">
        <f ca="1">$M$4+V144+W144</f>
        <v>1.6045453488392505</v>
      </c>
    </row>
    <row r="145" spans="1:24" x14ac:dyDescent="0.2">
      <c r="A145">
        <v>20200717</v>
      </c>
      <c r="B145" t="s">
        <v>2</v>
      </c>
      <c r="C145">
        <v>14916</v>
      </c>
      <c r="D145">
        <v>76811</v>
      </c>
      <c r="E145" s="1">
        <f t="shared" si="11"/>
        <v>44029</v>
      </c>
      <c r="F145" s="2">
        <f>IF(AVERAGE(C132:C145)&lt;0,NA,AVERAGE(C132:C145))</f>
        <v>8860</v>
      </c>
      <c r="G145" s="2">
        <f>IF(AVERAGE(D132:D145)&lt;0,NA,AVERAGE(D132:D145))</f>
        <v>70369.642857142855</v>
      </c>
      <c r="H145" s="2">
        <f>SUM(F$22:F145)</f>
        <v>244043.57142857148</v>
      </c>
      <c r="I145" s="2">
        <f t="shared" si="12"/>
        <v>12.590656482350852</v>
      </c>
      <c r="J145" s="2">
        <f>G145/$M$2*1000</f>
        <v>2.4268841100962879</v>
      </c>
      <c r="K145" s="7">
        <f>F145/$M$2*100</f>
        <v>3.0556064152698102E-2</v>
      </c>
      <c r="L145" s="7">
        <f>H145/$M$2*100</f>
        <v>0.84164909984480707</v>
      </c>
      <c r="M145" s="7">
        <f t="shared" si="13"/>
        <v>0.5897026779858523</v>
      </c>
      <c r="N145" s="7">
        <f t="shared" si="14"/>
        <v>1.0518160511956012</v>
      </c>
      <c r="O145" s="7">
        <f>N145*(1-N145^$M$5)/(1-N145)</f>
        <v>20.875865098866377</v>
      </c>
      <c r="P145" s="7">
        <f t="shared" si="15"/>
        <v>2.9711762324629711E-2</v>
      </c>
      <c r="Q145" s="1">
        <f t="shared" si="16"/>
        <v>44022</v>
      </c>
      <c r="R145" s="7">
        <f>I145^(1-$M$3)*K145^$M$3</f>
        <v>0.62025874213855037</v>
      </c>
      <c r="S145" s="7">
        <f t="shared" si="17"/>
        <v>0.18838537790936583</v>
      </c>
      <c r="T145" s="7">
        <f t="shared" si="18"/>
        <v>6.7795764896713795E-2</v>
      </c>
      <c r="U145" s="7">
        <f t="shared" si="19"/>
        <v>0.80864412004791619</v>
      </c>
      <c r="V145" s="7">
        <f>SUM(P$9:P144)</f>
        <v>1.2747193285186167</v>
      </c>
      <c r="W145" s="7">
        <f ca="1">IFERROR(VALUE(INDIRECT(_xlfn.CONCAT("L",ROW(W145)-_xlfn.CEILING.MATH($M$5)-7))),0)</f>
        <v>0.37087459816398449</v>
      </c>
      <c r="X145" s="7">
        <f ca="1">$M$4+V145+W145</f>
        <v>1.6455939266826012</v>
      </c>
    </row>
    <row r="146" spans="1:24" x14ac:dyDescent="0.2">
      <c r="A146">
        <v>20200718</v>
      </c>
      <c r="B146" t="s">
        <v>2</v>
      </c>
      <c r="C146">
        <v>10158</v>
      </c>
      <c r="D146">
        <v>67029</v>
      </c>
      <c r="E146" s="1">
        <f t="shared" si="11"/>
        <v>44030</v>
      </c>
      <c r="F146" s="2">
        <f>IF(AVERAGE(C133:C146)&lt;0,NA,AVERAGE(C133:C146))</f>
        <v>8995.7142857142862</v>
      </c>
      <c r="G146" s="2">
        <f>IF(AVERAGE(D133:D146)&lt;0,NA,AVERAGE(D133:D146))</f>
        <v>70812.642857142855</v>
      </c>
      <c r="H146" s="2">
        <f>SUM(F$22:F146)</f>
        <v>253039.28571428577</v>
      </c>
      <c r="I146" s="2">
        <f t="shared" si="12"/>
        <v>12.703542648255912</v>
      </c>
      <c r="J146" s="2">
        <f>G146/$M$2*1000</f>
        <v>2.4421621421726369</v>
      </c>
      <c r="K146" s="7">
        <f>F146/$M$2*100</f>
        <v>3.1024110927046107E-2</v>
      </c>
      <c r="L146" s="7">
        <f>H146/$M$2*100</f>
        <v>0.87267321077185334</v>
      </c>
      <c r="M146" s="7">
        <f t="shared" si="13"/>
        <v>0.59676256963089025</v>
      </c>
      <c r="N146" s="7">
        <f t="shared" si="14"/>
        <v>1.0519873606453487</v>
      </c>
      <c r="O146" s="7">
        <f>N146*(1-N146^$M$5)/(1-N146)</f>
        <v>20.904154817171129</v>
      </c>
      <c r="P146" s="7">
        <f t="shared" si="15"/>
        <v>3.0031670069830266E-2</v>
      </c>
      <c r="Q146" s="1">
        <f t="shared" si="16"/>
        <v>44023</v>
      </c>
      <c r="R146" s="7">
        <f>I146^(1-$M$3)*K146^$M$3</f>
        <v>0.62778668055793641</v>
      </c>
      <c r="S146" s="7">
        <f t="shared" si="17"/>
        <v>0.19596280884565245</v>
      </c>
      <c r="T146" s="7">
        <f t="shared" si="18"/>
        <v>7.5082598382711918E-2</v>
      </c>
      <c r="U146" s="7">
        <f t="shared" si="19"/>
        <v>0.82374948940358883</v>
      </c>
      <c r="V146" s="7">
        <f>SUM(P$9:P145)</f>
        <v>1.3044310908432464</v>
      </c>
      <c r="W146" s="7">
        <f ca="1">IFERROR(VALUE(INDIRECT(_xlfn.CONCAT("L",ROW(W146)-_xlfn.CEILING.MATH($M$5)-7))),0)</f>
        <v>0.38500345223910543</v>
      </c>
      <c r="X146" s="7">
        <f ca="1">$M$4+V146+W146</f>
        <v>1.6894345430823519</v>
      </c>
    </row>
    <row r="147" spans="1:24" x14ac:dyDescent="0.2">
      <c r="A147">
        <v>20200719</v>
      </c>
      <c r="B147" t="s">
        <v>2</v>
      </c>
      <c r="C147">
        <v>7300</v>
      </c>
      <c r="D147">
        <v>37156</v>
      </c>
      <c r="E147" s="1">
        <f t="shared" si="11"/>
        <v>44031</v>
      </c>
      <c r="F147" s="2">
        <f>IF(AVERAGE(C134:C147)&lt;0,NA,AVERAGE(C134:C147))</f>
        <v>9270.7857142857138</v>
      </c>
      <c r="G147" s="2">
        <f>IF(AVERAGE(D134:D147)&lt;0,NA,AVERAGE(D134:D147))</f>
        <v>71958</v>
      </c>
      <c r="H147" s="2">
        <f>SUM(F$22:F147)</f>
        <v>262310.07142857148</v>
      </c>
      <c r="I147" s="2">
        <f t="shared" si="12"/>
        <v>12.88360670708707</v>
      </c>
      <c r="J147" s="2">
        <f>G147/$M$2*1000</f>
        <v>2.4816628265235328</v>
      </c>
      <c r="K147" s="7">
        <f>F147/$M$2*100</f>
        <v>3.1972767836527242E-2</v>
      </c>
      <c r="L147" s="7">
        <f>H147/$M$2*100</f>
        <v>0.90464597860838059</v>
      </c>
      <c r="M147" s="7">
        <f t="shared" si="13"/>
        <v>0.6098407301072446</v>
      </c>
      <c r="N147" s="7">
        <f t="shared" si="14"/>
        <v>1.0524280623744247</v>
      </c>
      <c r="O147" s="7">
        <f>N147*(1-N147^$M$5)/(1-N147)</f>
        <v>20.977126997471693</v>
      </c>
      <c r="P147" s="7">
        <f t="shared" si="15"/>
        <v>3.05958722574892E-2</v>
      </c>
      <c r="Q147" s="1">
        <f t="shared" si="16"/>
        <v>44024</v>
      </c>
      <c r="R147" s="7">
        <f>I147^(1-$M$3)*K147^$M$3</f>
        <v>0.64181349794377185</v>
      </c>
      <c r="S147" s="7">
        <f t="shared" si="17"/>
        <v>0.20359197126752493</v>
      </c>
      <c r="T147" s="7">
        <f t="shared" si="18"/>
        <v>7.6556209787865592E-2</v>
      </c>
      <c r="U147" s="7">
        <f t="shared" si="19"/>
        <v>0.84540546921129678</v>
      </c>
      <c r="V147" s="7">
        <f>SUM(P$9:P146)</f>
        <v>1.3344627609130766</v>
      </c>
      <c r="W147" s="7">
        <f ca="1">IFERROR(VALUE(INDIRECT(_xlfn.CONCAT("L",ROW(W147)-_xlfn.CEILING.MATH($M$5)-7))),0)</f>
        <v>0.39999794650636256</v>
      </c>
      <c r="X147" s="7">
        <f ca="1">$M$4+V147+W147</f>
        <v>1.7344607074194391</v>
      </c>
    </row>
    <row r="148" spans="1:24" x14ac:dyDescent="0.2">
      <c r="A148">
        <v>20200720</v>
      </c>
      <c r="B148" t="s">
        <v>2</v>
      </c>
      <c r="C148">
        <v>7404</v>
      </c>
      <c r="D148">
        <v>21330</v>
      </c>
      <c r="E148" s="1">
        <f t="shared" si="11"/>
        <v>44032</v>
      </c>
      <c r="F148" s="2">
        <f>IF(AVERAGE(C135:C148)&lt;0,NA,AVERAGE(C135:C148))</f>
        <v>9419.7857142857138</v>
      </c>
      <c r="G148" s="2">
        <f>IF(AVERAGE(D135:D148)&lt;0,NA,AVERAGE(D135:D148))</f>
        <v>71154.357142857145</v>
      </c>
      <c r="H148" s="2">
        <f>SUM(F$22:F148)</f>
        <v>271729.85714285722</v>
      </c>
      <c r="I148" s="2">
        <f t="shared" si="12"/>
        <v>13.23852268860154</v>
      </c>
      <c r="J148" s="2">
        <f>G148/$M$2*1000</f>
        <v>2.4539470672699046</v>
      </c>
      <c r="K148" s="7">
        <f>F148/$M$2*100</f>
        <v>3.2486633926679838E-2</v>
      </c>
      <c r="L148" s="7">
        <f>H148/$M$2*100</f>
        <v>0.93713261253506042</v>
      </c>
      <c r="M148" s="7">
        <f t="shared" si="13"/>
        <v>0.6233144337109412</v>
      </c>
      <c r="N148" s="7">
        <f t="shared" si="14"/>
        <v>1.0521191748011813</v>
      </c>
      <c r="O148" s="7">
        <f>N148*(1-N148^$M$5)/(1-N148)</f>
        <v>20.925951297195617</v>
      </c>
      <c r="P148" s="7">
        <f t="shared" si="15"/>
        <v>3.1339128067525798E-2</v>
      </c>
      <c r="Q148" s="1">
        <f t="shared" si="16"/>
        <v>44025</v>
      </c>
      <c r="R148" s="7">
        <f>I148^(1-$M$3)*K148^$M$3</f>
        <v>0.65580106763762103</v>
      </c>
      <c r="S148" s="7">
        <f t="shared" si="17"/>
        <v>0.21091025209506731</v>
      </c>
      <c r="T148" s="7">
        <f t="shared" si="18"/>
        <v>6.571096109907415E-2</v>
      </c>
      <c r="U148" s="7">
        <f t="shared" si="19"/>
        <v>0.86671131973268833</v>
      </c>
      <c r="V148" s="7">
        <f>SUM(P$9:P147)</f>
        <v>1.3650586331705659</v>
      </c>
      <c r="W148" s="7">
        <f ca="1">IFERROR(VALUE(INDIRECT(_xlfn.CONCAT("L",ROW(W148)-_xlfn.CEILING.MATH($M$5)-7))),0)</f>
        <v>0.41573983757013128</v>
      </c>
      <c r="X148" s="7">
        <f ca="1">$M$4+V148+W148</f>
        <v>1.7807984707406972</v>
      </c>
    </row>
    <row r="149" spans="1:24" x14ac:dyDescent="0.2">
      <c r="A149">
        <v>20200721</v>
      </c>
      <c r="B149" t="s">
        <v>2</v>
      </c>
      <c r="C149">
        <v>9305</v>
      </c>
      <c r="D149">
        <v>68310</v>
      </c>
      <c r="E149" s="1">
        <f t="shared" si="11"/>
        <v>44033</v>
      </c>
      <c r="F149" s="2">
        <f>IF(AVERAGE(C136:C149)&lt;0,NA,AVERAGE(C136:C149))</f>
        <v>9368.1428571428569</v>
      </c>
      <c r="G149" s="2">
        <f>IF(AVERAGE(D136:D149)&lt;0,NA,AVERAGE(D136:D149))</f>
        <v>69973.428571428565</v>
      </c>
      <c r="H149" s="2">
        <f>SUM(F$22:F149)</f>
        <v>281098.00000000006</v>
      </c>
      <c r="I149" s="2">
        <f t="shared" si="12"/>
        <v>13.388143254378193</v>
      </c>
      <c r="J149" s="2">
        <f>G149/$M$2*1000</f>
        <v>2.4132196076894012</v>
      </c>
      <c r="K149" s="7">
        <f>F149/$M$2*100</f>
        <v>3.2308529812020051E-2</v>
      </c>
      <c r="L149" s="7">
        <f>H149/$M$2*100</f>
        <v>0.96944114234708056</v>
      </c>
      <c r="M149" s="7">
        <f t="shared" si="13"/>
        <v>0.6253777369304695</v>
      </c>
      <c r="N149" s="7">
        <f t="shared" si="14"/>
        <v>1.0516624240104859</v>
      </c>
      <c r="O149" s="7">
        <f>N149*(1-N149^$M$5)/(1-N149)</f>
        <v>20.850531503432848</v>
      </c>
      <c r="P149" s="7">
        <f t="shared" si="15"/>
        <v>3.1542901754528778E-2</v>
      </c>
      <c r="Q149" s="1">
        <f t="shared" si="16"/>
        <v>44026</v>
      </c>
      <c r="R149" s="7">
        <f>I149^(1-$M$3)*K149^$M$3</f>
        <v>0.65768626674248953</v>
      </c>
      <c r="S149" s="7">
        <f t="shared" si="17"/>
        <v>0.21762228917962523</v>
      </c>
      <c r="T149" s="7">
        <f t="shared" si="18"/>
        <v>7.3012261433102577E-2</v>
      </c>
      <c r="U149" s="7">
        <f t="shared" si="19"/>
        <v>0.87530855592211476</v>
      </c>
      <c r="V149" s="7">
        <f>SUM(P$9:P148)</f>
        <v>1.3963977612380916</v>
      </c>
      <c r="W149" s="7">
        <f ca="1">IFERROR(VALUE(INDIRECT(_xlfn.CONCAT("L",ROW(W149)-_xlfn.CEILING.MATH($M$5)-7))),0)</f>
        <v>0.43219044998642581</v>
      </c>
      <c r="X149" s="7">
        <f ca="1">$M$4+V149+W149</f>
        <v>1.8285882112245173</v>
      </c>
    </row>
    <row r="150" spans="1:24" x14ac:dyDescent="0.2">
      <c r="A150">
        <v>20200722</v>
      </c>
      <c r="B150" t="s">
        <v>2</v>
      </c>
      <c r="C150">
        <v>9879</v>
      </c>
      <c r="D150">
        <v>64102</v>
      </c>
      <c r="E150" s="1">
        <f t="shared" ref="E150:E213" si="20">DATE(LEFT(A150,4),RIGHT(LEFT(A150,6),2),RIGHT(A150,2))</f>
        <v>44034</v>
      </c>
      <c r="F150" s="2">
        <f>IF(AVERAGE(C137:C150)&lt;0,NA,AVERAGE(C137:C150))</f>
        <v>9361</v>
      </c>
      <c r="G150" s="2">
        <f>IF(AVERAGE(D137:D150)&lt;0,NA,AVERAGE(D137:D150))</f>
        <v>67960.357142857145</v>
      </c>
      <c r="H150" s="2">
        <f>SUM(F$22:F150)</f>
        <v>290459.00000000006</v>
      </c>
      <c r="I150" s="2">
        <f t="shared" si="12"/>
        <v>13.774206601537662</v>
      </c>
      <c r="J150" s="2">
        <f>G150/$M$2*1000</f>
        <v>2.3437934906291398</v>
      </c>
      <c r="K150" s="7">
        <f>F150/$M$2*100</f>
        <v>3.2283895771264892E-2</v>
      </c>
      <c r="L150" s="7">
        <f>H150/$M$2*100</f>
        <v>1.0017250381183453</v>
      </c>
      <c r="M150" s="7">
        <f t="shared" si="13"/>
        <v>0.6345632008377784</v>
      </c>
      <c r="N150" s="7">
        <f t="shared" si="14"/>
        <v>1.0508757767999188</v>
      </c>
      <c r="O150" s="7">
        <f>N150*(1-N150^$M$5)/(1-N150)</f>
        <v>20.721344210293211</v>
      </c>
      <c r="P150" s="7">
        <f t="shared" si="15"/>
        <v>3.2181652398679365E-2</v>
      </c>
      <c r="Q150" s="1">
        <f t="shared" si="16"/>
        <v>44027</v>
      </c>
      <c r="R150" s="7">
        <f>I150^(1-$M$3)*K150^$M$3</f>
        <v>0.66684709660904329</v>
      </c>
      <c r="S150" s="7">
        <f t="shared" si="17"/>
        <v>0.22450750357069191</v>
      </c>
      <c r="T150" s="7">
        <f t="shared" si="18"/>
        <v>7.462231450308654E-2</v>
      </c>
      <c r="U150" s="7">
        <f t="shared" si="19"/>
        <v>0.89135460017973522</v>
      </c>
      <c r="V150" s="7">
        <f>SUM(P$9:P149)</f>
        <v>1.4279406629926203</v>
      </c>
      <c r="W150" s="7">
        <f ca="1">IFERROR(VALUE(INDIRECT(_xlfn.CONCAT("L",ROW(W150)-_xlfn.CEILING.MATH($M$5)-7))),0)</f>
        <v>0.44985970839887812</v>
      </c>
      <c r="X150" s="7">
        <f ca="1">$M$4+V150+W150</f>
        <v>1.8778003713914986</v>
      </c>
    </row>
    <row r="151" spans="1:24" x14ac:dyDescent="0.2">
      <c r="A151">
        <v>20200723</v>
      </c>
      <c r="B151" t="s">
        <v>2</v>
      </c>
      <c r="C151">
        <v>9507</v>
      </c>
      <c r="D151">
        <v>61794</v>
      </c>
      <c r="E151" s="1">
        <f t="shared" si="20"/>
        <v>44035</v>
      </c>
      <c r="F151" s="2">
        <f>IF(AVERAGE(C138:C151)&lt;0,NA,AVERAGE(C138:C151))</f>
        <v>9341.3571428571431</v>
      </c>
      <c r="G151" s="2">
        <f>IF(AVERAGE(D138:D151)&lt;0,NA,AVERAGE(D138:D151))</f>
        <v>65660.071428571435</v>
      </c>
      <c r="H151" s="2">
        <f>SUM(F$22:F151)</f>
        <v>299800.35714285722</v>
      </c>
      <c r="I151" s="2">
        <f t="shared" ref="I151:I214" si="21">F151/G151*100</f>
        <v>14.226845843473038</v>
      </c>
      <c r="J151" s="2">
        <f>G151/$M$2*1000</f>
        <v>2.2644620257812282</v>
      </c>
      <c r="K151" s="7">
        <f>F151/$M$2*100</f>
        <v>3.2216152159188202E-2</v>
      </c>
      <c r="L151" s="7">
        <f>H151/$M$2*100</f>
        <v>1.0339411902775337</v>
      </c>
      <c r="M151" s="7">
        <f t="shared" ref="M151:M214" si="22">R151-K151</f>
        <v>0.64478771078299746</v>
      </c>
      <c r="N151" s="7">
        <f t="shared" ref="N151:N214" si="23">R151/M151</f>
        <v>1.049963967396442</v>
      </c>
      <c r="O151" s="7">
        <f>N151*(1-N151^$M$5)/(1-N151)</f>
        <v>20.572712521586233</v>
      </c>
      <c r="P151" s="7">
        <f t="shared" ref="P151:P214" si="24">R151/O151</f>
        <v>3.2907856085182201E-2</v>
      </c>
      <c r="Q151" s="1">
        <f t="shared" ref="Q151:Q214" si="25">E151-7</f>
        <v>44028</v>
      </c>
      <c r="R151" s="7">
        <f>I151^(1-$M$3)*K151^$M$3</f>
        <v>0.67700386294218562</v>
      </c>
      <c r="S151" s="7">
        <f t="shared" ref="S151:S214" si="26">SUM(K135:K143)</f>
        <v>0.23155949041767102</v>
      </c>
      <c r="T151" s="7">
        <f t="shared" ref="T151:T214" si="27">R152-(M151-P151)</f>
        <v>6.9183353355985688E-2</v>
      </c>
      <c r="U151" s="7">
        <f t="shared" ref="U151:U214" si="28">R151+S151</f>
        <v>0.90856335335985661</v>
      </c>
      <c r="V151" s="7">
        <f>SUM(P$9:P150)</f>
        <v>1.4601223153912997</v>
      </c>
      <c r="W151" s="7">
        <f ca="1">IFERROR(VALUE(INDIRECT(_xlfn.CONCAT("L",ROW(W151)-_xlfn.CEILING.MATH($M$5)-7))),0)</f>
        <v>0.46861261826414979</v>
      </c>
      <c r="X151" s="7">
        <f ca="1">$M$4+V151+W151</f>
        <v>1.9287349336554493</v>
      </c>
    </row>
    <row r="152" spans="1:24" x14ac:dyDescent="0.2">
      <c r="A152">
        <v>20200724</v>
      </c>
      <c r="B152" t="s">
        <v>2</v>
      </c>
      <c r="C152">
        <v>8701</v>
      </c>
      <c r="D152">
        <v>65759</v>
      </c>
      <c r="E152" s="1">
        <f t="shared" si="20"/>
        <v>44036</v>
      </c>
      <c r="F152" s="2">
        <f>IF(AVERAGE(C139:C152)&lt;0,NA,AVERAGE(C139:C152))</f>
        <v>9265.3571428571431</v>
      </c>
      <c r="G152" s="2">
        <f>IF(AVERAGE(D139:D152)&lt;0,NA,AVERAGE(D139:D152))</f>
        <v>63828.285714285717</v>
      </c>
      <c r="H152" s="2">
        <f>SUM(F$22:F152)</f>
        <v>309065.71428571438</v>
      </c>
      <c r="I152" s="2">
        <f t="shared" si="21"/>
        <v>14.516067663686947</v>
      </c>
      <c r="J152" s="2">
        <f>G152/$M$2*1000</f>
        <v>2.2012880282646257</v>
      </c>
      <c r="K152" s="7">
        <f>F152/$M$2*100</f>
        <v>3.1954045965553325E-2</v>
      </c>
      <c r="L152" s="7">
        <f>H152/$M$2*100</f>
        <v>1.0658952362430869</v>
      </c>
      <c r="M152" s="7">
        <f t="shared" si="22"/>
        <v>0.64910916208824765</v>
      </c>
      <c r="N152" s="7">
        <f t="shared" si="23"/>
        <v>1.04922753803498</v>
      </c>
      <c r="O152" s="7">
        <f>N152*(1-N152^$M$5)/(1-N152)</f>
        <v>20.453533123549317</v>
      </c>
      <c r="P152" s="7">
        <f t="shared" si="24"/>
        <v>3.329807148426861E-2</v>
      </c>
      <c r="Q152" s="1">
        <f t="shared" si="25"/>
        <v>44029</v>
      </c>
      <c r="R152" s="7">
        <f>I152^(1-$M$3)*K152^$M$3</f>
        <v>0.68106320805380094</v>
      </c>
      <c r="S152" s="7">
        <f t="shared" si="26"/>
        <v>0.23807864296311604</v>
      </c>
      <c r="T152" s="7">
        <f t="shared" si="27"/>
        <v>5.2102941803967462E-2</v>
      </c>
      <c r="U152" s="7">
        <f t="shared" si="28"/>
        <v>0.91914185101691692</v>
      </c>
      <c r="V152" s="7">
        <f>SUM(P$9:P151)</f>
        <v>1.4930301714764818</v>
      </c>
      <c r="W152" s="7">
        <f ca="1">IFERROR(VALUE(INDIRECT(_xlfn.CONCAT("L",ROW(W152)-_xlfn.CEILING.MATH($M$5)-7))),0)</f>
        <v>0.48837577014079048</v>
      </c>
      <c r="X152" s="7">
        <f ca="1">$M$4+V152+W152</f>
        <v>1.9814059416172722</v>
      </c>
    </row>
    <row r="153" spans="1:24" x14ac:dyDescent="0.2">
      <c r="A153">
        <v>20200725</v>
      </c>
      <c r="B153" t="s">
        <v>2</v>
      </c>
      <c r="C153">
        <v>6020</v>
      </c>
      <c r="D153">
        <v>61099</v>
      </c>
      <c r="E153" s="1">
        <f t="shared" si="20"/>
        <v>44037</v>
      </c>
      <c r="F153" s="2">
        <f>IF(AVERAGE(C140:C153)&lt;0,NA,AVERAGE(C140:C153))</f>
        <v>8956</v>
      </c>
      <c r="G153" s="2">
        <f>IF(AVERAGE(D140:D153)&lt;0,NA,AVERAGE(D140:D153))</f>
        <v>62008.428571428572</v>
      </c>
      <c r="H153" s="2">
        <f>SUM(F$22:F153)</f>
        <v>318021.71428571438</v>
      </c>
      <c r="I153" s="2">
        <f t="shared" si="21"/>
        <v>14.443197814122044</v>
      </c>
      <c r="J153" s="2">
        <f>G153/$M$2*1000</f>
        <v>2.1385254192286336</v>
      </c>
      <c r="K153" s="7">
        <f>F153/$M$2*100</f>
        <v>3.0887145660447427E-2</v>
      </c>
      <c r="L153" s="7">
        <f>H153/$M$2*100</f>
        <v>1.0967823819035345</v>
      </c>
      <c r="M153" s="7">
        <f t="shared" si="22"/>
        <v>0.63702688674749908</v>
      </c>
      <c r="N153" s="7">
        <f t="shared" si="23"/>
        <v>1.0484864081925169</v>
      </c>
      <c r="O153" s="7">
        <f>N153*(1-N153^$M$5)/(1-N153)</f>
        <v>20.334367042129525</v>
      </c>
      <c r="P153" s="7">
        <f t="shared" si="24"/>
        <v>3.2846561244032652E-2</v>
      </c>
      <c r="Q153" s="1">
        <f t="shared" si="25"/>
        <v>44030</v>
      </c>
      <c r="R153" s="7">
        <f>I153^(1-$M$3)*K153^$M$3</f>
        <v>0.66791403240794656</v>
      </c>
      <c r="S153" s="7">
        <f t="shared" si="26"/>
        <v>0.24532031192390988</v>
      </c>
      <c r="T153" s="7">
        <f t="shared" si="27"/>
        <v>6.0876110048170728E-2</v>
      </c>
      <c r="U153" s="7">
        <f t="shared" si="28"/>
        <v>0.91323434433185646</v>
      </c>
      <c r="V153" s="7">
        <f>SUM(P$9:P152)</f>
        <v>1.5263282429607503</v>
      </c>
      <c r="W153" s="7">
        <f ca="1">IFERROR(VALUE(INDIRECT(_xlfn.CONCAT("L",ROW(W153)-_xlfn.CEILING.MATH($M$5)-7))),0)</f>
        <v>0.50908191309753859</v>
      </c>
      <c r="X153" s="7">
        <f ca="1">$M$4+V153+W153</f>
        <v>2.0354101560582887</v>
      </c>
    </row>
    <row r="154" spans="1:24" x14ac:dyDescent="0.2">
      <c r="A154">
        <v>20200726</v>
      </c>
      <c r="B154" t="s">
        <v>2</v>
      </c>
      <c r="C154">
        <v>5810</v>
      </c>
      <c r="D154">
        <v>22614</v>
      </c>
      <c r="E154" s="1">
        <f t="shared" si="20"/>
        <v>44038</v>
      </c>
      <c r="F154" s="2">
        <f>IF(AVERAGE(C141:C154)&lt;0,NA,AVERAGE(C141:C154))</f>
        <v>8785.5714285714294</v>
      </c>
      <c r="G154" s="2">
        <f>IF(AVERAGE(D141:D154)&lt;0,NA,AVERAGE(D141:D154))</f>
        <v>60184.785714285717</v>
      </c>
      <c r="H154" s="2">
        <f>SUM(F$22:F154)</f>
        <v>326807.2857142858</v>
      </c>
      <c r="I154" s="2">
        <f t="shared" si="21"/>
        <v>14.597661725139362</v>
      </c>
      <c r="J154" s="2">
        <f>G154/$M$2*1000</f>
        <v>2.0756322497766395</v>
      </c>
      <c r="K154" s="7">
        <f>F154/$M$2*100</f>
        <v>3.0299377448029359E-2</v>
      </c>
      <c r="L154" s="7">
        <f>H154/$M$2*100</f>
        <v>1.1270817593515638</v>
      </c>
      <c r="M154" s="7">
        <f t="shared" si="22"/>
        <v>0.63475705810360783</v>
      </c>
      <c r="N154" s="7">
        <f t="shared" si="23"/>
        <v>1.0477338173104391</v>
      </c>
      <c r="O154" s="7">
        <f>N154*(1-N154^$M$5)/(1-N154)</f>
        <v>20.214147490680386</v>
      </c>
      <c r="P154" s="7">
        <f t="shared" si="24"/>
        <v>3.2900543337692455E-2</v>
      </c>
      <c r="Q154" s="1">
        <f t="shared" si="25"/>
        <v>44031</v>
      </c>
      <c r="R154" s="7">
        <f>I154^(1-$M$3)*K154^$M$3</f>
        <v>0.66505643555163718</v>
      </c>
      <c r="S154" s="7">
        <f t="shared" si="26"/>
        <v>0.25209738287606143</v>
      </c>
      <c r="T154" s="7">
        <f t="shared" si="27"/>
        <v>6.186987853257353E-2</v>
      </c>
      <c r="U154" s="7">
        <f t="shared" si="28"/>
        <v>0.91715381842769861</v>
      </c>
      <c r="V154" s="7">
        <f>SUM(P$9:P153)</f>
        <v>1.559174804204783</v>
      </c>
      <c r="W154" s="7">
        <f ca="1">IFERROR(VALUE(INDIRECT(_xlfn.CONCAT("L",ROW(W154)-_xlfn.CEILING.MATH($M$5)-7))),0)</f>
        <v>0.52968533210433777</v>
      </c>
      <c r="X154" s="7">
        <f ca="1">$M$4+V154+W154</f>
        <v>2.0888601363091208</v>
      </c>
    </row>
    <row r="155" spans="1:24" x14ac:dyDescent="0.2">
      <c r="A155">
        <v>20200727</v>
      </c>
      <c r="B155" t="s">
        <v>2</v>
      </c>
      <c r="C155">
        <v>4267</v>
      </c>
      <c r="D155">
        <v>15813</v>
      </c>
      <c r="E155" s="1">
        <f t="shared" si="20"/>
        <v>44039</v>
      </c>
      <c r="F155" s="2">
        <f>IF(AVERAGE(C142:C155)&lt;0,NA,AVERAGE(C142:C155))</f>
        <v>8686.4285714285706</v>
      </c>
      <c r="G155" s="2">
        <f>IF(AVERAGE(D142:D155)&lt;0,NA,AVERAGE(D142:D155))</f>
        <v>59070.142857142855</v>
      </c>
      <c r="H155" s="2">
        <f>SUM(F$22:F155)</f>
        <v>335493.71428571438</v>
      </c>
      <c r="I155" s="2">
        <f t="shared" si="21"/>
        <v>14.705277744860226</v>
      </c>
      <c r="J155" s="2">
        <f>G155/$M$2*1000</f>
        <v>2.0371908291782153</v>
      </c>
      <c r="K155" s="7">
        <f>F155/$M$2*100</f>
        <v>2.9957456962347754E-2</v>
      </c>
      <c r="L155" s="7">
        <f>H155/$M$2*100</f>
        <v>1.1570392163139116</v>
      </c>
      <c r="M155" s="7">
        <f t="shared" si="22"/>
        <v>0.63376893633614118</v>
      </c>
      <c r="N155" s="7">
        <f t="shared" si="23"/>
        <v>1.0472687366716547</v>
      </c>
      <c r="O155" s="7">
        <f>N155*(1-N155^$M$5)/(1-N155)</f>
        <v>20.140250431930482</v>
      </c>
      <c r="P155" s="7">
        <f t="shared" si="24"/>
        <v>3.2955220469662726E-2</v>
      </c>
      <c r="Q155" s="1">
        <f t="shared" si="25"/>
        <v>44032</v>
      </c>
      <c r="R155" s="7">
        <f>I155^(1-$M$3)*K155^$M$3</f>
        <v>0.66372639329848893</v>
      </c>
      <c r="S155" s="7">
        <f t="shared" si="26"/>
        <v>0.25882346136384976</v>
      </c>
      <c r="T155" s="7">
        <f t="shared" si="27"/>
        <v>8.0148839110007475E-2</v>
      </c>
      <c r="U155" s="7">
        <f t="shared" si="28"/>
        <v>0.92254985466233874</v>
      </c>
      <c r="V155" s="7">
        <f>SUM(P$9:P154)</f>
        <v>1.5920753475424756</v>
      </c>
      <c r="W155" s="7">
        <f ca="1">IFERROR(VALUE(INDIRECT(_xlfn.CONCAT("L",ROW(W155)-_xlfn.CEILING.MATH($M$5)-7))),0)</f>
        <v>0.55079079286172705</v>
      </c>
      <c r="X155" s="7">
        <f ca="1">$M$4+V155+W155</f>
        <v>2.1428661404042026</v>
      </c>
    </row>
    <row r="156" spans="1:24" x14ac:dyDescent="0.2">
      <c r="A156">
        <v>20200728</v>
      </c>
      <c r="B156" t="s">
        <v>2</v>
      </c>
      <c r="C156">
        <v>8342</v>
      </c>
      <c r="D156">
        <v>59953</v>
      </c>
      <c r="E156" s="1">
        <f t="shared" si="20"/>
        <v>44040</v>
      </c>
      <c r="F156" s="2">
        <f>IF(AVERAGE(C143:C156)&lt;0,NA,AVERAGE(C143:C156))</f>
        <v>8763.6428571428569</v>
      </c>
      <c r="G156" s="2">
        <f>IF(AVERAGE(D143:D156)&lt;0,NA,AVERAGE(D143:D156))</f>
        <v>57119.785714285717</v>
      </c>
      <c r="H156" s="2">
        <f>SUM(F$22:F156)</f>
        <v>344257.35714285722</v>
      </c>
      <c r="I156" s="2">
        <f t="shared" si="21"/>
        <v>15.342569562460842</v>
      </c>
      <c r="J156" s="2">
        <f>G156/$M$2*1000</f>
        <v>1.9699275808962562</v>
      </c>
      <c r="K156" s="7">
        <f>F156/$M$2*100</f>
        <v>3.0223750942911017E-2</v>
      </c>
      <c r="L156" s="7">
        <f>H156/$M$2*100</f>
        <v>1.1872629672568225</v>
      </c>
      <c r="M156" s="7">
        <f t="shared" si="22"/>
        <v>0.65073880403357498</v>
      </c>
      <c r="N156" s="7">
        <f t="shared" si="23"/>
        <v>1.0464452876569992</v>
      </c>
      <c r="O156" s="7">
        <f>N156*(1-N156^$M$5)/(1-N156)</f>
        <v>20.010148160009553</v>
      </c>
      <c r="P156" s="7">
        <f t="shared" si="24"/>
        <v>3.4030860218086503E-2</v>
      </c>
      <c r="Q156" s="1">
        <f t="shared" si="25"/>
        <v>44033</v>
      </c>
      <c r="R156" s="7">
        <f>I156^(1-$M$3)*K156^$M$3</f>
        <v>0.68096255497648595</v>
      </c>
      <c r="S156" s="7">
        <f t="shared" si="26"/>
        <v>0.26492802300338553</v>
      </c>
      <c r="T156" s="7">
        <f t="shared" si="27"/>
        <v>7.1547093996648936E-2</v>
      </c>
      <c r="U156" s="7">
        <f t="shared" si="28"/>
        <v>0.94589057797987142</v>
      </c>
      <c r="V156" s="7">
        <f>SUM(P$9:P155)</f>
        <v>1.6250305680121384</v>
      </c>
      <c r="W156" s="7">
        <f ca="1">IFERROR(VALUE(INDIRECT(_xlfn.CONCAT("L",ROW(W156)-_xlfn.CEILING.MATH($M$5)-7))),0)</f>
        <v>0.57301439272899302</v>
      </c>
      <c r="X156" s="7">
        <f ca="1">$M$4+V156+W156</f>
        <v>2.1980449607411314</v>
      </c>
    </row>
    <row r="157" spans="1:24" x14ac:dyDescent="0.2">
      <c r="A157">
        <v>20200729</v>
      </c>
      <c r="B157" t="s">
        <v>2</v>
      </c>
      <c r="C157">
        <v>9042</v>
      </c>
      <c r="D157">
        <v>54599</v>
      </c>
      <c r="E157" s="1">
        <f t="shared" si="20"/>
        <v>44041</v>
      </c>
      <c r="F157" s="2">
        <f>IF(AVERAGE(C144:C157)&lt;0,NA,AVERAGE(C144:C157))</f>
        <v>8638.7142857142862</v>
      </c>
      <c r="G157" s="2">
        <f>IF(AVERAGE(D144:D157)&lt;0,NA,AVERAGE(D144:D157))</f>
        <v>54332.928571428572</v>
      </c>
      <c r="H157" s="2">
        <f>SUM(F$22:F157)</f>
        <v>352896.07142857148</v>
      </c>
      <c r="I157" s="2">
        <f t="shared" si="21"/>
        <v>15.899592591180568</v>
      </c>
      <c r="J157" s="2">
        <f>G157/$M$2*1000</f>
        <v>1.8738154074859312</v>
      </c>
      <c r="K157" s="7">
        <f>F157/$M$2*100</f>
        <v>2.9792901570103308E-2</v>
      </c>
      <c r="L157" s="7">
        <f>H157/$M$2*100</f>
        <v>1.2170558688269257</v>
      </c>
      <c r="M157" s="7">
        <f t="shared" si="22"/>
        <v>0.65846213624203409</v>
      </c>
      <c r="N157" s="7">
        <f t="shared" si="23"/>
        <v>1.0452461879435269</v>
      </c>
      <c r="O157" s="7">
        <f>N157*(1-N157^$M$5)/(1-N157)</f>
        <v>19.822364782011714</v>
      </c>
      <c r="P157" s="7">
        <f t="shared" si="24"/>
        <v>3.4721136725155574E-2</v>
      </c>
      <c r="Q157" s="1">
        <f t="shared" si="25"/>
        <v>44034</v>
      </c>
      <c r="R157" s="7">
        <f>I157^(1-$M$3)*K157^$M$3</f>
        <v>0.68825503781213737</v>
      </c>
      <c r="S157" s="7">
        <f t="shared" si="26"/>
        <v>0.2701551201112225</v>
      </c>
      <c r="T157" s="7">
        <f t="shared" si="27"/>
        <v>6.8860705951412915E-2</v>
      </c>
      <c r="U157" s="7">
        <f t="shared" si="28"/>
        <v>0.95841015792335993</v>
      </c>
      <c r="V157" s="7">
        <f>SUM(P$9:P156)</f>
        <v>1.659061428230225</v>
      </c>
      <c r="W157" s="7">
        <f ca="1">IFERROR(VALUE(INDIRECT(_xlfn.CONCAT("L",ROW(W157)-_xlfn.CEILING.MATH($M$5)-7))),0)</f>
        <v>0.59632878792089727</v>
      </c>
      <c r="X157" s="7">
        <f ca="1">$M$4+V157+W157</f>
        <v>2.2553902161511221</v>
      </c>
    </row>
    <row r="158" spans="1:24" x14ac:dyDescent="0.2">
      <c r="A158">
        <v>20200730</v>
      </c>
      <c r="B158" t="s">
        <v>2</v>
      </c>
      <c r="C158">
        <v>8800</v>
      </c>
      <c r="D158">
        <v>56368</v>
      </c>
      <c r="E158" s="1">
        <f t="shared" si="20"/>
        <v>44042</v>
      </c>
      <c r="F158" s="2">
        <f>IF(AVERAGE(C145:C158)&lt;0,NA,AVERAGE(C145:C158))</f>
        <v>8532.2142857142862</v>
      </c>
      <c r="G158" s="2">
        <f>IF(AVERAGE(D145:D158)&lt;0,NA,AVERAGE(D145:D158))</f>
        <v>52338.357142857145</v>
      </c>
      <c r="H158" s="2">
        <f>SUM(F$22:F158)</f>
        <v>361428.28571428574</v>
      </c>
      <c r="I158" s="2">
        <f t="shared" si="21"/>
        <v>16.30202924105102</v>
      </c>
      <c r="J158" s="2">
        <f>G158/$M$2*1000</f>
        <v>1.8050273120812279</v>
      </c>
      <c r="K158" s="7">
        <f>F158/$M$2*100</f>
        <v>2.9425608022443896E-2</v>
      </c>
      <c r="L158" s="7">
        <f>H158/$M$2*100</f>
        <v>1.2464814768493695</v>
      </c>
      <c r="M158" s="7">
        <f t="shared" si="22"/>
        <v>0.6631760974458476</v>
      </c>
      <c r="N158" s="7">
        <f t="shared" si="23"/>
        <v>1.0443707306939642</v>
      </c>
      <c r="O158" s="7">
        <f>N158*(1-N158^$M$5)/(1-N158)</f>
        <v>19.686505260144497</v>
      </c>
      <c r="P158" s="7">
        <f t="shared" si="24"/>
        <v>3.5181546765970177E-2</v>
      </c>
      <c r="Q158" s="1">
        <f t="shared" si="25"/>
        <v>44035</v>
      </c>
      <c r="R158" s="7">
        <f>I158^(1-$M$3)*K158^$M$3</f>
        <v>0.69260170546829147</v>
      </c>
      <c r="S158" s="7">
        <f t="shared" si="26"/>
        <v>0.27502083584118131</v>
      </c>
      <c r="T158" s="7">
        <f t="shared" si="27"/>
        <v>4.0277000205861002E-2</v>
      </c>
      <c r="U158" s="7">
        <f t="shared" si="28"/>
        <v>0.96762254130947278</v>
      </c>
      <c r="V158" s="7">
        <f>SUM(P$9:P157)</f>
        <v>1.6937825649553806</v>
      </c>
      <c r="W158" s="7">
        <f ca="1">IFERROR(VALUE(INDIRECT(_xlfn.CONCAT("L",ROW(W158)-_xlfn.CEILING.MATH($M$5)-7))),0)</f>
        <v>0.62057582789579191</v>
      </c>
      <c r="X158" s="7">
        <f ca="1">$M$4+V158+W158</f>
        <v>2.3143583928511724</v>
      </c>
    </row>
    <row r="159" spans="1:24" x14ac:dyDescent="0.2">
      <c r="A159">
        <v>20200731</v>
      </c>
      <c r="B159" t="s">
        <v>2</v>
      </c>
      <c r="C159">
        <v>8839</v>
      </c>
      <c r="D159">
        <v>53091</v>
      </c>
      <c r="E159" s="1">
        <f t="shared" si="20"/>
        <v>44043</v>
      </c>
      <c r="F159" s="2">
        <f>IF(AVERAGE(C146:C159)&lt;0,NA,AVERAGE(C146:C159))</f>
        <v>8098.1428571428569</v>
      </c>
      <c r="G159" s="2">
        <f>IF(AVERAGE(D146:D159)&lt;0,NA,AVERAGE(D146:D159))</f>
        <v>50644.071428571428</v>
      </c>
      <c r="H159" s="2">
        <f>SUM(F$22:F159)</f>
        <v>369526.42857142858</v>
      </c>
      <c r="I159" s="2">
        <f t="shared" si="21"/>
        <v>15.990307707713638</v>
      </c>
      <c r="J159" s="2">
        <f>G159/$M$2*1000</f>
        <v>1.7465953674099928</v>
      </c>
      <c r="K159" s="7">
        <f>F159/$M$2*100</f>
        <v>2.7928597365752938E-2</v>
      </c>
      <c r="L159" s="7">
        <f>H159/$M$2*100</f>
        <v>1.2744100742151223</v>
      </c>
      <c r="M159" s="7">
        <f t="shared" si="22"/>
        <v>0.64034295351998549</v>
      </c>
      <c r="N159" s="7">
        <f t="shared" si="23"/>
        <v>1.0436150616044551</v>
      </c>
      <c r="O159" s="7">
        <f>N159*(1-N159^$M$5)/(1-N159)</f>
        <v>19.570069988147207</v>
      </c>
      <c r="P159" s="7">
        <f t="shared" si="24"/>
        <v>3.4147632138795785E-2</v>
      </c>
      <c r="Q159" s="1">
        <f t="shared" si="25"/>
        <v>44036</v>
      </c>
      <c r="R159" s="7">
        <f>I159^(1-$M$3)*K159^$M$3</f>
        <v>0.66827155088573842</v>
      </c>
      <c r="S159" s="7">
        <f t="shared" si="26"/>
        <v>0.27974835460250375</v>
      </c>
      <c r="T159" s="7">
        <f t="shared" si="27"/>
        <v>6.8117599455840616E-2</v>
      </c>
      <c r="U159" s="7">
        <f t="shared" si="28"/>
        <v>0.94801990548824211</v>
      </c>
      <c r="V159" s="7">
        <f>SUM(P$9:P158)</f>
        <v>1.7289641117213508</v>
      </c>
      <c r="W159" s="7">
        <f ca="1">IFERROR(VALUE(INDIRECT(_xlfn.CONCAT("L",ROW(W159)-_xlfn.CEILING.MATH($M$5)-7))),0)</f>
        <v>0.64582251724453066</v>
      </c>
      <c r="X159" s="7">
        <f ca="1">$M$4+V159+W159</f>
        <v>2.3747866289658814</v>
      </c>
    </row>
    <row r="160" spans="1:24" x14ac:dyDescent="0.2">
      <c r="A160">
        <v>20200801</v>
      </c>
      <c r="B160" t="s">
        <v>2</v>
      </c>
      <c r="C160">
        <v>9539</v>
      </c>
      <c r="D160">
        <v>46798</v>
      </c>
      <c r="E160" s="1">
        <f t="shared" si="20"/>
        <v>44044</v>
      </c>
      <c r="F160" s="2">
        <f>IF(AVERAGE(C147:C160)&lt;0,NA,AVERAGE(C147:C160))</f>
        <v>8053.9285714285716</v>
      </c>
      <c r="G160" s="2">
        <f>IF(AVERAGE(D147:D160)&lt;0,NA,AVERAGE(D147:D160))</f>
        <v>49199</v>
      </c>
      <c r="H160" s="2">
        <f>SUM(F$22:F160)</f>
        <v>377580.35714285716</v>
      </c>
      <c r="I160" s="2">
        <f t="shared" si="21"/>
        <v>16.370106244900448</v>
      </c>
      <c r="J160" s="2">
        <f>G160/$M$2*1000</f>
        <v>1.6967582395582324</v>
      </c>
      <c r="K160" s="7">
        <f>F160/$M$2*100</f>
        <v>2.777611265347851E-2</v>
      </c>
      <c r="L160" s="7">
        <f>H160/$M$2*100</f>
        <v>1.3021861868686009</v>
      </c>
      <c r="M160" s="7">
        <f t="shared" si="22"/>
        <v>0.64653680818355186</v>
      </c>
      <c r="N160" s="7">
        <f t="shared" si="23"/>
        <v>1.0429613786901253</v>
      </c>
      <c r="O160" s="7">
        <f>N160*(1-N160^$M$5)/(1-N160)</f>
        <v>19.469968639832679</v>
      </c>
      <c r="P160" s="7">
        <f t="shared" si="24"/>
        <v>3.4633487773446422E-2</v>
      </c>
      <c r="Q160" s="1">
        <f t="shared" si="25"/>
        <v>44037</v>
      </c>
      <c r="R160" s="7">
        <f>I160^(1-$M$3)*K160^$M$3</f>
        <v>0.67431292083703032</v>
      </c>
      <c r="S160" s="7">
        <f t="shared" si="26"/>
        <v>0.2835449529636887</v>
      </c>
      <c r="T160" s="7">
        <f t="shared" si="27"/>
        <v>6.4401237728624383E-2</v>
      </c>
      <c r="U160" s="7">
        <f t="shared" si="28"/>
        <v>0.95785787380071907</v>
      </c>
      <c r="V160" s="7">
        <f>SUM(P$9:P159)</f>
        <v>1.7631117438601465</v>
      </c>
      <c r="W160" s="7">
        <f ca="1">IFERROR(VALUE(INDIRECT(_xlfn.CONCAT("L",ROW(W160)-_xlfn.CEILING.MATH($M$5)-7))),0)</f>
        <v>0.67220458953167495</v>
      </c>
      <c r="X160" s="7">
        <f ca="1">$M$4+V160+W160</f>
        <v>2.4353163333918215</v>
      </c>
    </row>
    <row r="161" spans="1:24" x14ac:dyDescent="0.2">
      <c r="A161">
        <v>20200802</v>
      </c>
      <c r="B161" t="s">
        <v>2</v>
      </c>
      <c r="C161">
        <v>6226</v>
      </c>
      <c r="D161">
        <v>20123</v>
      </c>
      <c r="E161" s="1">
        <f t="shared" si="20"/>
        <v>44045</v>
      </c>
      <c r="F161" s="2">
        <f>IF(AVERAGE(C148:C161)&lt;0,NA,AVERAGE(C148:C161))</f>
        <v>7977.2142857142853</v>
      </c>
      <c r="G161" s="2">
        <f>IF(AVERAGE(D148:D161)&lt;0,NA,AVERAGE(D148:D161))</f>
        <v>47982.357142857145</v>
      </c>
      <c r="H161" s="2">
        <f>SUM(F$22:F161)</f>
        <v>385557.57142857142</v>
      </c>
      <c r="I161" s="2">
        <f t="shared" si="21"/>
        <v>16.625307218575873</v>
      </c>
      <c r="J161" s="2">
        <f>G161/$M$2*1000</f>
        <v>1.6547990779399717</v>
      </c>
      <c r="K161" s="7">
        <f>F161/$M$2*100</f>
        <v>2.7511543055768112E-2</v>
      </c>
      <c r="L161" s="7">
        <f>H161/$M$2*100</f>
        <v>1.3296977299243691</v>
      </c>
      <c r="M161" s="7">
        <f t="shared" si="22"/>
        <v>0.64879301508296172</v>
      </c>
      <c r="N161" s="7">
        <f t="shared" si="23"/>
        <v>1.0424041911922406</v>
      </c>
      <c r="O161" s="7">
        <f>N161*(1-N161^$M$5)/(1-N161)</f>
        <v>19.385095215695959</v>
      </c>
      <c r="P161" s="7">
        <f t="shared" si="24"/>
        <v>3.4887863619629339E-2</v>
      </c>
      <c r="Q161" s="1">
        <f t="shared" si="25"/>
        <v>44038</v>
      </c>
      <c r="R161" s="7">
        <f>I161^(1-$M$3)*K161^$M$3</f>
        <v>0.67630455813872981</v>
      </c>
      <c r="S161" s="7">
        <f t="shared" si="26"/>
        <v>0.28568934621142522</v>
      </c>
      <c r="T161" s="7">
        <f t="shared" si="27"/>
        <v>5.2533309900819947E-2</v>
      </c>
      <c r="U161" s="7">
        <f t="shared" si="28"/>
        <v>0.96199390435015508</v>
      </c>
      <c r="V161" s="7">
        <f>SUM(P$9:P160)</f>
        <v>1.7977452316335929</v>
      </c>
      <c r="W161" s="7">
        <f ca="1">IFERROR(VALUE(INDIRECT(_xlfn.CONCAT("L",ROW(W161)-_xlfn.CEILING.MATH($M$5)-7))),0)</f>
        <v>0.6992860222358579</v>
      </c>
      <c r="X161" s="7">
        <f ca="1">$M$4+V161+W161</f>
        <v>2.4970312538694506</v>
      </c>
    </row>
    <row r="162" spans="1:24" x14ac:dyDescent="0.2">
      <c r="A162">
        <v>20200803</v>
      </c>
      <c r="B162" t="s">
        <v>2</v>
      </c>
      <c r="C162">
        <v>5303</v>
      </c>
      <c r="D162">
        <v>15583</v>
      </c>
      <c r="E162" s="1">
        <f t="shared" si="20"/>
        <v>44046</v>
      </c>
      <c r="F162" s="2">
        <f>IF(AVERAGE(C149:C162)&lt;0,NA,AVERAGE(C149:C162))</f>
        <v>7827.1428571428569</v>
      </c>
      <c r="G162" s="2">
        <f>IF(AVERAGE(D149:D162)&lt;0,NA,AVERAGE(D149:D162))</f>
        <v>47571.857142857145</v>
      </c>
      <c r="H162" s="2">
        <f>SUM(F$22:F162)</f>
        <v>393384.71428571426</v>
      </c>
      <c r="I162" s="2">
        <f t="shared" si="21"/>
        <v>16.453305225478449</v>
      </c>
      <c r="J162" s="2">
        <f>G162/$M$2*1000</f>
        <v>1.6406418947179824</v>
      </c>
      <c r="K162" s="7">
        <f>F162/$M$2*100</f>
        <v>2.699398185950224E-2</v>
      </c>
      <c r="L162" s="7">
        <f>H162/$M$2*100</f>
        <v>1.3566917117838713</v>
      </c>
      <c r="M162" s="7">
        <f t="shared" si="22"/>
        <v>0.63944447950465011</v>
      </c>
      <c r="N162" s="7">
        <f t="shared" si="23"/>
        <v>1.0422147390816685</v>
      </c>
      <c r="O162" s="7">
        <f>N162*(1-N162^$M$5)/(1-N162)</f>
        <v>19.356331173666387</v>
      </c>
      <c r="P162" s="7">
        <f t="shared" si="24"/>
        <v>3.4429998917915733E-2</v>
      </c>
      <c r="Q162" s="1">
        <f t="shared" si="25"/>
        <v>44039</v>
      </c>
      <c r="R162" s="7">
        <f>I162^(1-$M$3)*K162^$M$3</f>
        <v>0.6664384613641523</v>
      </c>
      <c r="S162" s="7">
        <f t="shared" si="26"/>
        <v>0.28543265950675645</v>
      </c>
      <c r="T162" s="7">
        <f t="shared" si="27"/>
        <v>6.785317778820843E-2</v>
      </c>
      <c r="U162" s="7">
        <f t="shared" si="28"/>
        <v>0.95187112087090875</v>
      </c>
      <c r="V162" s="7">
        <f>SUM(P$9:P161)</f>
        <v>1.8326330952532222</v>
      </c>
      <c r="W162" s="7">
        <f ca="1">IFERROR(VALUE(INDIRECT(_xlfn.CONCAT("L",ROW(W162)-_xlfn.CEILING.MATH($M$5)-7))),0)</f>
        <v>0.72670420227716404</v>
      </c>
      <c r="X162" s="7">
        <f ca="1">$M$4+V162+W162</f>
        <v>2.5593372975303863</v>
      </c>
    </row>
    <row r="163" spans="1:24" x14ac:dyDescent="0.2">
      <c r="A163">
        <v>20200804</v>
      </c>
      <c r="B163" t="s">
        <v>2</v>
      </c>
      <c r="C163">
        <v>9167</v>
      </c>
      <c r="D163">
        <v>53999</v>
      </c>
      <c r="E163" s="1">
        <f t="shared" si="20"/>
        <v>44047</v>
      </c>
      <c r="F163" s="2">
        <f>IF(AVERAGE(C150:C163)&lt;0,NA,AVERAGE(C150:C163))</f>
        <v>7817.2857142857147</v>
      </c>
      <c r="G163" s="2">
        <f>IF(AVERAGE(D150:D163)&lt;0,NA,AVERAGE(D150:D163))</f>
        <v>46549.642857142855</v>
      </c>
      <c r="H163" s="2">
        <f>SUM(F$22:F163)</f>
        <v>401202</v>
      </c>
      <c r="I163" s="2">
        <f t="shared" si="21"/>
        <v>16.793438648447513</v>
      </c>
      <c r="J163" s="2">
        <f>G163/$M$2*1000</f>
        <v>1.6053881189932755</v>
      </c>
      <c r="K163" s="7">
        <f>F163/$M$2*100</f>
        <v>2.6959986883260127E-2</v>
      </c>
      <c r="L163" s="7">
        <f>H163/$M$2*100</f>
        <v>1.3836516986671314</v>
      </c>
      <c r="M163" s="7">
        <f t="shared" si="22"/>
        <v>0.6459076714916826</v>
      </c>
      <c r="N163" s="7">
        <f t="shared" si="23"/>
        <v>1.0417396914035684</v>
      </c>
      <c r="O163" s="7">
        <f>N163*(1-N163^$M$5)/(1-N163)</f>
        <v>19.284415316774396</v>
      </c>
      <c r="P163" s="7">
        <f t="shared" si="24"/>
        <v>3.4891784237277561E-2</v>
      </c>
      <c r="Q163" s="1">
        <f t="shared" si="25"/>
        <v>44040</v>
      </c>
      <c r="R163" s="7">
        <f>I163^(1-$M$3)*K163^$M$3</f>
        <v>0.67286765837494278</v>
      </c>
      <c r="S163" s="7">
        <f t="shared" si="26"/>
        <v>0.2843660055420581</v>
      </c>
      <c r="T163" s="7">
        <f t="shared" si="27"/>
        <v>6.1842340938547236E-2</v>
      </c>
      <c r="U163" s="7">
        <f t="shared" si="28"/>
        <v>0.95723366391700093</v>
      </c>
      <c r="V163" s="7">
        <f>SUM(P$9:P162)</f>
        <v>1.8670630941711379</v>
      </c>
      <c r="W163" s="7">
        <f ca="1">IFERROR(VALUE(INDIRECT(_xlfn.CONCAT("L",ROW(W163)-_xlfn.CEILING.MATH($M$5)-7))),0)</f>
        <v>0.75419283567502982</v>
      </c>
      <c r="X163" s="7">
        <f ca="1">$M$4+V163+W163</f>
        <v>2.6212559298461677</v>
      </c>
    </row>
    <row r="164" spans="1:24" x14ac:dyDescent="0.2">
      <c r="A164">
        <v>20200805</v>
      </c>
      <c r="B164" t="s">
        <v>2</v>
      </c>
      <c r="C164">
        <v>8706</v>
      </c>
      <c r="D164">
        <v>50225</v>
      </c>
      <c r="E164" s="1">
        <f t="shared" si="20"/>
        <v>44048</v>
      </c>
      <c r="F164" s="2">
        <f>IF(AVERAGE(C151:C164)&lt;0,NA,AVERAGE(C151:C164))</f>
        <v>7733.5</v>
      </c>
      <c r="G164" s="2">
        <f>IF(AVERAGE(D151:D164)&lt;0,NA,AVERAGE(D151:D164))</f>
        <v>45558.428571428572</v>
      </c>
      <c r="H164" s="2">
        <f>SUM(F$22:F164)</f>
        <v>408935.5</v>
      </c>
      <c r="I164" s="2">
        <f t="shared" si="21"/>
        <v>16.974905066962677</v>
      </c>
      <c r="J164" s="2">
        <f>G164/$M$2*1000</f>
        <v>1.5712034606373426</v>
      </c>
      <c r="K164" s="7">
        <f>F164/$M$2*100</f>
        <v>2.6671029585202118E-2</v>
      </c>
      <c r="L164" s="7">
        <f>H164/$M$2*100</f>
        <v>1.4103227282523336</v>
      </c>
      <c r="M164" s="7">
        <f t="shared" si="22"/>
        <v>0.6461871986077502</v>
      </c>
      <c r="N164" s="7">
        <f t="shared" si="23"/>
        <v>1.0412744629461346</v>
      </c>
      <c r="O164" s="7">
        <f>N164*(1-N164^$M$5)/(1-N164)</f>
        <v>19.21427523333935</v>
      </c>
      <c r="P164" s="7">
        <f t="shared" si="24"/>
        <v>3.5018662948340246E-2</v>
      </c>
      <c r="Q164" s="1">
        <f t="shared" si="25"/>
        <v>44041</v>
      </c>
      <c r="R164" s="7">
        <f>I164^(1-$M$3)*K164^$M$3</f>
        <v>0.67285822819295227</v>
      </c>
      <c r="S164" s="7">
        <f t="shared" si="26"/>
        <v>0.28261698864844187</v>
      </c>
      <c r="T164" s="7">
        <f t="shared" si="27"/>
        <v>6.0753328828804243E-2</v>
      </c>
      <c r="U164" s="7">
        <f t="shared" si="28"/>
        <v>0.95547521684139414</v>
      </c>
      <c r="V164" s="7">
        <f>SUM(P$9:P163)</f>
        <v>1.9019548784084155</v>
      </c>
      <c r="W164" s="7">
        <f ca="1">IFERROR(VALUE(INDIRECT(_xlfn.CONCAT("L",ROW(W164)-_xlfn.CEILING.MATH($M$5)-7))),0)</f>
        <v>0.78235028327939804</v>
      </c>
      <c r="X164" s="7">
        <f ca="1">$M$4+V164+W164</f>
        <v>2.6843051616878135</v>
      </c>
    </row>
    <row r="165" spans="1:24" x14ac:dyDescent="0.2">
      <c r="A165">
        <v>20200806</v>
      </c>
      <c r="B165" t="s">
        <v>2</v>
      </c>
      <c r="C165">
        <v>7598</v>
      </c>
      <c r="D165">
        <v>41217</v>
      </c>
      <c r="E165" s="1">
        <f t="shared" si="20"/>
        <v>44049</v>
      </c>
      <c r="F165" s="2">
        <f>IF(AVERAGE(C152:C165)&lt;0,NA,AVERAGE(C152:C165))</f>
        <v>7597.1428571428569</v>
      </c>
      <c r="G165" s="2">
        <f>IF(AVERAGE(D152:D165)&lt;0,NA,AVERAGE(D152:D165))</f>
        <v>44088.642857142855</v>
      </c>
      <c r="H165" s="2">
        <f>SUM(F$22:F165)</f>
        <v>416532.64285714284</v>
      </c>
      <c r="I165" s="2">
        <f t="shared" si="21"/>
        <v>17.231518969089869</v>
      </c>
      <c r="J165" s="2">
        <f>G165/$M$2*1000</f>
        <v>1.5205139949754538</v>
      </c>
      <c r="K165" s="7">
        <f>F165/$M$2*100</f>
        <v>2.6200765747186147E-2</v>
      </c>
      <c r="L165" s="7">
        <f>H165/$M$2*100</f>
        <v>1.4365234939995195</v>
      </c>
      <c r="M165" s="7">
        <f t="shared" si="22"/>
        <v>0.64572109874102812</v>
      </c>
      <c r="N165" s="7">
        <f t="shared" si="23"/>
        <v>1.040575979007454</v>
      </c>
      <c r="O165" s="7">
        <f>N165*(1-N165^$M$5)/(1-N165)</f>
        <v>19.109503336465703</v>
      </c>
      <c r="P165" s="7">
        <f t="shared" si="24"/>
        <v>3.5161660282714911E-2</v>
      </c>
      <c r="Q165" s="1">
        <f t="shared" si="25"/>
        <v>44042</v>
      </c>
      <c r="R165" s="7">
        <f>I165^(1-$M$3)*K165^$M$3</f>
        <v>0.67192186448821423</v>
      </c>
      <c r="S165" s="7">
        <f t="shared" si="26"/>
        <v>0.27992325629186532</v>
      </c>
      <c r="T165" s="7">
        <f t="shared" si="27"/>
        <v>6.5747285661254096E-2</v>
      </c>
      <c r="U165" s="7">
        <f t="shared" si="28"/>
        <v>0.95184512078007955</v>
      </c>
      <c r="V165" s="7">
        <f>SUM(P$9:P164)</f>
        <v>1.9369735413567557</v>
      </c>
      <c r="W165" s="7">
        <f ca="1">IFERROR(VALUE(INDIRECT(_xlfn.CONCAT("L",ROW(W165)-_xlfn.CEILING.MATH($M$5)-7))),0)</f>
        <v>0.811093035692109</v>
      </c>
      <c r="X165" s="7">
        <f ca="1">$M$4+V165+W165</f>
        <v>2.7480665770488648</v>
      </c>
    </row>
    <row r="166" spans="1:24" x14ac:dyDescent="0.2">
      <c r="A166">
        <v>20200807</v>
      </c>
      <c r="B166" t="s">
        <v>2</v>
      </c>
      <c r="C166">
        <v>7039</v>
      </c>
      <c r="D166">
        <v>38889</v>
      </c>
      <c r="E166" s="1">
        <f t="shared" si="20"/>
        <v>44050</v>
      </c>
      <c r="F166" s="2">
        <f>IF(AVERAGE(C153:C166)&lt;0,NA,AVERAGE(C153:C166))</f>
        <v>7478.4285714285716</v>
      </c>
      <c r="G166" s="2">
        <f>IF(AVERAGE(D153:D166)&lt;0,NA,AVERAGE(D153:D166))</f>
        <v>42169.357142857145</v>
      </c>
      <c r="H166" s="2">
        <f>SUM(F$22:F166)</f>
        <v>424011.07142857142</v>
      </c>
      <c r="I166" s="2">
        <f t="shared" si="21"/>
        <v>17.734272178003323</v>
      </c>
      <c r="J166" s="2">
        <f>G166/$M$2*1000</f>
        <v>1.4543223274663442</v>
      </c>
      <c r="K166" s="7">
        <f>F166/$M$2*100</f>
        <v>2.5791347989835425E-2</v>
      </c>
      <c r="L166" s="7">
        <f>H166/$M$2*100</f>
        <v>1.462314841989355</v>
      </c>
      <c r="M166" s="7">
        <f t="shared" si="22"/>
        <v>0.65051537612973187</v>
      </c>
      <c r="N166" s="7">
        <f t="shared" si="23"/>
        <v>1.0396475608974565</v>
      </c>
      <c r="O166" s="7">
        <f>N166*(1-N166^$M$5)/(1-N166)</f>
        <v>18.971229374053536</v>
      </c>
      <c r="P166" s="7">
        <f t="shared" si="24"/>
        <v>3.5649072117831998E-2</v>
      </c>
      <c r="Q166" s="1">
        <f t="shared" si="25"/>
        <v>44043</v>
      </c>
      <c r="R166" s="7">
        <f>I166^(1-$M$3)*K166^$M$3</f>
        <v>0.67630672411956727</v>
      </c>
      <c r="S166" s="7">
        <f t="shared" si="26"/>
        <v>0.27704033450228915</v>
      </c>
      <c r="T166" s="7">
        <f t="shared" si="27"/>
        <v>8.1757183102635689E-2</v>
      </c>
      <c r="U166" s="7">
        <f t="shared" si="28"/>
        <v>0.95334705862185642</v>
      </c>
      <c r="V166" s="7">
        <f>SUM(P$9:P165)</f>
        <v>1.9721352016394706</v>
      </c>
      <c r="W166" s="7">
        <f ca="1">IFERROR(VALUE(INDIRECT(_xlfn.CONCAT("L",ROW(W166)-_xlfn.CEILING.MATH($M$5)-7))),0)</f>
        <v>0.84164909984480707</v>
      </c>
      <c r="X166" s="7">
        <f ca="1">$M$4+V166+W166</f>
        <v>2.8137843014842776</v>
      </c>
    </row>
    <row r="167" spans="1:24" x14ac:dyDescent="0.2">
      <c r="A167">
        <v>20200808</v>
      </c>
      <c r="B167" t="s">
        <v>2</v>
      </c>
      <c r="C167">
        <v>6959</v>
      </c>
      <c r="D167">
        <v>37191</v>
      </c>
      <c r="E167" s="1">
        <f t="shared" si="20"/>
        <v>44051</v>
      </c>
      <c r="F167" s="2">
        <f>IF(AVERAGE(C154:C167)&lt;0,NA,AVERAGE(C154:C167))</f>
        <v>7545.5</v>
      </c>
      <c r="G167" s="2">
        <f>IF(AVERAGE(D154:D167)&lt;0,NA,AVERAGE(D154:D167))</f>
        <v>40461.642857142855</v>
      </c>
      <c r="H167" s="2">
        <f>SUM(F$22:F167)</f>
        <v>431556.57142857142</v>
      </c>
      <c r="I167" s="2">
        <f t="shared" si="21"/>
        <v>18.648526029061031</v>
      </c>
      <c r="J167" s="2">
        <f>G167/$M$2*1000</f>
        <v>1.3954272628289119</v>
      </c>
      <c r="K167" s="7">
        <f>F167/$M$2*100</f>
        <v>2.6022661632526357E-2</v>
      </c>
      <c r="L167" s="7">
        <f>H167/$M$2*100</f>
        <v>1.4883375036218813</v>
      </c>
      <c r="M167" s="7">
        <f t="shared" si="22"/>
        <v>0.67060082548200928</v>
      </c>
      <c r="N167" s="7">
        <f t="shared" si="23"/>
        <v>1.0388049949294678</v>
      </c>
      <c r="O167" s="7">
        <f>N167*(1-N167^$M$5)/(1-N167)</f>
        <v>18.84671054897494</v>
      </c>
      <c r="P167" s="7">
        <f t="shared" si="24"/>
        <v>3.6962603383985458E-2</v>
      </c>
      <c r="Q167" s="1">
        <f t="shared" si="25"/>
        <v>44044</v>
      </c>
      <c r="R167" s="7">
        <f>I167^(1-$M$3)*K167^$M$3</f>
        <v>0.69662348711453559</v>
      </c>
      <c r="S167" s="7">
        <f t="shared" si="26"/>
        <v>0.27268503609677724</v>
      </c>
      <c r="T167" s="7">
        <f t="shared" si="27"/>
        <v>5.7725707868888421E-2</v>
      </c>
      <c r="U167" s="7">
        <f t="shared" si="28"/>
        <v>0.96930852321131278</v>
      </c>
      <c r="V167" s="7">
        <f>SUM(P$9:P166)</f>
        <v>2.0077842737573026</v>
      </c>
      <c r="W167" s="7">
        <f ca="1">IFERROR(VALUE(INDIRECT(_xlfn.CONCAT("L",ROW(W167)-_xlfn.CEILING.MATH($M$5)-7))),0)</f>
        <v>0.87267321077185334</v>
      </c>
      <c r="X167" s="7">
        <f ca="1">$M$4+V167+W167</f>
        <v>2.8804574845291562</v>
      </c>
    </row>
    <row r="168" spans="1:24" x14ac:dyDescent="0.2">
      <c r="A168">
        <v>20200809</v>
      </c>
      <c r="B168" t="s">
        <v>2</v>
      </c>
      <c r="C168">
        <v>4879</v>
      </c>
      <c r="D168">
        <v>21173</v>
      </c>
      <c r="E168" s="1">
        <f t="shared" si="20"/>
        <v>44052</v>
      </c>
      <c r="F168" s="2">
        <f>IF(AVERAGE(C155:C168)&lt;0,NA,AVERAGE(C155:C168))</f>
        <v>7479</v>
      </c>
      <c r="G168" s="2">
        <f>IF(AVERAGE(D155:D168)&lt;0,NA,AVERAGE(D155:D168))</f>
        <v>40358.714285714283</v>
      </c>
      <c r="H168" s="2">
        <f>SUM(F$22:F168)</f>
        <v>439035.57142857142</v>
      </c>
      <c r="I168" s="2">
        <f t="shared" si="21"/>
        <v>18.531313824948413</v>
      </c>
      <c r="J168" s="2">
        <f>G168/$M$2*1000</f>
        <v>1.3918774975560937</v>
      </c>
      <c r="K168" s="7">
        <f>F168/$M$2*100</f>
        <v>2.5793318713095835E-2</v>
      </c>
      <c r="L168" s="7">
        <f>H168/$M$2*100</f>
        <v>1.5141308223349772</v>
      </c>
      <c r="M168" s="7">
        <f t="shared" si="22"/>
        <v>0.66557061125381634</v>
      </c>
      <c r="N168" s="7">
        <f t="shared" si="23"/>
        <v>1.0387536923610643</v>
      </c>
      <c r="O168" s="7">
        <f>N168*(1-N168^$M$5)/(1-N168)</f>
        <v>18.839158396804269</v>
      </c>
      <c r="P168" s="7">
        <f t="shared" si="24"/>
        <v>3.6698238605191086E-2</v>
      </c>
      <c r="Q168" s="1">
        <f t="shared" si="25"/>
        <v>44045</v>
      </c>
      <c r="R168" s="7">
        <f>I168^(1-$M$3)*K168^$M$3</f>
        <v>0.69136392996691221</v>
      </c>
      <c r="S168" s="7">
        <f t="shared" si="26"/>
        <v>0.26824499659106754</v>
      </c>
      <c r="T168" s="7">
        <f t="shared" si="27"/>
        <v>6.4582105302059878E-2</v>
      </c>
      <c r="U168" s="7">
        <f t="shared" si="28"/>
        <v>0.95960892655797969</v>
      </c>
      <c r="V168" s="7">
        <f>SUM(P$9:P167)</f>
        <v>2.044746877141288</v>
      </c>
      <c r="W168" s="7">
        <f ca="1">IFERROR(VALUE(INDIRECT(_xlfn.CONCAT("L",ROW(W168)-_xlfn.CEILING.MATH($M$5)-7))),0)</f>
        <v>0.90464597860838059</v>
      </c>
      <c r="X168" s="7">
        <f ca="1">$M$4+V168+W168</f>
        <v>2.9493928557496685</v>
      </c>
    </row>
    <row r="169" spans="1:24" x14ac:dyDescent="0.2">
      <c r="A169">
        <v>20200810</v>
      </c>
      <c r="B169" t="s">
        <v>2</v>
      </c>
      <c r="C169">
        <v>4455</v>
      </c>
      <c r="D169">
        <v>14430</v>
      </c>
      <c r="E169" s="1">
        <f t="shared" si="20"/>
        <v>44053</v>
      </c>
      <c r="F169" s="2">
        <f>IF(AVERAGE(C156:C169)&lt;0,NA,AVERAGE(C156:C169))</f>
        <v>7492.4285714285716</v>
      </c>
      <c r="G169" s="2">
        <f>IF(AVERAGE(D156:D169)&lt;0,NA,AVERAGE(D156:D169))</f>
        <v>40259.928571428572</v>
      </c>
      <c r="H169" s="2">
        <f>SUM(F$22:F169)</f>
        <v>446528</v>
      </c>
      <c r="I169" s="2">
        <f t="shared" si="21"/>
        <v>18.610138759028384</v>
      </c>
      <c r="J169" s="2">
        <f>G169/$M$2*1000</f>
        <v>1.3884706097196553</v>
      </c>
      <c r="K169" s="7">
        <f>F169/$M$2*100</f>
        <v>2.5839630709715535E-2</v>
      </c>
      <c r="L169" s="7">
        <f>H169/$M$2*100</f>
        <v>1.5399704530446927</v>
      </c>
      <c r="M169" s="7">
        <f t="shared" si="22"/>
        <v>0.66761484724096964</v>
      </c>
      <c r="N169" s="7">
        <f t="shared" si="23"/>
        <v>1.0387043979271913</v>
      </c>
      <c r="O169" s="7">
        <f>N169*(1-N169^$M$5)/(1-N169)</f>
        <v>18.831905051281208</v>
      </c>
      <c r="P169" s="7">
        <f t="shared" si="24"/>
        <v>3.682338436086724E-2</v>
      </c>
      <c r="Q169" s="1">
        <f t="shared" si="25"/>
        <v>44046</v>
      </c>
      <c r="R169" s="7">
        <f>I169^(1-$M$3)*K169^$M$3</f>
        <v>0.69345447795068516</v>
      </c>
      <c r="S169" s="7">
        <f t="shared" si="26"/>
        <v>0.26380249368128234</v>
      </c>
      <c r="T169" s="7">
        <f t="shared" si="27"/>
        <v>8.3743192477172435E-2</v>
      </c>
      <c r="U169" s="7">
        <f t="shared" si="28"/>
        <v>0.95725697163196743</v>
      </c>
      <c r="V169" s="7">
        <f>SUM(P$9:P168)</f>
        <v>2.0814451157464791</v>
      </c>
      <c r="W169" s="7">
        <f ca="1">IFERROR(VALUE(INDIRECT(_xlfn.CONCAT("L",ROW(W169)-_xlfn.CEILING.MATH($M$5)-7))),0)</f>
        <v>0.93713261253506042</v>
      </c>
      <c r="X169" s="7">
        <f ca="1">$M$4+V169+W169</f>
        <v>3.0185777282815396</v>
      </c>
    </row>
    <row r="170" spans="1:24" x14ac:dyDescent="0.2">
      <c r="A170">
        <v>20200811</v>
      </c>
      <c r="B170" t="s">
        <v>2</v>
      </c>
      <c r="C170">
        <v>9803</v>
      </c>
      <c r="D170">
        <v>42078</v>
      </c>
      <c r="E170" s="1">
        <f t="shared" si="20"/>
        <v>44054</v>
      </c>
      <c r="F170" s="2">
        <f>IF(AVERAGE(C157:C170)&lt;0,NA,AVERAGE(C157:C170))</f>
        <v>7596.7857142857147</v>
      </c>
      <c r="G170" s="2">
        <f>IF(AVERAGE(D157:D170)&lt;0,NA,AVERAGE(D157:D170))</f>
        <v>38983.142857142855</v>
      </c>
      <c r="H170" s="2">
        <f>SUM(F$22:F170)</f>
        <v>454124.78571428574</v>
      </c>
      <c r="I170" s="2">
        <f t="shared" si="21"/>
        <v>19.487360837284982</v>
      </c>
      <c r="J170" s="2">
        <f>G170/$M$2*1000</f>
        <v>1.3444372618698104</v>
      </c>
      <c r="K170" s="7">
        <f>F170/$M$2*100</f>
        <v>2.6199534045148395E-2</v>
      </c>
      <c r="L170" s="7">
        <f>H170/$M$2*100</f>
        <v>1.5661699870898413</v>
      </c>
      <c r="M170" s="7">
        <f t="shared" si="22"/>
        <v>0.68833512131212637</v>
      </c>
      <c r="N170" s="7">
        <f t="shared" si="23"/>
        <v>1.0380621781948391</v>
      </c>
      <c r="O170" s="7">
        <f>N170*(1-N170^$M$5)/(1-N170)</f>
        <v>18.737692052285631</v>
      </c>
      <c r="P170" s="7">
        <f t="shared" si="24"/>
        <v>3.8133546723013605E-2</v>
      </c>
      <c r="Q170" s="1">
        <f t="shared" si="25"/>
        <v>44047</v>
      </c>
      <c r="R170" s="7">
        <f>I170^(1-$M$3)*K170^$M$3</f>
        <v>0.71453465535727478</v>
      </c>
      <c r="S170" s="7">
        <f t="shared" si="26"/>
        <v>0.2599093298803371</v>
      </c>
      <c r="T170" s="7">
        <f t="shared" si="27"/>
        <v>5.3015991854692079E-2</v>
      </c>
      <c r="U170" s="7">
        <f t="shared" si="28"/>
        <v>0.97444398523761189</v>
      </c>
      <c r="V170" s="7">
        <f>SUM(P$9:P169)</f>
        <v>2.1182685001073462</v>
      </c>
      <c r="W170" s="7">
        <f ca="1">IFERROR(VALUE(INDIRECT(_xlfn.CONCAT("L",ROW(W170)-_xlfn.CEILING.MATH($M$5)-7))),0)</f>
        <v>0.96944114234708056</v>
      </c>
      <c r="X170" s="7">
        <f ca="1">$M$4+V170+W170</f>
        <v>3.0877096424544268</v>
      </c>
    </row>
    <row r="171" spans="1:24" x14ac:dyDescent="0.2">
      <c r="A171">
        <v>20200812</v>
      </c>
      <c r="B171" t="s">
        <v>2</v>
      </c>
      <c r="C171">
        <v>6200</v>
      </c>
      <c r="D171">
        <v>42595</v>
      </c>
      <c r="E171" s="1">
        <f t="shared" si="20"/>
        <v>44055</v>
      </c>
      <c r="F171" s="2">
        <f>IF(AVERAGE(C158:C171)&lt;0,NA,AVERAGE(C158:C171))</f>
        <v>7393.7857142857147</v>
      </c>
      <c r="G171" s="2">
        <f>IF(AVERAGE(D158:D171)&lt;0,NA,AVERAGE(D158:D171))</f>
        <v>38125.714285714283</v>
      </c>
      <c r="H171" s="2">
        <f>SUM(F$22:F171)</f>
        <v>461518.57142857148</v>
      </c>
      <c r="I171" s="2">
        <f t="shared" si="21"/>
        <v>19.393172961630697</v>
      </c>
      <c r="J171" s="2">
        <f>G171/$M$2*1000</f>
        <v>1.3148665593473186</v>
      </c>
      <c r="K171" s="7">
        <f>F171/$M$2*100</f>
        <v>2.5499434606886799E-2</v>
      </c>
      <c r="L171" s="7">
        <f>H171/$M$2*100</f>
        <v>1.5916694216967282</v>
      </c>
      <c r="M171" s="7">
        <f t="shared" si="22"/>
        <v>0.67771813183691809</v>
      </c>
      <c r="N171" s="7">
        <f t="shared" si="23"/>
        <v>1.0376254277538244</v>
      </c>
      <c r="O171" s="7">
        <f>N171*(1-N171^$M$5)/(1-N171)</f>
        <v>18.673922946227467</v>
      </c>
      <c r="P171" s="7">
        <f t="shared" si="24"/>
        <v>3.7657730968942968E-2</v>
      </c>
      <c r="Q171" s="1">
        <f t="shared" si="25"/>
        <v>44048</v>
      </c>
      <c r="R171" s="7">
        <f>I171^(1-$M$3)*K171^$M$3</f>
        <v>0.70321756644380484</v>
      </c>
      <c r="S171" s="7">
        <f t="shared" si="26"/>
        <v>0.25656993931556793</v>
      </c>
      <c r="T171" s="7">
        <f t="shared" si="27"/>
        <v>6.0526040496865274E-2</v>
      </c>
      <c r="U171" s="7">
        <f t="shared" si="28"/>
        <v>0.95978750575937277</v>
      </c>
      <c r="V171" s="7">
        <f>SUM(P$9:P170)</f>
        <v>2.15640204683036</v>
      </c>
      <c r="W171" s="7">
        <f ca="1">IFERROR(VALUE(INDIRECT(_xlfn.CONCAT("L",ROW(W171)-_xlfn.CEILING.MATH($M$5)-7))),0)</f>
        <v>1.0017250381183453</v>
      </c>
      <c r="X171" s="7">
        <f ca="1">$M$4+V171+W171</f>
        <v>3.1581270849487053</v>
      </c>
    </row>
    <row r="172" spans="1:24" x14ac:dyDescent="0.2">
      <c r="A172">
        <v>20200813</v>
      </c>
      <c r="B172" t="s">
        <v>2</v>
      </c>
      <c r="C172">
        <v>6755</v>
      </c>
      <c r="D172">
        <v>39346</v>
      </c>
      <c r="E172" s="1">
        <f t="shared" si="20"/>
        <v>44056</v>
      </c>
      <c r="F172" s="2">
        <f>IF(AVERAGE(C159:C172)&lt;0,NA,AVERAGE(C159:C172))</f>
        <v>7247.7142857142853</v>
      </c>
      <c r="G172" s="2">
        <f>IF(AVERAGE(D159:D172)&lt;0,NA,AVERAGE(D159:D172))</f>
        <v>36909.857142857145</v>
      </c>
      <c r="H172" s="2">
        <f>SUM(F$22:F172)</f>
        <v>468766.28571428574</v>
      </c>
      <c r="I172" s="2">
        <f t="shared" si="21"/>
        <v>19.636256671659524</v>
      </c>
      <c r="J172" s="2">
        <f>G172/$M$2*1000</f>
        <v>1.2729344951738886</v>
      </c>
      <c r="K172" s="7">
        <f>F172/$M$2*100</f>
        <v>2.4995668473443818E-2</v>
      </c>
      <c r="L172" s="7">
        <f>H172/$M$2*100</f>
        <v>1.6166650901701718</v>
      </c>
      <c r="M172" s="7">
        <f t="shared" si="22"/>
        <v>0.67559077289139657</v>
      </c>
      <c r="N172" s="7">
        <f t="shared" si="23"/>
        <v>1.0369982383958076</v>
      </c>
      <c r="O172" s="7">
        <f>N172*(1-N172^$M$5)/(1-N172)</f>
        <v>18.582773341579628</v>
      </c>
      <c r="P172" s="7">
        <f t="shared" si="24"/>
        <v>3.7700854898620156E-2</v>
      </c>
      <c r="Q172" s="1">
        <f t="shared" si="25"/>
        <v>44049</v>
      </c>
      <c r="R172" s="7">
        <f>I172^(1-$M$3)*K172^$M$3</f>
        <v>0.70058644136484038</v>
      </c>
      <c r="S172" s="7">
        <f t="shared" si="26"/>
        <v>0.25328351193842225</v>
      </c>
      <c r="T172" s="7">
        <f t="shared" si="27"/>
        <v>5.8198872442128291E-2</v>
      </c>
      <c r="U172" s="7">
        <f t="shared" si="28"/>
        <v>0.95386995330326263</v>
      </c>
      <c r="V172" s="7">
        <f>SUM(P$9:P171)</f>
        <v>2.1940597777993029</v>
      </c>
      <c r="W172" s="7">
        <f ca="1">IFERROR(VALUE(INDIRECT(_xlfn.CONCAT("L",ROW(W172)-_xlfn.CEILING.MATH($M$5)-7))),0)</f>
        <v>1.0339411902775337</v>
      </c>
      <c r="X172" s="7">
        <f ca="1">$M$4+V172+W172</f>
        <v>3.2280009680768367</v>
      </c>
    </row>
    <row r="173" spans="1:24" x14ac:dyDescent="0.2">
      <c r="A173">
        <v>20200814</v>
      </c>
      <c r="B173" t="s">
        <v>2</v>
      </c>
      <c r="C173">
        <v>7018</v>
      </c>
      <c r="D173">
        <v>41171</v>
      </c>
      <c r="E173" s="1">
        <f t="shared" si="20"/>
        <v>44057</v>
      </c>
      <c r="F173" s="2">
        <f>IF(AVERAGE(C160:C173)&lt;0,NA,AVERAGE(C160:C173))</f>
        <v>7117.6428571428569</v>
      </c>
      <c r="G173" s="2">
        <f>IF(AVERAGE(D160:D173)&lt;0,NA,AVERAGE(D160:D173))</f>
        <v>36058.428571428572</v>
      </c>
      <c r="H173" s="2">
        <f>SUM(F$22:F173)</f>
        <v>475883.92857142858</v>
      </c>
      <c r="I173" s="2">
        <f t="shared" si="21"/>
        <v>19.739193134951606</v>
      </c>
      <c r="J173" s="2">
        <f>G173/$M$2*1000</f>
        <v>1.2435707185937399</v>
      </c>
      <c r="K173" s="7">
        <f>F173/$M$2*100</f>
        <v>2.4547082591292384E-2</v>
      </c>
      <c r="L173" s="7">
        <f>H173/$M$2*100</f>
        <v>1.6412121727614644</v>
      </c>
      <c r="M173" s="7">
        <f t="shared" si="22"/>
        <v>0.67154170784361233</v>
      </c>
      <c r="N173" s="7">
        <f t="shared" si="23"/>
        <v>1.0365533254369494</v>
      </c>
      <c r="O173" s="7">
        <f>N173*(1-N173^$M$5)/(1-N173)</f>
        <v>18.518416545616265</v>
      </c>
      <c r="P173" s="7">
        <f t="shared" si="24"/>
        <v>3.7589001668702875E-2</v>
      </c>
      <c r="Q173" s="1">
        <f t="shared" si="25"/>
        <v>44050</v>
      </c>
      <c r="R173" s="7">
        <f>I173^(1-$M$3)*K173^$M$3</f>
        <v>0.69608879043490468</v>
      </c>
      <c r="S173" s="7">
        <f t="shared" si="26"/>
        <v>0.24926052674269744</v>
      </c>
      <c r="T173" s="7">
        <f t="shared" si="27"/>
        <v>5.625136708409928E-2</v>
      </c>
      <c r="U173" s="7">
        <f t="shared" si="28"/>
        <v>0.94534931717760218</v>
      </c>
      <c r="V173" s="7">
        <f>SUM(P$9:P172)</f>
        <v>2.2317606326979229</v>
      </c>
      <c r="W173" s="7">
        <f ca="1">IFERROR(VALUE(INDIRECT(_xlfn.CONCAT("L",ROW(W173)-_xlfn.CEILING.MATH($M$5)-7))),0)</f>
        <v>1.0658952362430869</v>
      </c>
      <c r="X173" s="7">
        <f ca="1">$M$4+V173+W173</f>
        <v>3.2976558689410096</v>
      </c>
    </row>
    <row r="174" spans="1:24" x14ac:dyDescent="0.2">
      <c r="A174">
        <v>20200815</v>
      </c>
      <c r="B174" t="s">
        <v>2</v>
      </c>
      <c r="C174">
        <v>8245</v>
      </c>
      <c r="D174">
        <v>42194</v>
      </c>
      <c r="E174" s="1">
        <f t="shared" si="20"/>
        <v>44058</v>
      </c>
      <c r="F174" s="2">
        <f>IF(AVERAGE(C161:C174)&lt;0,NA,AVERAGE(C161:C174))</f>
        <v>7025.2142857142853</v>
      </c>
      <c r="G174" s="2">
        <f>IF(AVERAGE(D161:D174)&lt;0,NA,AVERAGE(D161:D174))</f>
        <v>35729.571428571428</v>
      </c>
      <c r="H174" s="2">
        <f>SUM(F$22:F174)</f>
        <v>482909.14285714284</v>
      </c>
      <c r="I174" s="2">
        <f t="shared" si="21"/>
        <v>19.662184584997622</v>
      </c>
      <c r="J174" s="2">
        <f>G174/$M$2*1000</f>
        <v>1.2322292062300653</v>
      </c>
      <c r="K174" s="7">
        <f>F174/$M$2*100</f>
        <v>2.4228318103920638E-2</v>
      </c>
      <c r="L174" s="7">
        <f>H174/$M$2*100</f>
        <v>1.6654404908653848</v>
      </c>
      <c r="M174" s="7">
        <f t="shared" si="22"/>
        <v>0.66597575515508811</v>
      </c>
      <c r="N174" s="7">
        <f t="shared" si="23"/>
        <v>1.036380180384012</v>
      </c>
      <c r="O174" s="7">
        <f>N174*(1-N174^$M$5)/(1-N174)</f>
        <v>18.49343868227189</v>
      </c>
      <c r="P174" s="7">
        <f t="shared" si="24"/>
        <v>3.7321564967830977E-2</v>
      </c>
      <c r="Q174" s="1">
        <f t="shared" si="25"/>
        <v>44051</v>
      </c>
      <c r="R174" s="7">
        <f>I174^(1-$M$3)*K174^$M$3</f>
        <v>0.69020407325900879</v>
      </c>
      <c r="S174" s="7">
        <f t="shared" si="26"/>
        <v>0.24525897316242953</v>
      </c>
      <c r="T174" s="7">
        <f t="shared" si="27"/>
        <v>6.0308258319810348E-2</v>
      </c>
      <c r="U174" s="7">
        <f t="shared" si="28"/>
        <v>0.93546304642143829</v>
      </c>
      <c r="V174" s="7">
        <f>SUM(P$9:P173)</f>
        <v>2.269349634366626</v>
      </c>
      <c r="W174" s="7">
        <f ca="1">IFERROR(VALUE(INDIRECT(_xlfn.CONCAT("L",ROW(W174)-_xlfn.CEILING.MATH($M$5)-7))),0)</f>
        <v>1.0967823819035345</v>
      </c>
      <c r="X174" s="7">
        <f ca="1">$M$4+V174+W174</f>
        <v>3.3661320162701607</v>
      </c>
    </row>
    <row r="175" spans="1:24" x14ac:dyDescent="0.2">
      <c r="A175">
        <v>20200816</v>
      </c>
      <c r="B175" t="s">
        <v>2</v>
      </c>
      <c r="C175">
        <v>6204</v>
      </c>
      <c r="D175">
        <v>21703</v>
      </c>
      <c r="E175" s="1">
        <f t="shared" si="20"/>
        <v>44059</v>
      </c>
      <c r="F175" s="2">
        <f>IF(AVERAGE(C162:C175)&lt;0,NA,AVERAGE(C162:C175))</f>
        <v>7023.6428571428569</v>
      </c>
      <c r="G175" s="2">
        <f>IF(AVERAGE(D162:D175)&lt;0,NA,AVERAGE(D162:D175))</f>
        <v>35842.428571428572</v>
      </c>
      <c r="H175" s="2">
        <f>SUM(F$22:F175)</f>
        <v>489932.78571428568</v>
      </c>
      <c r="I175" s="2">
        <f t="shared" si="21"/>
        <v>19.595889946870628</v>
      </c>
      <c r="J175" s="2">
        <f>G175/$M$2*1000</f>
        <v>1.2361213846693804</v>
      </c>
      <c r="K175" s="7">
        <f>F175/$M$2*100</f>
        <v>2.4222898614954507E-2</v>
      </c>
      <c r="L175" s="7">
        <f>H175/$M$2*100</f>
        <v>1.6896633894803392</v>
      </c>
      <c r="M175" s="7">
        <f t="shared" si="22"/>
        <v>0.66473954989211292</v>
      </c>
      <c r="N175" s="7">
        <f t="shared" si="23"/>
        <v>1.0364396832095908</v>
      </c>
      <c r="O175" s="7">
        <f>N175*(1-N175^$M$5)/(1-N175)</f>
        <v>18.502018279641657</v>
      </c>
      <c r="P175" s="7">
        <f t="shared" si="24"/>
        <v>3.7237151001258829E-2</v>
      </c>
      <c r="Q175" s="1">
        <f t="shared" si="25"/>
        <v>44052</v>
      </c>
      <c r="R175" s="7">
        <f>I175^(1-$M$3)*K175^$M$3</f>
        <v>0.68896244850706745</v>
      </c>
      <c r="S175" s="7">
        <f t="shared" si="26"/>
        <v>0.24185602677251197</v>
      </c>
      <c r="T175" s="7">
        <f t="shared" si="27"/>
        <v>7.9191960381487236E-2</v>
      </c>
      <c r="U175" s="7">
        <f t="shared" si="28"/>
        <v>0.93081847527957939</v>
      </c>
      <c r="V175" s="7">
        <f>SUM(P$9:P174)</f>
        <v>2.3066711993344571</v>
      </c>
      <c r="W175" s="7">
        <f ca="1">IFERROR(VALUE(INDIRECT(_xlfn.CONCAT("L",ROW(W175)-_xlfn.CEILING.MATH($M$5)-7))),0)</f>
        <v>1.1270817593515638</v>
      </c>
      <c r="X175" s="7">
        <f ca="1">$M$4+V175+W175</f>
        <v>3.4337529586860209</v>
      </c>
    </row>
    <row r="176" spans="1:24" x14ac:dyDescent="0.2">
      <c r="A176">
        <v>20200817</v>
      </c>
      <c r="B176" t="s">
        <v>2</v>
      </c>
      <c r="C176">
        <v>7908</v>
      </c>
      <c r="D176">
        <v>16322</v>
      </c>
      <c r="E176" s="1">
        <f t="shared" si="20"/>
        <v>44060</v>
      </c>
      <c r="F176" s="2">
        <f>IF(AVERAGE(C163:C176)&lt;0,NA,AVERAGE(C163:C176))</f>
        <v>7209.7142857142853</v>
      </c>
      <c r="G176" s="2">
        <f>IF(AVERAGE(D163:D176)&lt;0,NA,AVERAGE(D163:D176))</f>
        <v>35895.214285714283</v>
      </c>
      <c r="H176" s="2">
        <f>SUM(F$22:F176)</f>
        <v>497142.49999999994</v>
      </c>
      <c r="I176" s="2">
        <f t="shared" si="21"/>
        <v>20.085447124865432</v>
      </c>
      <c r="J176" s="2">
        <f>G176/$M$2*1000</f>
        <v>1.2379418402811861</v>
      </c>
      <c r="K176" s="7">
        <f>F176/$M$2*100</f>
        <v>2.4864615376626376E-2</v>
      </c>
      <c r="L176" s="7">
        <f>H176/$M$2*100</f>
        <v>1.7145280048569653</v>
      </c>
      <c r="M176" s="7">
        <f t="shared" si="22"/>
        <v>0.68182974389571505</v>
      </c>
      <c r="N176" s="7">
        <f t="shared" si="23"/>
        <v>1.0364674841472292</v>
      </c>
      <c r="O176" s="7">
        <f>N176*(1-N176^$M$5)/(1-N176)</f>
        <v>18.50602837384346</v>
      </c>
      <c r="P176" s="7">
        <f t="shared" si="24"/>
        <v>3.8187251472670804E-2</v>
      </c>
      <c r="Q176" s="1">
        <f t="shared" si="25"/>
        <v>44053</v>
      </c>
      <c r="R176" s="7">
        <f>I176^(1-$M$3)*K176^$M$3</f>
        <v>0.70669435927234137</v>
      </c>
      <c r="S176" s="7">
        <f t="shared" si="26"/>
        <v>0.23972074811985489</v>
      </c>
      <c r="T176" s="7">
        <f t="shared" si="27"/>
        <v>5.3039677845639899E-2</v>
      </c>
      <c r="U176" s="7">
        <f t="shared" si="28"/>
        <v>0.94641510739219625</v>
      </c>
      <c r="V176" s="7">
        <f>SUM(P$9:P175)</f>
        <v>2.3439083503357159</v>
      </c>
      <c r="W176" s="7">
        <f ca="1">IFERROR(VALUE(INDIRECT(_xlfn.CONCAT("L",ROW(W176)-_xlfn.CEILING.MATH($M$5)-7))),0)</f>
        <v>1.1570392163139116</v>
      </c>
      <c r="X176" s="7">
        <f ca="1">$M$4+V176+W176</f>
        <v>3.5009475666496277</v>
      </c>
    </row>
    <row r="177" spans="1:24" x14ac:dyDescent="0.2">
      <c r="A177">
        <v>20200818</v>
      </c>
      <c r="B177" t="s">
        <v>2</v>
      </c>
      <c r="C177">
        <v>7282</v>
      </c>
      <c r="D177">
        <v>49414</v>
      </c>
      <c r="E177" s="1">
        <f t="shared" si="20"/>
        <v>44061</v>
      </c>
      <c r="F177" s="2">
        <f>IF(AVERAGE(C164:C177)&lt;0,NA,AVERAGE(C164:C177))</f>
        <v>7075.0714285714284</v>
      </c>
      <c r="G177" s="2">
        <f>IF(AVERAGE(D164:D177)&lt;0,NA,AVERAGE(D164:D177))</f>
        <v>35567.714285714283</v>
      </c>
      <c r="H177" s="2">
        <f>SUM(F$22:F177)</f>
        <v>504217.57142857136</v>
      </c>
      <c r="I177" s="2">
        <f t="shared" si="21"/>
        <v>19.891836095335258</v>
      </c>
      <c r="J177" s="2">
        <f>G177/$M$2*1000</f>
        <v>1.2266471325949464</v>
      </c>
      <c r="K177" s="7">
        <f>F177/$M$2*100</f>
        <v>2.4400263708391646E-2</v>
      </c>
      <c r="L177" s="7">
        <f>H177/$M$2*100</f>
        <v>1.7389282685653571</v>
      </c>
      <c r="M177" s="7">
        <f t="shared" si="22"/>
        <v>0.67228190656029252</v>
      </c>
      <c r="N177" s="7">
        <f t="shared" si="23"/>
        <v>1.0362946904717916</v>
      </c>
      <c r="O177" s="7">
        <f>N177*(1-N177^$M$5)/(1-N177)</f>
        <v>18.481119870740461</v>
      </c>
      <c r="P177" s="7">
        <f t="shared" si="24"/>
        <v>3.7696967236908629E-2</v>
      </c>
      <c r="Q177" s="1">
        <f t="shared" si="25"/>
        <v>44054</v>
      </c>
      <c r="R177" s="7">
        <f>I177^(1-$M$3)*K177^$M$3</f>
        <v>0.69668217026868418</v>
      </c>
      <c r="S177" s="7">
        <f t="shared" si="26"/>
        <v>0.23778426617609191</v>
      </c>
      <c r="T177" s="7">
        <f t="shared" si="27"/>
        <v>5.2291973626565458E-2</v>
      </c>
      <c r="U177" s="7">
        <f t="shared" si="28"/>
        <v>0.93446643644477612</v>
      </c>
      <c r="V177" s="7">
        <f>SUM(P$9:P176)</f>
        <v>2.3820956018083868</v>
      </c>
      <c r="W177" s="7">
        <f ca="1">IFERROR(VALUE(INDIRECT(_xlfn.CONCAT("L",ROW(W177)-_xlfn.CEILING.MATH($M$5)-7))),0)</f>
        <v>1.1872629672568225</v>
      </c>
      <c r="X177" s="7">
        <f ca="1">$M$4+V177+W177</f>
        <v>3.5693585690652094</v>
      </c>
    </row>
    <row r="178" spans="1:24" x14ac:dyDescent="0.2">
      <c r="A178">
        <v>20200819</v>
      </c>
      <c r="B178" t="s">
        <v>2</v>
      </c>
      <c r="C178">
        <v>7024</v>
      </c>
      <c r="D178">
        <v>47293</v>
      </c>
      <c r="E178" s="1">
        <f t="shared" si="20"/>
        <v>44062</v>
      </c>
      <c r="F178" s="2">
        <f>IF(AVERAGE(C165:C178)&lt;0,NA,AVERAGE(C165:C178))</f>
        <v>6954.9285714285716</v>
      </c>
      <c r="G178" s="2">
        <f>IF(AVERAGE(D165:D178)&lt;0,NA,AVERAGE(D165:D178))</f>
        <v>35358.285714285717</v>
      </c>
      <c r="H178" s="2">
        <f>SUM(F$22:F178)</f>
        <v>511172.49999999994</v>
      </c>
      <c r="I178" s="2">
        <f t="shared" si="21"/>
        <v>19.669869256751298</v>
      </c>
      <c r="J178" s="2">
        <f>G178/$M$2*1000</f>
        <v>1.2194244318455341</v>
      </c>
      <c r="K178" s="7">
        <f>F178/$M$2*100</f>
        <v>2.3985919142889885E-2</v>
      </c>
      <c r="L178" s="7">
        <f>H178/$M$2*100</f>
        <v>1.762914187708247</v>
      </c>
      <c r="M178" s="7">
        <f t="shared" si="22"/>
        <v>0.66289099380705951</v>
      </c>
      <c r="N178" s="7">
        <f t="shared" si="23"/>
        <v>1.0361838060359456</v>
      </c>
      <c r="O178" s="7">
        <f>N178*(1-N178^$M$5)/(1-N178)</f>
        <v>18.465155508588094</v>
      </c>
      <c r="P178" s="7">
        <f t="shared" si="24"/>
        <v>3.7198544720107272E-2</v>
      </c>
      <c r="Q178" s="1">
        <f t="shared" si="25"/>
        <v>44055</v>
      </c>
      <c r="R178" s="7">
        <f>I178^(1-$M$3)*K178^$M$3</f>
        <v>0.68687691294994935</v>
      </c>
      <c r="S178" s="7">
        <f t="shared" si="26"/>
        <v>0.23647225716547221</v>
      </c>
      <c r="T178" s="7">
        <f t="shared" si="27"/>
        <v>4.1844568060073417E-2</v>
      </c>
      <c r="U178" s="7">
        <f t="shared" si="28"/>
        <v>0.9233491701154215</v>
      </c>
      <c r="V178" s="7">
        <f>SUM(P$9:P177)</f>
        <v>2.4197925690452955</v>
      </c>
      <c r="W178" s="7">
        <f ca="1">IFERROR(VALUE(INDIRECT(_xlfn.CONCAT("L",ROW(W178)-_xlfn.CEILING.MATH($M$5)-7))),0)</f>
        <v>1.2170558688269257</v>
      </c>
      <c r="X178" s="7">
        <f ca="1">$M$4+V178+W178</f>
        <v>3.6368484378722212</v>
      </c>
    </row>
    <row r="179" spans="1:24" x14ac:dyDescent="0.2">
      <c r="A179">
        <v>20200820</v>
      </c>
      <c r="B179" t="s">
        <v>2</v>
      </c>
      <c r="C179">
        <v>5303</v>
      </c>
      <c r="D179">
        <v>45900</v>
      </c>
      <c r="E179" s="1">
        <f t="shared" si="20"/>
        <v>44063</v>
      </c>
      <c r="F179" s="2">
        <f>IF(AVERAGE(C166:C179)&lt;0,NA,AVERAGE(C166:C179))</f>
        <v>6791</v>
      </c>
      <c r="G179" s="2">
        <f>IF(AVERAGE(D166:D179)&lt;0,NA,AVERAGE(D166:D179))</f>
        <v>35692.785714285717</v>
      </c>
      <c r="H179" s="2">
        <f>SUM(F$22:F179)</f>
        <v>517963.49999999994</v>
      </c>
      <c r="I179" s="2">
        <f t="shared" si="21"/>
        <v>19.026253804790482</v>
      </c>
      <c r="J179" s="2">
        <f>G179/$M$2*1000</f>
        <v>1.2309605531311747</v>
      </c>
      <c r="K179" s="7">
        <f>F179/$M$2*100</f>
        <v>2.3420567907559007E-2</v>
      </c>
      <c r="L179" s="7">
        <f>H179/$M$2*100</f>
        <v>1.7863347556158062</v>
      </c>
      <c r="M179" s="7">
        <f t="shared" si="22"/>
        <v>0.64411644923946665</v>
      </c>
      <c r="N179" s="7">
        <f t="shared" si="23"/>
        <v>1.0363607666520744</v>
      </c>
      <c r="O179" s="7">
        <f>N179*(1-N179^$M$5)/(1-N179)</f>
        <v>18.490640419747947</v>
      </c>
      <c r="P179" s="7">
        <f t="shared" si="24"/>
        <v>3.6101346518755406E-2</v>
      </c>
      <c r="Q179" s="1">
        <f t="shared" si="25"/>
        <v>44056</v>
      </c>
      <c r="R179" s="7">
        <f>I179^(1-$M$3)*K179^$M$3</f>
        <v>0.66753701714702562</v>
      </c>
      <c r="S179" s="7">
        <f t="shared" si="26"/>
        <v>0.23497770991285677</v>
      </c>
      <c r="T179" s="7">
        <f t="shared" si="27"/>
        <v>3.9105602490609459E-2</v>
      </c>
      <c r="U179" s="7">
        <f t="shared" si="28"/>
        <v>0.90251472705988234</v>
      </c>
      <c r="V179" s="7">
        <f>SUM(P$9:P178)</f>
        <v>2.4569911137654028</v>
      </c>
      <c r="W179" s="7">
        <f ca="1">IFERROR(VALUE(INDIRECT(_xlfn.CONCAT("L",ROW(W179)-_xlfn.CEILING.MATH($M$5)-7))),0)</f>
        <v>1.2464814768493695</v>
      </c>
      <c r="X179" s="7">
        <f ca="1">$M$4+V179+W179</f>
        <v>3.7034725906147723</v>
      </c>
    </row>
    <row r="180" spans="1:24" x14ac:dyDescent="0.2">
      <c r="A180">
        <v>20200821</v>
      </c>
      <c r="B180" t="s">
        <v>2</v>
      </c>
      <c r="C180">
        <v>5021</v>
      </c>
      <c r="D180">
        <v>48584</v>
      </c>
      <c r="E180" s="1">
        <f t="shared" si="20"/>
        <v>44064</v>
      </c>
      <c r="F180" s="2">
        <f>IF(AVERAGE(C167:C180)&lt;0,NA,AVERAGE(C167:C180))</f>
        <v>6646.8571428571431</v>
      </c>
      <c r="G180" s="2">
        <f>IF(AVERAGE(D167:D180)&lt;0,NA,AVERAGE(D167:D180))</f>
        <v>36385.285714285717</v>
      </c>
      <c r="H180" s="2">
        <f>SUM(F$22:F180)</f>
        <v>524610.35714285704</v>
      </c>
      <c r="I180" s="2">
        <f t="shared" si="21"/>
        <v>18.267981169782132</v>
      </c>
      <c r="J180" s="2">
        <f>G180/$M$2*1000</f>
        <v>1.2548432556433005</v>
      </c>
      <c r="K180" s="7">
        <f>F180/$M$2*100</f>
        <v>2.2923452965119918E-2</v>
      </c>
      <c r="L180" s="7">
        <f>H180/$M$2*100</f>
        <v>1.8092582085809259</v>
      </c>
      <c r="M180" s="7">
        <f t="shared" si="22"/>
        <v>0.62419725224620082</v>
      </c>
      <c r="N180" s="7">
        <f t="shared" si="23"/>
        <v>1.0367246938089343</v>
      </c>
      <c r="O180" s="7">
        <f>N180*(1-N180^$M$5)/(1-N180)</f>
        <v>18.54317538144851</v>
      </c>
      <c r="P180" s="7">
        <f t="shared" si="24"/>
        <v>3.489805235077114E-2</v>
      </c>
      <c r="Q180" s="1">
        <f t="shared" si="25"/>
        <v>44057</v>
      </c>
      <c r="R180" s="7">
        <f>I180^(1-$M$3)*K180^$M$3</f>
        <v>0.6471207052113207</v>
      </c>
      <c r="S180" s="7">
        <f t="shared" si="26"/>
        <v>0.23301339150304046</v>
      </c>
      <c r="T180" s="7">
        <f t="shared" si="27"/>
        <v>4.3857657191039845E-2</v>
      </c>
      <c r="U180" s="7">
        <f t="shared" si="28"/>
        <v>0.88013409671436116</v>
      </c>
      <c r="V180" s="7">
        <f>SUM(P$9:P179)</f>
        <v>2.4930924602841582</v>
      </c>
      <c r="W180" s="7">
        <f ca="1">IFERROR(VALUE(INDIRECT(_xlfn.CONCAT("L",ROW(W180)-_xlfn.CEILING.MATH($M$5)-7))),0)</f>
        <v>1.2744100742151223</v>
      </c>
      <c r="X180" s="7">
        <f ca="1">$M$4+V180+W180</f>
        <v>3.7675025344992807</v>
      </c>
    </row>
    <row r="181" spans="1:24" x14ac:dyDescent="0.2">
      <c r="A181">
        <v>20200822</v>
      </c>
      <c r="B181" t="s">
        <v>2</v>
      </c>
      <c r="C181">
        <v>5559</v>
      </c>
      <c r="D181">
        <v>44017</v>
      </c>
      <c r="E181" s="1">
        <f t="shared" si="20"/>
        <v>44065</v>
      </c>
      <c r="F181" s="2">
        <f>IF(AVERAGE(C168:C181)&lt;0,NA,AVERAGE(C168:C181))</f>
        <v>6546.8571428571431</v>
      </c>
      <c r="G181" s="2">
        <f>IF(AVERAGE(D168:D181)&lt;0,NA,AVERAGE(D168:D181))</f>
        <v>36872.857142857145</v>
      </c>
      <c r="H181" s="2">
        <f>SUM(F$22:F181)</f>
        <v>531157.2142857142</v>
      </c>
      <c r="I181" s="2">
        <f t="shared" si="21"/>
        <v>17.755220642361781</v>
      </c>
      <c r="J181" s="2">
        <f>G181/$M$2*1000</f>
        <v>1.2716584518627714</v>
      </c>
      <c r="K181" s="7">
        <f>F181/$M$2*100</f>
        <v>2.2578576394547707E-2</v>
      </c>
      <c r="L181" s="7">
        <f>H181/$M$2*100</f>
        <v>1.8318367849754738</v>
      </c>
      <c r="M181" s="7">
        <f t="shared" si="22"/>
        <v>0.61057828069192177</v>
      </c>
      <c r="N181" s="7">
        <f t="shared" si="23"/>
        <v>1.0369790035259052</v>
      </c>
      <c r="O181" s="7">
        <f>N181*(1-N181^$M$5)/(1-N181)</f>
        <v>18.579985828639153</v>
      </c>
      <c r="P181" s="7">
        <f t="shared" si="24"/>
        <v>3.407735952685835E-2</v>
      </c>
      <c r="Q181" s="1">
        <f t="shared" si="25"/>
        <v>44058</v>
      </c>
      <c r="R181" s="7">
        <f>I181^(1-$M$3)*K181^$M$3</f>
        <v>0.63315685708646952</v>
      </c>
      <c r="S181" s="7">
        <f t="shared" si="26"/>
        <v>0.23088944450913071</v>
      </c>
      <c r="T181" s="7">
        <f t="shared" si="27"/>
        <v>5.5285231073112118E-2</v>
      </c>
      <c r="U181" s="7">
        <f t="shared" si="28"/>
        <v>0.86404630159560025</v>
      </c>
      <c r="V181" s="7">
        <f>SUM(P$9:P180)</f>
        <v>2.5279905126349291</v>
      </c>
      <c r="W181" s="7">
        <f ca="1">IFERROR(VALUE(INDIRECT(_xlfn.CONCAT("L",ROW(W181)-_xlfn.CEILING.MATH($M$5)-7))),0)</f>
        <v>1.3021861868686009</v>
      </c>
      <c r="X181" s="7">
        <f ca="1">$M$4+V181+W181</f>
        <v>3.83017669950353</v>
      </c>
    </row>
    <row r="182" spans="1:24" x14ac:dyDescent="0.2">
      <c r="A182">
        <v>20200823</v>
      </c>
      <c r="B182" t="s">
        <v>2</v>
      </c>
      <c r="C182">
        <v>4398</v>
      </c>
      <c r="D182">
        <v>17988</v>
      </c>
      <c r="E182" s="1">
        <f t="shared" si="20"/>
        <v>44066</v>
      </c>
      <c r="F182" s="2">
        <f>IF(AVERAGE(C169:C182)&lt;0,NA,AVERAGE(C169:C182))</f>
        <v>6512.5</v>
      </c>
      <c r="G182" s="2">
        <f>IF(AVERAGE(D169:D182)&lt;0,NA,AVERAGE(D169:D182))</f>
        <v>36645.357142857145</v>
      </c>
      <c r="H182" s="2">
        <f>SUM(F$22:F182)</f>
        <v>537669.7142857142</v>
      </c>
      <c r="I182" s="2">
        <f t="shared" si="21"/>
        <v>17.771691989825257</v>
      </c>
      <c r="J182" s="2">
        <f>G182/$M$2*1000</f>
        <v>1.2638125098822535</v>
      </c>
      <c r="K182" s="7">
        <f>F182/$M$2*100</f>
        <v>2.2460086658515392E-2</v>
      </c>
      <c r="L182" s="7">
        <f>H182/$M$2*100</f>
        <v>1.8542968716339889</v>
      </c>
      <c r="M182" s="7">
        <f t="shared" si="22"/>
        <v>0.60932606557966018</v>
      </c>
      <c r="N182" s="7">
        <f t="shared" si="23"/>
        <v>1.0368605381047482</v>
      </c>
      <c r="O182" s="7">
        <f>N182*(1-N182^$M$5)/(1-N182)</f>
        <v>18.562828182710447</v>
      </c>
      <c r="P182" s="7">
        <f t="shared" si="24"/>
        <v>3.4035015894109594E-2</v>
      </c>
      <c r="Q182" s="1">
        <f t="shared" si="25"/>
        <v>44059</v>
      </c>
      <c r="R182" s="7">
        <f>I182^(1-$M$3)*K182^$M$3</f>
        <v>0.63178615223817558</v>
      </c>
      <c r="S182" s="7">
        <f t="shared" si="26"/>
        <v>0.2289169968658652</v>
      </c>
      <c r="T182" s="7">
        <f t="shared" si="27"/>
        <v>4.5207541736720591E-2</v>
      </c>
      <c r="U182" s="7">
        <f t="shared" si="28"/>
        <v>0.86070314910404078</v>
      </c>
      <c r="V182" s="7">
        <f>SUM(P$9:P181)</f>
        <v>2.5620678721617876</v>
      </c>
      <c r="W182" s="7">
        <f ca="1">IFERROR(VALUE(INDIRECT(_xlfn.CONCAT("L",ROW(W182)-_xlfn.CEILING.MATH($M$5)-7))),0)</f>
        <v>1.3296977299243691</v>
      </c>
      <c r="X182" s="7">
        <f ca="1">$M$4+V182+W182</f>
        <v>3.8917656020861564</v>
      </c>
    </row>
    <row r="183" spans="1:24" x14ac:dyDescent="0.2">
      <c r="A183">
        <v>20200824</v>
      </c>
      <c r="B183" t="s">
        <v>2</v>
      </c>
      <c r="C183">
        <v>2847</v>
      </c>
      <c r="D183">
        <v>14670</v>
      </c>
      <c r="E183" s="1">
        <f t="shared" si="20"/>
        <v>44067</v>
      </c>
      <c r="F183" s="2">
        <f>IF(AVERAGE(C170:C183)&lt;0,NA,AVERAGE(C170:C183))</f>
        <v>6397.6428571428569</v>
      </c>
      <c r="G183" s="2">
        <f>IF(AVERAGE(D170:D183)&lt;0,NA,AVERAGE(D170:D183))</f>
        <v>36662.5</v>
      </c>
      <c r="H183" s="2">
        <f>SUM(F$22:F183)</f>
        <v>544067.35714285704</v>
      </c>
      <c r="I183" s="2">
        <f t="shared" si="21"/>
        <v>17.450099849008815</v>
      </c>
      <c r="J183" s="2">
        <f>G183/$M$2*1000</f>
        <v>1.2644037268603772</v>
      </c>
      <c r="K183" s="7">
        <f>F183/$M$2*100</f>
        <v>2.2063971283172452E-2</v>
      </c>
      <c r="L183" s="7">
        <f>H183/$M$2*100</f>
        <v>1.8763608429171612</v>
      </c>
      <c r="M183" s="7">
        <f t="shared" si="22"/>
        <v>0.59843462013909865</v>
      </c>
      <c r="N183" s="7">
        <f t="shared" si="23"/>
        <v>1.0368694766991322</v>
      </c>
      <c r="O183" s="7">
        <f>N183*(1-N183^$M$5)/(1-N183)</f>
        <v>18.564122161825569</v>
      </c>
      <c r="P183" s="7">
        <f t="shared" si="24"/>
        <v>3.3424612594838268E-2</v>
      </c>
      <c r="Q183" s="1">
        <f t="shared" si="25"/>
        <v>44060</v>
      </c>
      <c r="R183" s="7">
        <f>I183^(1-$M$3)*K183^$M$3</f>
        <v>0.62049859142227115</v>
      </c>
      <c r="S183" s="7">
        <f t="shared" si="26"/>
        <v>0.22734854749098427</v>
      </c>
      <c r="T183" s="7">
        <f t="shared" si="27"/>
        <v>2.85946479571344E-2</v>
      </c>
      <c r="U183" s="7">
        <f t="shared" si="28"/>
        <v>0.84784713891325536</v>
      </c>
      <c r="V183" s="7">
        <f>SUM(P$9:P182)</f>
        <v>2.596102888055897</v>
      </c>
      <c r="W183" s="7">
        <f ca="1">IFERROR(VALUE(INDIRECT(_xlfn.CONCAT("L",ROW(W183)-_xlfn.CEILING.MATH($M$5)-7))),0)</f>
        <v>1.3566917117838713</v>
      </c>
      <c r="X183" s="7">
        <f ca="1">$M$4+V183+W183</f>
        <v>3.952794599839768</v>
      </c>
    </row>
    <row r="184" spans="1:24" x14ac:dyDescent="0.2">
      <c r="A184">
        <v>20200825</v>
      </c>
      <c r="B184" t="s">
        <v>2</v>
      </c>
      <c r="C184">
        <v>6346</v>
      </c>
      <c r="D184">
        <v>47183</v>
      </c>
      <c r="E184" s="1">
        <f t="shared" si="20"/>
        <v>44068</v>
      </c>
      <c r="F184" s="2">
        <f>IF(AVERAGE(C171:C184)&lt;0,NA,AVERAGE(C171:C184))</f>
        <v>6150.7142857142853</v>
      </c>
      <c r="G184" s="2">
        <f>IF(AVERAGE(D171:D184)&lt;0,NA,AVERAGE(D171:D184))</f>
        <v>37027.142857142855</v>
      </c>
      <c r="H184" s="2">
        <f>SUM(F$22:F184)</f>
        <v>550218.07142857136</v>
      </c>
      <c r="I184" s="2">
        <f t="shared" si="21"/>
        <v>16.611366179250741</v>
      </c>
      <c r="J184" s="2">
        <f>G184/$M$2*1000</f>
        <v>1.2769794046658853</v>
      </c>
      <c r="K184" s="7">
        <f>F184/$M$2*100</f>
        <v>2.1212372494266635E-2</v>
      </c>
      <c r="L184" s="7">
        <f>H184/$M$2*100</f>
        <v>1.8975732154114282</v>
      </c>
      <c r="M184" s="7">
        <f t="shared" si="22"/>
        <v>0.57239228300712808</v>
      </c>
      <c r="N184" s="7">
        <f t="shared" si="23"/>
        <v>1.0370591517810566</v>
      </c>
      <c r="O184" s="7">
        <f>N184*(1-N184^$M$5)/(1-N184)</f>
        <v>18.591603990553111</v>
      </c>
      <c r="P184" s="7">
        <f t="shared" si="24"/>
        <v>3.1928641326645142E-2</v>
      </c>
      <c r="Q184" s="1">
        <f t="shared" si="25"/>
        <v>44061</v>
      </c>
      <c r="R184" s="7">
        <f>I184^(1-$M$3)*K184^$M$3</f>
        <v>0.59360465550139474</v>
      </c>
      <c r="S184" s="7">
        <f t="shared" si="26"/>
        <v>0.22619050123508427</v>
      </c>
      <c r="T184" s="7">
        <f t="shared" si="27"/>
        <v>4.5133659038473439E-2</v>
      </c>
      <c r="U184" s="7">
        <f t="shared" si="28"/>
        <v>0.81979515673647896</v>
      </c>
      <c r="V184" s="7">
        <f>SUM(P$9:P183)</f>
        <v>2.629527500650735</v>
      </c>
      <c r="W184" s="7">
        <f ca="1">IFERROR(VALUE(INDIRECT(_xlfn.CONCAT("L",ROW(W184)-_xlfn.CEILING.MATH($M$5)-7))),0)</f>
        <v>1.3836516986671314</v>
      </c>
      <c r="X184" s="7">
        <f ca="1">$M$4+V184+W184</f>
        <v>4.0131791993178663</v>
      </c>
    </row>
    <row r="185" spans="1:24" x14ac:dyDescent="0.2">
      <c r="A185">
        <v>20200826</v>
      </c>
      <c r="B185" t="s">
        <v>2</v>
      </c>
      <c r="C185">
        <v>5407</v>
      </c>
      <c r="D185">
        <v>47103</v>
      </c>
      <c r="E185" s="1">
        <f t="shared" si="20"/>
        <v>44069</v>
      </c>
      <c r="F185" s="2">
        <f>IF(AVERAGE(C172:C185)&lt;0,NA,AVERAGE(C172:C185))</f>
        <v>6094.0714285714284</v>
      </c>
      <c r="G185" s="2">
        <f>IF(AVERAGE(D172:D185)&lt;0,NA,AVERAGE(D172:D185))</f>
        <v>37349.142857142855</v>
      </c>
      <c r="H185" s="2">
        <f>SUM(F$22:F185)</f>
        <v>556312.14285714284</v>
      </c>
      <c r="I185" s="2">
        <f t="shared" si="21"/>
        <v>16.316496075641439</v>
      </c>
      <c r="J185" s="2">
        <f>G185/$M$2*1000</f>
        <v>1.2880844302383105</v>
      </c>
      <c r="K185" s="7">
        <f>F185/$M$2*100</f>
        <v>2.1017024551078234E-2</v>
      </c>
      <c r="L185" s="7">
        <f>H185/$M$2*100</f>
        <v>1.9185902399625068</v>
      </c>
      <c r="M185" s="7">
        <f t="shared" si="22"/>
        <v>0.56458027616787809</v>
      </c>
      <c r="N185" s="7">
        <f t="shared" si="23"/>
        <v>1.0372259277170157</v>
      </c>
      <c r="O185" s="7">
        <f>N185*(1-N185^$M$5)/(1-N185)</f>
        <v>18.615805686944114</v>
      </c>
      <c r="P185" s="7">
        <f t="shared" si="24"/>
        <v>3.1456994694011836E-2</v>
      </c>
      <c r="Q185" s="1">
        <f t="shared" si="25"/>
        <v>44062</v>
      </c>
      <c r="R185" s="7">
        <f>I185^(1-$M$3)*K185^$M$3</f>
        <v>0.58559730071895633</v>
      </c>
      <c r="S185" s="7">
        <f t="shared" si="26"/>
        <v>0.22479744623038009</v>
      </c>
      <c r="T185" s="7">
        <f t="shared" si="27"/>
        <v>4.2434624002576804E-2</v>
      </c>
      <c r="U185" s="7">
        <f t="shared" si="28"/>
        <v>0.81039474694933644</v>
      </c>
      <c r="V185" s="7">
        <f>SUM(P$9:P184)</f>
        <v>2.6614561419773803</v>
      </c>
      <c r="W185" s="7">
        <f ca="1">IFERROR(VALUE(INDIRECT(_xlfn.CONCAT("L",ROW(W185)-_xlfn.CEILING.MATH($M$5)-7))),0)</f>
        <v>1.4103227282523336</v>
      </c>
      <c r="X185" s="7">
        <f ca="1">$M$4+V185+W185</f>
        <v>4.0717788702297142</v>
      </c>
    </row>
    <row r="186" spans="1:24" x14ac:dyDescent="0.2">
      <c r="A186">
        <v>20200827</v>
      </c>
      <c r="B186" t="s">
        <v>2</v>
      </c>
      <c r="C186">
        <v>5600</v>
      </c>
      <c r="D186">
        <v>43190</v>
      </c>
      <c r="E186" s="1">
        <f t="shared" si="20"/>
        <v>44070</v>
      </c>
      <c r="F186" s="2">
        <f>IF(AVERAGE(C173:C186)&lt;0,NA,AVERAGE(C173:C186))</f>
        <v>6011.5714285714284</v>
      </c>
      <c r="G186" s="2">
        <f>IF(AVERAGE(D173:D186)&lt;0,NA,AVERAGE(D173:D186))</f>
        <v>37623.714285714283</v>
      </c>
      <c r="H186" s="2">
        <f>SUM(F$22:F186)</f>
        <v>562323.71428571432</v>
      </c>
      <c r="I186" s="2">
        <f t="shared" si="21"/>
        <v>15.978144483342573</v>
      </c>
      <c r="J186" s="2">
        <f>G186/$M$2*1000</f>
        <v>1.2975537555045933</v>
      </c>
      <c r="K186" s="7">
        <f>F186/$M$2*100</f>
        <v>2.0732501380356157E-2</v>
      </c>
      <c r="L186" s="7">
        <f>H186/$M$2*100</f>
        <v>1.9393227413428626</v>
      </c>
      <c r="M186" s="7">
        <f t="shared" si="22"/>
        <v>0.55482540409608683</v>
      </c>
      <c r="N186" s="7">
        <f t="shared" si="23"/>
        <v>1.0373676137164867</v>
      </c>
      <c r="O186" s="7">
        <f>N186*(1-N186^$M$5)/(1-N186)</f>
        <v>18.636394214815592</v>
      </c>
      <c r="P186" s="7">
        <f t="shared" si="24"/>
        <v>3.0883544254439791E-2</v>
      </c>
      <c r="Q186" s="1">
        <f t="shared" si="25"/>
        <v>44063</v>
      </c>
      <c r="R186" s="7">
        <f>I186^(1-$M$3)*K186^$M$3</f>
        <v>0.57555790547644303</v>
      </c>
      <c r="S186" s="7">
        <f t="shared" si="26"/>
        <v>0.22294373466355447</v>
      </c>
      <c r="T186" s="7">
        <f t="shared" si="27"/>
        <v>3.4513571812308963E-2</v>
      </c>
      <c r="U186" s="7">
        <f t="shared" si="28"/>
        <v>0.79850164013999747</v>
      </c>
      <c r="V186" s="7">
        <f>SUM(P$9:P185)</f>
        <v>2.6929131366713923</v>
      </c>
      <c r="W186" s="7">
        <f ca="1">IFERROR(VALUE(INDIRECT(_xlfn.CONCAT("L",ROW(W186)-_xlfn.CEILING.MATH($M$5)-7))),0)</f>
        <v>1.4365234939995195</v>
      </c>
      <c r="X186" s="7">
        <f ca="1">$M$4+V186+W186</f>
        <v>4.129436630670912</v>
      </c>
    </row>
    <row r="187" spans="1:24" x14ac:dyDescent="0.2">
      <c r="A187">
        <v>20200828</v>
      </c>
      <c r="B187" t="s">
        <v>2</v>
      </c>
      <c r="C187">
        <v>4031</v>
      </c>
      <c r="D187">
        <v>34918</v>
      </c>
      <c r="E187" s="1">
        <f t="shared" si="20"/>
        <v>44071</v>
      </c>
      <c r="F187" s="2">
        <f>IF(AVERAGE(C174:C187)&lt;0,NA,AVERAGE(C174:C187))</f>
        <v>5798.2142857142853</v>
      </c>
      <c r="G187" s="2">
        <f>IF(AVERAGE(D174:D187)&lt;0,NA,AVERAGE(D174:D187))</f>
        <v>37177.071428571428</v>
      </c>
      <c r="H187" s="2">
        <f>SUM(F$22:F187)</f>
        <v>568121.92857142864</v>
      </c>
      <c r="I187" s="2">
        <f t="shared" si="21"/>
        <v>15.596210413868764</v>
      </c>
      <c r="J187" s="2">
        <f>G187/$M$2*1000</f>
        <v>1.282150089820393</v>
      </c>
      <c r="K187" s="7">
        <f>F187/$M$2*100</f>
        <v>1.9996682582999581E-2</v>
      </c>
      <c r="L187" s="7">
        <f>H187/$M$2*100</f>
        <v>1.9593194239258624</v>
      </c>
      <c r="M187" s="7">
        <f t="shared" si="22"/>
        <v>0.53845874907095637</v>
      </c>
      <c r="N187" s="7">
        <f t="shared" si="23"/>
        <v>1.0371368886056758</v>
      </c>
      <c r="O187" s="7">
        <f>N187*(1-N187^$M$5)/(1-N187)</f>
        <v>18.602880379687452</v>
      </c>
      <c r="P187" s="7">
        <f t="shared" si="24"/>
        <v>3.0019836727205713E-2</v>
      </c>
      <c r="Q187" s="1">
        <f t="shared" si="25"/>
        <v>44064</v>
      </c>
      <c r="R187" s="7">
        <f>I187^(1-$M$3)*K187^$M$3</f>
        <v>0.55845543165395595</v>
      </c>
      <c r="S187" s="7">
        <f t="shared" si="26"/>
        <v>0.22016476852596509</v>
      </c>
      <c r="T187" s="7">
        <f t="shared" si="27"/>
        <v>2.6631228787526773E-2</v>
      </c>
      <c r="U187" s="7">
        <f t="shared" si="28"/>
        <v>0.77862020017992106</v>
      </c>
      <c r="V187" s="7">
        <f>SUM(P$9:P186)</f>
        <v>2.7237966809258323</v>
      </c>
      <c r="W187" s="7">
        <f ca="1">IFERROR(VALUE(INDIRECT(_xlfn.CONCAT("L",ROW(W187)-_xlfn.CEILING.MATH($M$5)-7))),0)</f>
        <v>1.462314841989355</v>
      </c>
      <c r="X187" s="7">
        <f ca="1">$M$4+V187+W187</f>
        <v>4.1861115229151871</v>
      </c>
    </row>
    <row r="188" spans="1:24" x14ac:dyDescent="0.2">
      <c r="A188">
        <v>20200829</v>
      </c>
      <c r="B188" t="s">
        <v>2</v>
      </c>
      <c r="C188">
        <v>4762</v>
      </c>
      <c r="D188">
        <v>41073</v>
      </c>
      <c r="E188" s="1">
        <f t="shared" si="20"/>
        <v>44072</v>
      </c>
      <c r="F188" s="2">
        <f>IF(AVERAGE(C175:C188)&lt;0,NA,AVERAGE(C175:C188))</f>
        <v>5549.4285714285716</v>
      </c>
      <c r="G188" s="2">
        <f>IF(AVERAGE(D175:D188)&lt;0,NA,AVERAGE(D175:D188))</f>
        <v>37097</v>
      </c>
      <c r="H188" s="2">
        <f>SUM(F$22:F188)</f>
        <v>573671.35714285716</v>
      </c>
      <c r="I188" s="2">
        <f t="shared" si="21"/>
        <v>14.95923813631445</v>
      </c>
      <c r="J188" s="2">
        <f>G188/$M$2*1000</f>
        <v>1.2793886138517399</v>
      </c>
      <c r="K188" s="7">
        <f>F188/$M$2*100</f>
        <v>1.9138678943497429E-2</v>
      </c>
      <c r="L188" s="7">
        <f>H188/$M$2*100</f>
        <v>1.97845810286936</v>
      </c>
      <c r="M188" s="7">
        <f t="shared" si="22"/>
        <v>0.51593146218777997</v>
      </c>
      <c r="N188" s="7">
        <f t="shared" si="23"/>
        <v>1.0370953902720739</v>
      </c>
      <c r="O188" s="7">
        <f>N188*(1-N188^$M$5)/(1-N188)</f>
        <v>18.596859738496239</v>
      </c>
      <c r="P188" s="7">
        <f t="shared" si="24"/>
        <v>2.8772069513631968E-2</v>
      </c>
      <c r="Q188" s="1">
        <f t="shared" si="25"/>
        <v>44065</v>
      </c>
      <c r="R188" s="7">
        <f>I188^(1-$M$3)*K188^$M$3</f>
        <v>0.53507014113127738</v>
      </c>
      <c r="S188" s="7">
        <f t="shared" si="26"/>
        <v>0.21758878688419817</v>
      </c>
      <c r="T188" s="7">
        <f t="shared" si="27"/>
        <v>3.2199972498008766E-2</v>
      </c>
      <c r="U188" s="7">
        <f t="shared" si="28"/>
        <v>0.75265892801547551</v>
      </c>
      <c r="V188" s="7">
        <f>SUM(P$9:P187)</f>
        <v>2.7538165176530378</v>
      </c>
      <c r="W188" s="7">
        <f ca="1">IFERROR(VALUE(INDIRECT(_xlfn.CONCAT("L",ROW(W188)-_xlfn.CEILING.MATH($M$5)-7))),0)</f>
        <v>1.4883375036218813</v>
      </c>
      <c r="X188" s="7">
        <f ca="1">$M$4+V188+W188</f>
        <v>4.2421540212749189</v>
      </c>
    </row>
    <row r="189" spans="1:24" x14ac:dyDescent="0.2">
      <c r="A189">
        <v>20200830</v>
      </c>
      <c r="B189" t="s">
        <v>2</v>
      </c>
      <c r="C189">
        <v>3824</v>
      </c>
      <c r="D189">
        <v>20343</v>
      </c>
      <c r="E189" s="1">
        <f t="shared" si="20"/>
        <v>44073</v>
      </c>
      <c r="F189" s="2">
        <f>IF(AVERAGE(C176:C189)&lt;0,NA,AVERAGE(C176:C189))</f>
        <v>5379.4285714285716</v>
      </c>
      <c r="G189" s="2">
        <f>IF(AVERAGE(D176:D189)&lt;0,NA,AVERAGE(D176:D189))</f>
        <v>36999.857142857145</v>
      </c>
      <c r="H189" s="2">
        <f>SUM(F$22:F189)</f>
        <v>579050.78571428568</v>
      </c>
      <c r="I189" s="2">
        <f t="shared" si="21"/>
        <v>14.539052274333105</v>
      </c>
      <c r="J189" s="2">
        <f>G189/$M$2*1000</f>
        <v>1.2760383843090384</v>
      </c>
      <c r="K189" s="7">
        <f>F189/$M$2*100</f>
        <v>1.8552388773524667E-2</v>
      </c>
      <c r="L189" s="7">
        <f>H189/$M$2*100</f>
        <v>1.9970104916428841</v>
      </c>
      <c r="M189" s="7">
        <f t="shared" si="22"/>
        <v>0.50080697639863203</v>
      </c>
      <c r="N189" s="7">
        <f t="shared" si="23"/>
        <v>1.0370449886839384</v>
      </c>
      <c r="O189" s="7">
        <f>N189*(1-N189^$M$5)/(1-N189)</f>
        <v>18.589550338250248</v>
      </c>
      <c r="P189" s="7">
        <f t="shared" si="24"/>
        <v>2.7938242492262549E-2</v>
      </c>
      <c r="Q189" s="1">
        <f t="shared" si="25"/>
        <v>44066</v>
      </c>
      <c r="R189" s="7">
        <f>I189^(1-$M$3)*K189^$M$3</f>
        <v>0.51935936517215675</v>
      </c>
      <c r="S189" s="7">
        <f t="shared" si="26"/>
        <v>0.21517169480530207</v>
      </c>
      <c r="T189" s="7">
        <f t="shared" si="27"/>
        <v>1.1632447896497145E-2</v>
      </c>
      <c r="U189" s="7">
        <f t="shared" si="28"/>
        <v>0.73453105997745882</v>
      </c>
      <c r="V189" s="7">
        <f>SUM(P$9:P188)</f>
        <v>2.7825885871666696</v>
      </c>
      <c r="W189" s="7">
        <f ca="1">IFERROR(VALUE(INDIRECT(_xlfn.CONCAT("L",ROW(W189)-_xlfn.CEILING.MATH($M$5)-7))),0)</f>
        <v>1.5141308223349772</v>
      </c>
      <c r="X189" s="7">
        <f ca="1">$M$4+V189+W189</f>
        <v>4.2967194095016463</v>
      </c>
    </row>
    <row r="190" spans="1:24" x14ac:dyDescent="0.2">
      <c r="A190">
        <v>20200831</v>
      </c>
      <c r="B190" t="s">
        <v>2</v>
      </c>
      <c r="C190">
        <v>2615</v>
      </c>
      <c r="D190">
        <v>12815</v>
      </c>
      <c r="E190" s="1">
        <f t="shared" si="20"/>
        <v>44074</v>
      </c>
      <c r="F190" s="2">
        <f>IF(AVERAGE(C177:C190)&lt;0,NA,AVERAGE(C177:C190))</f>
        <v>5001.3571428571431</v>
      </c>
      <c r="G190" s="2">
        <f>IF(AVERAGE(D177:D190)&lt;0,NA,AVERAGE(D177:D190))</f>
        <v>36749.357142857145</v>
      </c>
      <c r="H190" s="2">
        <f>SUM(F$22:F190)</f>
        <v>584052.14285714284</v>
      </c>
      <c r="I190" s="2">
        <f t="shared" si="21"/>
        <v>13.609373147440868</v>
      </c>
      <c r="J190" s="2">
        <f>G190/$M$2*1000</f>
        <v>1.2673992262162044</v>
      </c>
      <c r="K190" s="7">
        <f>F190/$M$2*100</f>
        <v>1.7248508996354148E-2</v>
      </c>
      <c r="L190" s="7">
        <f>H190/$M$2*100</f>
        <v>2.0142590006392385</v>
      </c>
      <c r="M190" s="7">
        <f t="shared" si="22"/>
        <v>0.46725267280651245</v>
      </c>
      <c r="N190" s="7">
        <f t="shared" si="23"/>
        <v>1.0369147358596207</v>
      </c>
      <c r="O190" s="7">
        <f>N190*(1-N190^$M$5)/(1-N190)</f>
        <v>18.570675573942239</v>
      </c>
      <c r="P190" s="7">
        <f t="shared" si="24"/>
        <v>2.6089583002715459E-2</v>
      </c>
      <c r="Q190" s="1">
        <f t="shared" si="25"/>
        <v>44067</v>
      </c>
      <c r="R190" s="7">
        <f>I190^(1-$M$3)*K190^$M$3</f>
        <v>0.48450118180286661</v>
      </c>
      <c r="S190" s="7">
        <f t="shared" si="26"/>
        <v>0.2130846988725251</v>
      </c>
      <c r="T190" s="7">
        <f t="shared" si="27"/>
        <v>2.4765670065879763E-2</v>
      </c>
      <c r="U190" s="7">
        <f t="shared" si="28"/>
        <v>0.69758588067539173</v>
      </c>
      <c r="V190" s="7">
        <f>SUM(P$9:P189)</f>
        <v>2.8105268296589321</v>
      </c>
      <c r="W190" s="7">
        <f ca="1">IFERROR(VALUE(INDIRECT(_xlfn.CONCAT("L",ROW(W190)-_xlfn.CEILING.MATH($M$5)-7))),0)</f>
        <v>1.5399704530446927</v>
      </c>
      <c r="X190" s="7">
        <f ca="1">$M$4+V190+W190</f>
        <v>4.3504972827036248</v>
      </c>
    </row>
    <row r="191" spans="1:24" x14ac:dyDescent="0.2">
      <c r="A191">
        <v>20200901</v>
      </c>
      <c r="B191" t="s">
        <v>2</v>
      </c>
      <c r="C191">
        <v>4364</v>
      </c>
      <c r="D191">
        <v>45845</v>
      </c>
      <c r="E191" s="1">
        <f t="shared" si="20"/>
        <v>44075</v>
      </c>
      <c r="F191" s="2">
        <f>IF(AVERAGE(C178:C191)&lt;0,NA,AVERAGE(C178:C191))</f>
        <v>4792.9285714285716</v>
      </c>
      <c r="G191" s="2">
        <f>IF(AVERAGE(D178:D191)&lt;0,NA,AVERAGE(D178:D191))</f>
        <v>36494.428571428572</v>
      </c>
      <c r="H191" s="2">
        <f>SUM(F$22:F191)</f>
        <v>588845.07142857136</v>
      </c>
      <c r="I191" s="2">
        <f t="shared" si="21"/>
        <v>13.133315848603115</v>
      </c>
      <c r="J191" s="2">
        <f>G191/$M$2*1000</f>
        <v>1.2586073370706885</v>
      </c>
      <c r="K191" s="7">
        <f>F191/$M$2*100</f>
        <v>1.6529687687118634E-2</v>
      </c>
      <c r="L191" s="7">
        <f>H191/$M$2*100</f>
        <v>2.0307886883263571</v>
      </c>
      <c r="M191" s="7">
        <f t="shared" si="22"/>
        <v>0.44939907218255809</v>
      </c>
      <c r="N191" s="7">
        <f t="shared" si="23"/>
        <v>1.0367817574852576</v>
      </c>
      <c r="O191" s="7">
        <f>N191*(1-N191^$M$5)/(1-N191)</f>
        <v>18.55142802607082</v>
      </c>
      <c r="P191" s="7">
        <f t="shared" si="24"/>
        <v>2.5115519905793481E-2</v>
      </c>
      <c r="Q191" s="1">
        <f t="shared" si="25"/>
        <v>44068</v>
      </c>
      <c r="R191" s="7">
        <f>I191^(1-$M$3)*K191^$M$3</f>
        <v>0.46592875986967675</v>
      </c>
      <c r="S191" s="7">
        <f t="shared" si="26"/>
        <v>0.21092035205177689</v>
      </c>
      <c r="T191" s="7">
        <f t="shared" si="27"/>
        <v>2.5189527141982859E-2</v>
      </c>
      <c r="U191" s="7">
        <f t="shared" si="28"/>
        <v>0.67684911192145369</v>
      </c>
      <c r="V191" s="7">
        <f>SUM(P$9:P190)</f>
        <v>2.8366164126616473</v>
      </c>
      <c r="W191" s="7">
        <f ca="1">IFERROR(VALUE(INDIRECT(_xlfn.CONCAT("L",ROW(W191)-_xlfn.CEILING.MATH($M$5)-7))),0)</f>
        <v>1.5661699870898413</v>
      </c>
      <c r="X191" s="7">
        <f ca="1">$M$4+V191+W191</f>
        <v>4.4027863997514887</v>
      </c>
    </row>
    <row r="192" spans="1:24" x14ac:dyDescent="0.2">
      <c r="A192">
        <v>20200902</v>
      </c>
      <c r="B192" t="s">
        <v>2</v>
      </c>
      <c r="C192">
        <v>4334</v>
      </c>
      <c r="D192">
        <v>42252</v>
      </c>
      <c r="E192" s="1">
        <f t="shared" si="20"/>
        <v>44076</v>
      </c>
      <c r="F192" s="2">
        <f>IF(AVERAGE(C179:C192)&lt;0,NA,AVERAGE(C179:C192))</f>
        <v>4600.7857142857147</v>
      </c>
      <c r="G192" s="2">
        <f>IF(AVERAGE(D179:D192)&lt;0,NA,AVERAGE(D179:D192))</f>
        <v>36134.357142857145</v>
      </c>
      <c r="H192" s="2">
        <f>SUM(F$22:F192)</f>
        <v>593445.85714285704</v>
      </c>
      <c r="I192" s="2">
        <f t="shared" si="21"/>
        <v>12.732441028621356</v>
      </c>
      <c r="J192" s="2">
        <f>G192/$M$2*1000</f>
        <v>1.2461893171260134</v>
      </c>
      <c r="K192" s="7">
        <f>F192/$M$2*100</f>
        <v>1.5867031990804883E-2</v>
      </c>
      <c r="L192" s="7">
        <f>H192/$M$2*100</f>
        <v>2.0466557203171618</v>
      </c>
      <c r="M192" s="7">
        <f t="shared" si="22"/>
        <v>0.43360604742794262</v>
      </c>
      <c r="N192" s="7">
        <f t="shared" si="23"/>
        <v>1.0365931980998067</v>
      </c>
      <c r="O192" s="7">
        <f>N192*(1-N192^$M$5)/(1-N192)</f>
        <v>18.524173926899245</v>
      </c>
      <c r="P192" s="7">
        <f t="shared" si="24"/>
        <v>2.4264136214250318E-2</v>
      </c>
      <c r="Q192" s="1">
        <f t="shared" si="25"/>
        <v>44069</v>
      </c>
      <c r="R192" s="7">
        <f>I192^(1-$M$3)*K192^$M$3</f>
        <v>0.44947307941874748</v>
      </c>
      <c r="S192" s="7">
        <f t="shared" si="26"/>
        <v>0.20790982593108903</v>
      </c>
      <c r="T192" s="7">
        <f t="shared" si="27"/>
        <v>3.0987436594291873E-2</v>
      </c>
      <c r="U192" s="7">
        <f t="shared" si="28"/>
        <v>0.65738290534983657</v>
      </c>
      <c r="V192" s="7">
        <f>SUM(P$9:P191)</f>
        <v>2.8617319325674409</v>
      </c>
      <c r="W192" s="7">
        <f ca="1">IFERROR(VALUE(INDIRECT(_xlfn.CONCAT("L",ROW(W192)-_xlfn.CEILING.MATH($M$5)-7))),0)</f>
        <v>1.5916694216967282</v>
      </c>
      <c r="X192" s="7">
        <f ca="1">$M$4+V192+W192</f>
        <v>4.4534013542641695</v>
      </c>
    </row>
    <row r="193" spans="1:24" x14ac:dyDescent="0.2">
      <c r="A193">
        <v>20200903</v>
      </c>
      <c r="B193" t="s">
        <v>2</v>
      </c>
      <c r="C193">
        <v>3680</v>
      </c>
      <c r="D193">
        <v>40899</v>
      </c>
      <c r="E193" s="1">
        <f t="shared" si="20"/>
        <v>44077</v>
      </c>
      <c r="F193" s="2">
        <f>IF(AVERAGE(C180:C193)&lt;0,NA,AVERAGE(C180:C193))</f>
        <v>4484.8571428571431</v>
      </c>
      <c r="G193" s="2">
        <f>IF(AVERAGE(D180:D193)&lt;0,NA,AVERAGE(D180:D193))</f>
        <v>35777.142857142855</v>
      </c>
      <c r="H193" s="2">
        <f>SUM(F$22:F193)</f>
        <v>597930.7142857142</v>
      </c>
      <c r="I193" s="2">
        <f t="shared" si="21"/>
        <v>12.535537454080819</v>
      </c>
      <c r="J193" s="2">
        <f>G193/$M$2*1000</f>
        <v>1.2338698333443587</v>
      </c>
      <c r="K193" s="7">
        <f>F193/$M$2*100</f>
        <v>1.5467221509348665E-2</v>
      </c>
      <c r="L193" s="7">
        <f>H193/$M$2*100</f>
        <v>2.0621229418265106</v>
      </c>
      <c r="M193" s="7">
        <f t="shared" si="22"/>
        <v>0.42486212629863551</v>
      </c>
      <c r="N193" s="7">
        <f t="shared" si="23"/>
        <v>1.0364052725624142</v>
      </c>
      <c r="O193" s="7">
        <f>N193*(1-N193^$M$5)/(1-N193)</f>
        <v>18.497056130500685</v>
      </c>
      <c r="P193" s="7">
        <f t="shared" si="24"/>
        <v>2.3805374471557339E-2</v>
      </c>
      <c r="Q193" s="1">
        <f t="shared" si="25"/>
        <v>44070</v>
      </c>
      <c r="R193" s="7">
        <f>I193^(1-$M$3)*K193^$M$3</f>
        <v>0.44032934780798416</v>
      </c>
      <c r="S193" s="7">
        <f t="shared" si="26"/>
        <v>0.20406223510554086</v>
      </c>
      <c r="T193" s="7">
        <f t="shared" si="27"/>
        <v>4.5355092158511801E-2</v>
      </c>
      <c r="U193" s="7">
        <f t="shared" si="28"/>
        <v>0.64439158291352505</v>
      </c>
      <c r="V193" s="7">
        <f>SUM(P$9:P192)</f>
        <v>2.885996068781691</v>
      </c>
      <c r="W193" s="7">
        <f ca="1">IFERROR(VALUE(INDIRECT(_xlfn.CONCAT("L",ROW(W193)-_xlfn.CEILING.MATH($M$5)-7))),0)</f>
        <v>1.6166650901701718</v>
      </c>
      <c r="X193" s="7">
        <f ca="1">$M$4+V193+W193</f>
        <v>4.502661158951863</v>
      </c>
    </row>
    <row r="194" spans="1:24" x14ac:dyDescent="0.2">
      <c r="A194">
        <v>20200904</v>
      </c>
      <c r="B194" t="s">
        <v>2</v>
      </c>
      <c r="C194">
        <v>5482</v>
      </c>
      <c r="D194">
        <v>42210</v>
      </c>
      <c r="E194" s="1">
        <f t="shared" si="20"/>
        <v>44078</v>
      </c>
      <c r="F194" s="2">
        <f>IF(AVERAGE(C181:C194)&lt;0,NA,AVERAGE(C181:C194))</f>
        <v>4517.7857142857147</v>
      </c>
      <c r="G194" s="2">
        <f>IF(AVERAGE(D181:D194)&lt;0,NA,AVERAGE(D181:D194))</f>
        <v>35321.857142857145</v>
      </c>
      <c r="H194" s="2">
        <f>SUM(F$22:F194)</f>
        <v>602448.49999999988</v>
      </c>
      <c r="I194" s="2">
        <f t="shared" si="21"/>
        <v>12.790340258763292</v>
      </c>
      <c r="J194" s="2">
        <f>G194/$M$2*1000</f>
        <v>1.2181680957670209</v>
      </c>
      <c r="K194" s="7">
        <f>F194/$M$2*100</f>
        <v>1.5580784437229945E-2</v>
      </c>
      <c r="L194" s="7">
        <f>H194/$M$2*100</f>
        <v>2.0777037262637403</v>
      </c>
      <c r="M194" s="7">
        <f t="shared" si="22"/>
        <v>0.43083105954836004</v>
      </c>
      <c r="N194" s="7">
        <f t="shared" si="23"/>
        <v>1.0361644874293958</v>
      </c>
      <c r="O194" s="7">
        <f>N194*(1-N194^$M$5)/(1-N194)</f>
        <v>18.462375734679302</v>
      </c>
      <c r="P194" s="7">
        <f t="shared" si="24"/>
        <v>2.4179544951360741E-2</v>
      </c>
      <c r="Q194" s="1">
        <f t="shared" si="25"/>
        <v>44071</v>
      </c>
      <c r="R194" s="7">
        <f>I194^(1-$M$3)*K194^$M$3</f>
        <v>0.44641184398558997</v>
      </c>
      <c r="S194" s="7">
        <f t="shared" si="26"/>
        <v>0.20039447277750536</v>
      </c>
      <c r="T194" s="7">
        <f t="shared" si="27"/>
        <v>3.3910815642755665E-2</v>
      </c>
      <c r="U194" s="7">
        <f t="shared" si="28"/>
        <v>0.6468063167630953</v>
      </c>
      <c r="V194" s="7">
        <f>SUM(P$9:P193)</f>
        <v>2.9098014432532482</v>
      </c>
      <c r="W194" s="7">
        <f ca="1">IFERROR(VALUE(INDIRECT(_xlfn.CONCAT("L",ROW(W194)-_xlfn.CEILING.MATH($M$5)-7))),0)</f>
        <v>1.6412121727614644</v>
      </c>
      <c r="X194" s="7">
        <f ca="1">$M$4+V194+W194</f>
        <v>4.5510136160147123</v>
      </c>
    </row>
    <row r="195" spans="1:24" x14ac:dyDescent="0.2">
      <c r="A195">
        <v>20200905</v>
      </c>
      <c r="B195" t="s">
        <v>2</v>
      </c>
      <c r="C195">
        <v>4486</v>
      </c>
      <c r="D195">
        <v>40155</v>
      </c>
      <c r="E195" s="1">
        <f t="shared" si="20"/>
        <v>44079</v>
      </c>
      <c r="F195" s="2">
        <f>IF(AVERAGE(C182:C195)&lt;0,NA,AVERAGE(C182:C195))</f>
        <v>4441.1428571428569</v>
      </c>
      <c r="G195" s="2">
        <f>IF(AVERAGE(D182:D195)&lt;0,NA,AVERAGE(D182:D195))</f>
        <v>35046</v>
      </c>
      <c r="H195" s="2">
        <f>SUM(F$22:F195)</f>
        <v>606889.64285714272</v>
      </c>
      <c r="I195" s="2">
        <f t="shared" si="21"/>
        <v>12.672324536731317</v>
      </c>
      <c r="J195" s="2">
        <f>G195/$M$2*1000</f>
        <v>1.2086544292273789</v>
      </c>
      <c r="K195" s="7">
        <f>F195/$M$2*100</f>
        <v>1.5316461179927097E-2</v>
      </c>
      <c r="L195" s="7">
        <f>H195/$M$2*100</f>
        <v>2.0930201874436674</v>
      </c>
      <c r="M195" s="7">
        <f t="shared" si="22"/>
        <v>0.42524586905982786</v>
      </c>
      <c r="N195" s="7">
        <f t="shared" si="23"/>
        <v>1.0360178952797121</v>
      </c>
      <c r="O195" s="7">
        <f>N195*(1-N195^$M$5)/(1-N195)</f>
        <v>18.441297738554159</v>
      </c>
      <c r="P195" s="7">
        <f t="shared" si="24"/>
        <v>2.3889985210677266E-2</v>
      </c>
      <c r="Q195" s="1">
        <f t="shared" si="25"/>
        <v>44072</v>
      </c>
      <c r="R195" s="7">
        <f>I195^(1-$M$3)*K195^$M$3</f>
        <v>0.44056233023975494</v>
      </c>
      <c r="S195" s="7">
        <f t="shared" si="26"/>
        <v>0.19640523621761508</v>
      </c>
      <c r="T195" s="7">
        <f t="shared" si="27"/>
        <v>2.8203185000850284E-2</v>
      </c>
      <c r="U195" s="7">
        <f t="shared" si="28"/>
        <v>0.63696756645736996</v>
      </c>
      <c r="V195" s="7">
        <f>SUM(P$9:P194)</f>
        <v>2.9339809882046088</v>
      </c>
      <c r="W195" s="7">
        <f ca="1">IFERROR(VALUE(INDIRECT(_xlfn.CONCAT("L",ROW(W195)-_xlfn.CEILING.MATH($M$5)-7))),0)</f>
        <v>1.6654404908653848</v>
      </c>
      <c r="X195" s="7">
        <f ca="1">$M$4+V195+W195</f>
        <v>4.5994214790699939</v>
      </c>
    </row>
    <row r="196" spans="1:24" x14ac:dyDescent="0.2">
      <c r="A196">
        <v>20200906</v>
      </c>
      <c r="B196" t="s">
        <v>2</v>
      </c>
      <c r="C196">
        <v>2995</v>
      </c>
      <c r="D196">
        <v>20417</v>
      </c>
      <c r="E196" s="1">
        <f t="shared" si="20"/>
        <v>44080</v>
      </c>
      <c r="F196" s="2">
        <f>IF(AVERAGE(C183:C196)&lt;0,NA,AVERAGE(C183:C196))</f>
        <v>4340.9285714285716</v>
      </c>
      <c r="G196" s="2">
        <f>IF(AVERAGE(D183:D196)&lt;0,NA,AVERAGE(D183:D196))</f>
        <v>35219.5</v>
      </c>
      <c r="H196" s="2">
        <f>SUM(F$22:F196)</f>
        <v>611230.57142857125</v>
      </c>
      <c r="I196" s="2">
        <f t="shared" si="21"/>
        <v>12.325355474747148</v>
      </c>
      <c r="J196" s="2">
        <f>G196/$M$2*1000</f>
        <v>1.2146380377268069</v>
      </c>
      <c r="K196" s="7">
        <f>F196/$M$2*100</f>
        <v>1.497084558813223E-2</v>
      </c>
      <c r="L196" s="7">
        <f>H196/$M$2*100</f>
        <v>2.1079910330317997</v>
      </c>
      <c r="M196" s="7">
        <f t="shared" si="22"/>
        <v>0.41458822326186867</v>
      </c>
      <c r="N196" s="7">
        <f t="shared" si="23"/>
        <v>1.03611015641097</v>
      </c>
      <c r="O196" s="7">
        <f>N196*(1-N196^$M$5)/(1-N196)</f>
        <v>18.454560506736271</v>
      </c>
      <c r="P196" s="7">
        <f t="shared" si="24"/>
        <v>2.3276580804685299E-2</v>
      </c>
      <c r="Q196" s="1">
        <f t="shared" si="25"/>
        <v>44073</v>
      </c>
      <c r="R196" s="7">
        <f>I196^(1-$M$3)*K196^$M$3</f>
        <v>0.42955906885000089</v>
      </c>
      <c r="S196" s="7">
        <f t="shared" si="26"/>
        <v>0.19212334725355351</v>
      </c>
      <c r="T196" s="7">
        <f t="shared" si="27"/>
        <v>3.3189514522595054E-2</v>
      </c>
      <c r="U196" s="7">
        <f t="shared" si="28"/>
        <v>0.62168241610355435</v>
      </c>
      <c r="V196" s="7">
        <f>SUM(P$9:P195)</f>
        <v>2.9578709734152859</v>
      </c>
      <c r="W196" s="7">
        <f ca="1">IFERROR(VALUE(INDIRECT(_xlfn.CONCAT("L",ROW(W196)-_xlfn.CEILING.MATH($M$5)-7))),0)</f>
        <v>1.6896633894803392</v>
      </c>
      <c r="X196" s="7">
        <f ca="1">$M$4+V196+W196</f>
        <v>4.6475343628956249</v>
      </c>
    </row>
    <row r="197" spans="1:24" x14ac:dyDescent="0.2">
      <c r="A197">
        <v>20200907</v>
      </c>
      <c r="B197" t="s">
        <v>2</v>
      </c>
      <c r="C197">
        <v>2060</v>
      </c>
      <c r="D197">
        <v>13498</v>
      </c>
      <c r="E197" s="1">
        <f t="shared" si="20"/>
        <v>44081</v>
      </c>
      <c r="F197" s="2">
        <f>IF(AVERAGE(C184:C197)&lt;0,NA,AVERAGE(C184:C197))</f>
        <v>4284.7142857142853</v>
      </c>
      <c r="G197" s="2">
        <f>IF(AVERAGE(D184:D197)&lt;0,NA,AVERAGE(D184:D197))</f>
        <v>35135.785714285717</v>
      </c>
      <c r="H197" s="2">
        <f>SUM(F$22:F197)</f>
        <v>615515.28571428556</v>
      </c>
      <c r="I197" s="2">
        <f t="shared" si="21"/>
        <v>12.194730240434556</v>
      </c>
      <c r="J197" s="2">
        <f>G197/$M$2*1000</f>
        <v>1.2117509281503025</v>
      </c>
      <c r="K197" s="7">
        <f>F197/$M$2*100</f>
        <v>1.4776975687389135E-2</v>
      </c>
      <c r="L197" s="7">
        <f>H197/$M$2*100</f>
        <v>2.1227680087191887</v>
      </c>
      <c r="M197" s="7">
        <f t="shared" si="22"/>
        <v>0.4097241812923893</v>
      </c>
      <c r="N197" s="7">
        <f t="shared" si="23"/>
        <v>1.0360656665193111</v>
      </c>
      <c r="O197" s="7">
        <f>N197*(1-N197^$M$5)/(1-N197)</f>
        <v>18.448163637558228</v>
      </c>
      <c r="P197" s="7">
        <f t="shared" si="24"/>
        <v>2.3010483065942968E-2</v>
      </c>
      <c r="Q197" s="1">
        <f t="shared" si="25"/>
        <v>44074</v>
      </c>
      <c r="R197" s="7">
        <f>I197^(1-$M$3)*K197^$M$3</f>
        <v>0.42450115697977842</v>
      </c>
      <c r="S197" s="7">
        <f t="shared" si="26"/>
        <v>0.18775228306195826</v>
      </c>
      <c r="T197" s="7">
        <f t="shared" si="27"/>
        <v>1.7251326599142192E-2</v>
      </c>
      <c r="U197" s="7">
        <f t="shared" si="28"/>
        <v>0.61225344004173665</v>
      </c>
      <c r="V197" s="7">
        <f>SUM(P$9:P196)</f>
        <v>2.9811475542199712</v>
      </c>
      <c r="W197" s="7">
        <f ca="1">IFERROR(VALUE(INDIRECT(_xlfn.CONCAT("L",ROW(W197)-_xlfn.CEILING.MATH($M$5)-7))),0)</f>
        <v>1.7145280048569653</v>
      </c>
      <c r="X197" s="7">
        <f ca="1">$M$4+V197+W197</f>
        <v>4.6956755590769363</v>
      </c>
    </row>
    <row r="198" spans="1:24" x14ac:dyDescent="0.2">
      <c r="A198">
        <v>20200908</v>
      </c>
      <c r="B198" t="s">
        <v>2</v>
      </c>
      <c r="C198">
        <v>1421</v>
      </c>
      <c r="D198">
        <v>12935</v>
      </c>
      <c r="E198" s="1">
        <f t="shared" si="20"/>
        <v>44082</v>
      </c>
      <c r="F198" s="2">
        <f>IF(AVERAGE(C185:C198)&lt;0,NA,AVERAGE(C185:C198))</f>
        <v>3932.9285714285716</v>
      </c>
      <c r="G198" s="2">
        <f>IF(AVERAGE(D185:D198)&lt;0,NA,AVERAGE(D185:D198))</f>
        <v>32689.5</v>
      </c>
      <c r="H198" s="2">
        <f>SUM(F$22:F198)</f>
        <v>619448.21428571409</v>
      </c>
      <c r="I198" s="2">
        <f t="shared" si="21"/>
        <v>12.031167718773832</v>
      </c>
      <c r="J198" s="2">
        <f>G198/$M$2*1000</f>
        <v>1.1273842653720367</v>
      </c>
      <c r="K198" s="7">
        <f>F198/$M$2*100</f>
        <v>1.35637491801976E-2</v>
      </c>
      <c r="L198" s="7">
        <f>H198/$M$2*100</f>
        <v>2.1363317578993861</v>
      </c>
      <c r="M198" s="7">
        <f t="shared" si="22"/>
        <v>0.39040127564539095</v>
      </c>
      <c r="N198" s="7">
        <f t="shared" si="23"/>
        <v>1.0347430964660007</v>
      </c>
      <c r="O198" s="7">
        <f>N198*(1-N198^$M$5)/(1-N198)</f>
        <v>18.259133472171225</v>
      </c>
      <c r="P198" s="7">
        <f t="shared" si="24"/>
        <v>2.2123997584073324E-2</v>
      </c>
      <c r="Q198" s="1">
        <f t="shared" si="25"/>
        <v>44075</v>
      </c>
      <c r="R198" s="7">
        <f>I198^(1-$M$3)*K198^$M$3</f>
        <v>0.40396502482558855</v>
      </c>
      <c r="S198" s="7">
        <f t="shared" si="26"/>
        <v>0.18242221566376471</v>
      </c>
      <c r="T198" s="7">
        <f t="shared" si="27"/>
        <v>2.7382397397083702E-2</v>
      </c>
      <c r="U198" s="7">
        <f t="shared" si="28"/>
        <v>0.58638724048935331</v>
      </c>
      <c r="V198" s="7">
        <f>SUM(P$9:P197)</f>
        <v>3.0041580372859142</v>
      </c>
      <c r="W198" s="7">
        <f ca="1">IFERROR(VALUE(INDIRECT(_xlfn.CONCAT("L",ROW(W198)-_xlfn.CEILING.MATH($M$5)-7))),0)</f>
        <v>1.7389282685653571</v>
      </c>
      <c r="X198" s="7">
        <f ca="1">$M$4+V198+W198</f>
        <v>4.7430863058512713</v>
      </c>
    </row>
    <row r="199" spans="1:24" x14ac:dyDescent="0.2">
      <c r="A199">
        <v>20200909</v>
      </c>
      <c r="B199" t="s">
        <v>2</v>
      </c>
      <c r="C199">
        <v>4000</v>
      </c>
      <c r="D199">
        <v>42448</v>
      </c>
      <c r="E199" s="1">
        <f t="shared" si="20"/>
        <v>44083</v>
      </c>
      <c r="F199" s="2">
        <f>IF(AVERAGE(C186:C199)&lt;0,NA,AVERAGE(C186:C199))</f>
        <v>3832.4285714285716</v>
      </c>
      <c r="G199" s="2">
        <f>IF(AVERAGE(D186:D199)&lt;0,NA,AVERAGE(D186:D199))</f>
        <v>32357</v>
      </c>
      <c r="H199" s="2">
        <f>SUM(F$22:F199)</f>
        <v>623280.64285714261</v>
      </c>
      <c r="I199" s="2">
        <f t="shared" si="21"/>
        <v>11.844202402659615</v>
      </c>
      <c r="J199" s="2">
        <f>G199/$M$2*1000</f>
        <v>1.1159171194005106</v>
      </c>
      <c r="K199" s="7">
        <f>F199/$M$2*100</f>
        <v>1.3217148226772526E-2</v>
      </c>
      <c r="L199" s="7">
        <f>H199/$M$2*100</f>
        <v>2.1495489061261583</v>
      </c>
      <c r="M199" s="7">
        <f t="shared" si="22"/>
        <v>0.3824425272316288</v>
      </c>
      <c r="N199" s="7">
        <f t="shared" si="23"/>
        <v>1.0345598286949074</v>
      </c>
      <c r="O199" s="7">
        <f>N199*(1-N199^$M$5)/(1-N199)</f>
        <v>18.23311170638593</v>
      </c>
      <c r="P199" s="7">
        <f t="shared" si="24"/>
        <v>2.1700063150483864E-2</v>
      </c>
      <c r="Q199" s="1">
        <f t="shared" si="25"/>
        <v>44076</v>
      </c>
      <c r="R199" s="7">
        <f>I199^(1-$M$3)*K199^$M$3</f>
        <v>0.39565967545840131</v>
      </c>
      <c r="S199" s="7">
        <f t="shared" si="26"/>
        <v>0.17649181669236794</v>
      </c>
      <c r="T199" s="7">
        <f t="shared" si="27"/>
        <v>2.6443384802443015E-2</v>
      </c>
      <c r="U199" s="7">
        <f t="shared" si="28"/>
        <v>0.57215149215076921</v>
      </c>
      <c r="V199" s="7">
        <f>SUM(P$9:P198)</f>
        <v>3.0262820348699875</v>
      </c>
      <c r="W199" s="7">
        <f ca="1">IFERROR(VALUE(INDIRECT(_xlfn.CONCAT("L",ROW(W199)-_xlfn.CEILING.MATH($M$5)-7))),0)</f>
        <v>1.762914187708247</v>
      </c>
      <c r="X199" s="7">
        <f ca="1">$M$4+V199+W199</f>
        <v>4.7891962225782345</v>
      </c>
    </row>
    <row r="200" spans="1:24" x14ac:dyDescent="0.2">
      <c r="A200">
        <v>20200910</v>
      </c>
      <c r="B200" t="s">
        <v>2</v>
      </c>
      <c r="C200">
        <v>4018</v>
      </c>
      <c r="D200">
        <v>35751</v>
      </c>
      <c r="E200" s="1">
        <f t="shared" si="20"/>
        <v>44084</v>
      </c>
      <c r="F200" s="2">
        <f>IF(AVERAGE(C187:C200)&lt;0,NA,AVERAGE(C187:C200))</f>
        <v>3719.4285714285716</v>
      </c>
      <c r="G200" s="2">
        <f>IF(AVERAGE(D187:D200)&lt;0,NA,AVERAGE(D187:D200))</f>
        <v>31825.642857142859</v>
      </c>
      <c r="H200" s="2">
        <f>SUM(F$22:F200)</f>
        <v>627000.07142857113</v>
      </c>
      <c r="I200" s="2">
        <f t="shared" si="21"/>
        <v>11.686892196095242</v>
      </c>
      <c r="J200" s="2">
        <f>G200/$M$2*1000</f>
        <v>1.0975918564827487</v>
      </c>
      <c r="K200" s="7">
        <f>F200/$M$2*100</f>
        <v>1.2827437702025924E-2</v>
      </c>
      <c r="L200" s="7">
        <f>H200/$M$2*100</f>
        <v>2.1623763438281842</v>
      </c>
      <c r="M200" s="7">
        <f t="shared" si="22"/>
        <v>0.37435841118156205</v>
      </c>
      <c r="N200" s="7">
        <f t="shared" si="23"/>
        <v>1.0342651248613315</v>
      </c>
      <c r="O200" s="7">
        <f>N200*(1-N200^$M$5)/(1-N200)</f>
        <v>18.191354732534133</v>
      </c>
      <c r="P200" s="7">
        <f t="shared" si="24"/>
        <v>2.1284057981186502E-2</v>
      </c>
      <c r="Q200" s="1">
        <f t="shared" si="25"/>
        <v>44077</v>
      </c>
      <c r="R200" s="7">
        <f>I200^(1-$M$3)*K200^$M$3</f>
        <v>0.38718584888358798</v>
      </c>
      <c r="S200" s="7">
        <f t="shared" si="26"/>
        <v>0.17029487740000035</v>
      </c>
      <c r="T200" s="7">
        <f t="shared" si="27"/>
        <v>2.9950872197977318E-2</v>
      </c>
      <c r="U200" s="7">
        <f t="shared" si="28"/>
        <v>0.55748072628358836</v>
      </c>
      <c r="V200" s="7">
        <f>SUM(P$9:P199)</f>
        <v>3.0479820980204715</v>
      </c>
      <c r="W200" s="7">
        <f ca="1">IFERROR(VALUE(INDIRECT(_xlfn.CONCAT("L",ROW(W200)-_xlfn.CEILING.MATH($M$5)-7))),0)</f>
        <v>1.7863347556158062</v>
      </c>
      <c r="X200" s="7">
        <f ca="1">$M$4+V200+W200</f>
        <v>4.8343168536362775</v>
      </c>
    </row>
    <row r="201" spans="1:24" x14ac:dyDescent="0.2">
      <c r="A201">
        <v>20200911</v>
      </c>
      <c r="B201" t="s">
        <v>2</v>
      </c>
      <c r="C201">
        <v>3547</v>
      </c>
      <c r="D201">
        <v>36226</v>
      </c>
      <c r="E201" s="1">
        <f t="shared" si="20"/>
        <v>44085</v>
      </c>
      <c r="F201" s="2">
        <f>IF(AVERAGE(C188:C201)&lt;0,NA,AVERAGE(C188:C201))</f>
        <v>3684.8571428571427</v>
      </c>
      <c r="G201" s="2">
        <f>IF(AVERAGE(D188:D201)&lt;0,NA,AVERAGE(D188:D201))</f>
        <v>31919.071428571428</v>
      </c>
      <c r="H201" s="2">
        <f>SUM(F$22:F201)</f>
        <v>630684.92857142829</v>
      </c>
      <c r="I201" s="2">
        <f t="shared" si="21"/>
        <v>11.544374500690362</v>
      </c>
      <c r="J201" s="2">
        <f>G201/$M$2*1000</f>
        <v>1.1008139890135231</v>
      </c>
      <c r="K201" s="7">
        <f>F201/$M$2*100</f>
        <v>1.2708208944770958E-2</v>
      </c>
      <c r="L201" s="7">
        <f>H201/$M$2*100</f>
        <v>2.1750845527729554</v>
      </c>
      <c r="M201" s="7">
        <f t="shared" si="22"/>
        <v>0.37031701645358189</v>
      </c>
      <c r="N201" s="7">
        <f t="shared" si="23"/>
        <v>1.034317107721578</v>
      </c>
      <c r="O201" s="7">
        <f>N201*(1-N201^$M$5)/(1-N201)</f>
        <v>18.198712438945289</v>
      </c>
      <c r="P201" s="7">
        <f t="shared" si="24"/>
        <v>2.1046831015290837E-2</v>
      </c>
      <c r="Q201" s="1">
        <f t="shared" si="25"/>
        <v>44078</v>
      </c>
      <c r="R201" s="7">
        <f>I201^(1-$M$3)*K201^$M$3</f>
        <v>0.38302522539835288</v>
      </c>
      <c r="S201" s="7">
        <f t="shared" si="26"/>
        <v>0.16454972641508242</v>
      </c>
      <c r="T201" s="7">
        <f t="shared" si="27"/>
        <v>3.1948087340905318E-2</v>
      </c>
      <c r="U201" s="7">
        <f t="shared" si="28"/>
        <v>0.5475749518134353</v>
      </c>
      <c r="V201" s="7">
        <f>SUM(P$9:P200)</f>
        <v>3.0692661560016581</v>
      </c>
      <c r="W201" s="7">
        <f ca="1">IFERROR(VALUE(INDIRECT(_xlfn.CONCAT("L",ROW(W201)-_xlfn.CEILING.MATH($M$5)-7))),0)</f>
        <v>1.8092582085809259</v>
      </c>
      <c r="X201" s="7">
        <f ca="1">$M$4+V201+W201</f>
        <v>4.8785243645825842</v>
      </c>
    </row>
    <row r="202" spans="1:24" x14ac:dyDescent="0.2">
      <c r="A202">
        <v>20200912</v>
      </c>
      <c r="B202" t="s">
        <v>2</v>
      </c>
      <c r="C202">
        <v>4233</v>
      </c>
      <c r="D202">
        <v>36115</v>
      </c>
      <c r="E202" s="1">
        <f t="shared" si="20"/>
        <v>44086</v>
      </c>
      <c r="F202" s="2">
        <f>IF(AVERAGE(C189:C202)&lt;0,NA,AVERAGE(C189:C202))</f>
        <v>3647.0714285714284</v>
      </c>
      <c r="G202" s="2">
        <f>IF(AVERAGE(D189:D202)&lt;0,NA,AVERAGE(D189:D202))</f>
        <v>31564.928571428572</v>
      </c>
      <c r="H202" s="2">
        <f>SUM(F$22:F202)</f>
        <v>634331.99999999977</v>
      </c>
      <c r="I202" s="2">
        <f t="shared" si="21"/>
        <v>11.55418875831902</v>
      </c>
      <c r="J202" s="2">
        <f>G202/$M$2*1000</f>
        <v>1.0886004316071158</v>
      </c>
      <c r="K202" s="7">
        <f>F202/$M$2*100</f>
        <v>1.2577894869176171E-2</v>
      </c>
      <c r="L202" s="7">
        <f>H202/$M$2*100</f>
        <v>2.1876624476421318</v>
      </c>
      <c r="M202" s="7">
        <f t="shared" si="22"/>
        <v>0.36864037791002024</v>
      </c>
      <c r="N202" s="7">
        <f t="shared" si="23"/>
        <v>1.0341196885172634</v>
      </c>
      <c r="O202" s="7">
        <f>N202*(1-N202^$M$5)/(1-N202)</f>
        <v>18.170787282814644</v>
      </c>
      <c r="P202" s="7">
        <f t="shared" si="24"/>
        <v>2.0979733395467163E-2</v>
      </c>
      <c r="Q202" s="1">
        <f t="shared" si="25"/>
        <v>44079</v>
      </c>
      <c r="R202" s="7">
        <f>I202^(1-$M$3)*K202^$M$3</f>
        <v>0.3812182727791964</v>
      </c>
      <c r="S202" s="7">
        <f t="shared" si="26"/>
        <v>0.15911348630123412</v>
      </c>
      <c r="T202" s="7">
        <f t="shared" si="27"/>
        <v>2.1027240907180278E-2</v>
      </c>
      <c r="U202" s="7">
        <f t="shared" si="28"/>
        <v>0.54033175908043052</v>
      </c>
      <c r="V202" s="7">
        <f>SUM(P$9:P201)</f>
        <v>3.090312987016949</v>
      </c>
      <c r="W202" s="7">
        <f ca="1">IFERROR(VALUE(INDIRECT(_xlfn.CONCAT("L",ROW(W202)-_xlfn.CEILING.MATH($M$5)-7))),0)</f>
        <v>1.8318367849754738</v>
      </c>
      <c r="X202" s="7">
        <f ca="1">$M$4+V202+W202</f>
        <v>4.922149771992423</v>
      </c>
    </row>
    <row r="203" spans="1:24" x14ac:dyDescent="0.2">
      <c r="A203">
        <v>20200913</v>
      </c>
      <c r="B203" t="s">
        <v>2</v>
      </c>
      <c r="C203">
        <v>1845</v>
      </c>
      <c r="D203">
        <v>14977</v>
      </c>
      <c r="E203" s="1">
        <f t="shared" si="20"/>
        <v>44087</v>
      </c>
      <c r="F203" s="2">
        <f>IF(AVERAGE(C190:C203)&lt;0,NA,AVERAGE(C190:C203))</f>
        <v>3505.7142857142858</v>
      </c>
      <c r="G203" s="2">
        <f>IF(AVERAGE(D190:D203)&lt;0,NA,AVERAGE(D190:D203))</f>
        <v>31181.642857142859</v>
      </c>
      <c r="H203" s="2">
        <f>SUM(F$22:F203)</f>
        <v>637837.71428571409</v>
      </c>
      <c r="I203" s="2">
        <f t="shared" si="21"/>
        <v>11.242878708397569</v>
      </c>
      <c r="J203" s="2">
        <f>G203/$M$2*1000</f>
        <v>1.0753818053378983</v>
      </c>
      <c r="K203" s="7">
        <f>F203/$M$2*100</f>
        <v>1.2090387202631593E-2</v>
      </c>
      <c r="L203" s="7">
        <f>H203/$M$2*100</f>
        <v>2.1997528348447632</v>
      </c>
      <c r="M203" s="7">
        <f t="shared" si="22"/>
        <v>0.35659749821910175</v>
      </c>
      <c r="N203" s="7">
        <f t="shared" si="23"/>
        <v>1.0339048570531557</v>
      </c>
      <c r="O203" s="7">
        <f>N203*(1-N203^$M$5)/(1-N203)</f>
        <v>18.140453858190089</v>
      </c>
      <c r="P203" s="7">
        <f t="shared" si="24"/>
        <v>2.0324071729620891E-2</v>
      </c>
      <c r="Q203" s="1">
        <f t="shared" si="25"/>
        <v>44080</v>
      </c>
      <c r="R203" s="7">
        <f>I203^(1-$M$3)*K203^$M$3</f>
        <v>0.36868788542173336</v>
      </c>
      <c r="S203" s="7">
        <f t="shared" si="26"/>
        <v>0.15369744610080505</v>
      </c>
      <c r="T203" s="7">
        <f t="shared" si="27"/>
        <v>4.3947363723347788E-2</v>
      </c>
      <c r="U203" s="7">
        <f t="shared" si="28"/>
        <v>0.52238533152253841</v>
      </c>
      <c r="V203" s="7">
        <f>SUM(P$9:P202)</f>
        <v>3.1112927204124161</v>
      </c>
      <c r="W203" s="7">
        <f ca="1">IFERROR(VALUE(INDIRECT(_xlfn.CONCAT("L",ROW(W203)-_xlfn.CEILING.MATH($M$5)-7))),0)</f>
        <v>1.8542968716339889</v>
      </c>
      <c r="X203" s="7">
        <f ca="1">$M$4+V203+W203</f>
        <v>4.9655895920464053</v>
      </c>
    </row>
    <row r="204" spans="1:24" x14ac:dyDescent="0.2">
      <c r="A204">
        <v>20200914</v>
      </c>
      <c r="B204" t="s">
        <v>2</v>
      </c>
      <c r="C204">
        <v>3970</v>
      </c>
      <c r="D204">
        <v>9711</v>
      </c>
      <c r="E204" s="1">
        <f t="shared" si="20"/>
        <v>44088</v>
      </c>
      <c r="F204" s="2">
        <f>IF(AVERAGE(C191:C204)&lt;0,NA,AVERAGE(C191:C204))</f>
        <v>3602.5</v>
      </c>
      <c r="G204" s="2">
        <f>IF(AVERAGE(D191:D204)&lt;0,NA,AVERAGE(D191:D204))</f>
        <v>30959.928571428572</v>
      </c>
      <c r="H204" s="2">
        <f>SUM(F$22:F204)</f>
        <v>641440.21428571409</v>
      </c>
      <c r="I204" s="2">
        <f t="shared" si="21"/>
        <v>11.636008757864429</v>
      </c>
      <c r="J204" s="2">
        <f>G204/$M$2*1000</f>
        <v>1.0677353990874969</v>
      </c>
      <c r="K204" s="7">
        <f>F204/$M$2*100</f>
        <v>1.2424178454863984E-2</v>
      </c>
      <c r="L204" s="7">
        <f>H204/$M$2*100</f>
        <v>2.2121770132996272</v>
      </c>
      <c r="M204" s="7">
        <f t="shared" si="22"/>
        <v>0.36779661175796469</v>
      </c>
      <c r="N204" s="7">
        <f t="shared" si="23"/>
        <v>1.0337800242244752</v>
      </c>
      <c r="O204" s="7">
        <f>N204*(1-N204^$M$5)/(1-N204)</f>
        <v>18.122854068122326</v>
      </c>
      <c r="P204" s="7">
        <f t="shared" si="24"/>
        <v>2.0980182745146535E-2</v>
      </c>
      <c r="Q204" s="1">
        <f t="shared" si="25"/>
        <v>44081</v>
      </c>
      <c r="R204" s="7">
        <f>I204^(1-$M$3)*K204^$M$3</f>
        <v>0.38022079021282867</v>
      </c>
      <c r="S204" s="7">
        <f t="shared" si="26"/>
        <v>0.14867160910593769</v>
      </c>
      <c r="T204" s="7">
        <f t="shared" si="27"/>
        <v>4.3699302069293899E-2</v>
      </c>
      <c r="U204" s="7">
        <f t="shared" si="28"/>
        <v>0.52889239931876642</v>
      </c>
      <c r="V204" s="7">
        <f>SUM(P$9:P203)</f>
        <v>3.131616792142037</v>
      </c>
      <c r="W204" s="7">
        <f ca="1">IFERROR(VALUE(INDIRECT(_xlfn.CONCAT("L",ROW(W204)-_xlfn.CEILING.MATH($M$5)-7))),0)</f>
        <v>1.8763608429171612</v>
      </c>
      <c r="X204" s="7">
        <f ca="1">$M$4+V204+W204</f>
        <v>5.0079776350591985</v>
      </c>
    </row>
    <row r="205" spans="1:24" x14ac:dyDescent="0.2">
      <c r="A205">
        <v>20200915</v>
      </c>
      <c r="B205" t="s">
        <v>2</v>
      </c>
      <c r="C205">
        <v>5342</v>
      </c>
      <c r="D205">
        <v>39383</v>
      </c>
      <c r="E205" s="1">
        <f t="shared" si="20"/>
        <v>44089</v>
      </c>
      <c r="F205" s="2">
        <f>IF(AVERAGE(C192:C205)&lt;0,NA,AVERAGE(C192:C205))</f>
        <v>3672.3571428571427</v>
      </c>
      <c r="G205" s="2">
        <f>IF(AVERAGE(D192:D205)&lt;0,NA,AVERAGE(D192:D205))</f>
        <v>30498.357142857141</v>
      </c>
      <c r="H205" s="2">
        <f>SUM(F$22:F205)</f>
        <v>645112.57142857125</v>
      </c>
      <c r="I205" s="2">
        <f t="shared" si="21"/>
        <v>12.041163809760244</v>
      </c>
      <c r="J205" s="2">
        <f>G205/$M$2*1000</f>
        <v>1.0518168819515137</v>
      </c>
      <c r="K205" s="7">
        <f>F205/$M$2*100</f>
        <v>1.2665099373449432E-2</v>
      </c>
      <c r="L205" s="7">
        <f>H205/$M$2*100</f>
        <v>2.2248421126730764</v>
      </c>
      <c r="M205" s="7">
        <f t="shared" si="22"/>
        <v>0.37785063170866262</v>
      </c>
      <c r="N205" s="7">
        <f t="shared" si="23"/>
        <v>1.0335187989925467</v>
      </c>
      <c r="O205" s="7">
        <f>N205*(1-N205^$M$5)/(1-N205)</f>
        <v>18.086086831964341</v>
      </c>
      <c r="P205" s="7">
        <f t="shared" si="24"/>
        <v>2.1592052206226078E-2</v>
      </c>
      <c r="Q205" s="1">
        <f t="shared" si="25"/>
        <v>44082</v>
      </c>
      <c r="R205" s="7">
        <f>I205^(1-$M$3)*K205^$M$3</f>
        <v>0.39051573108211207</v>
      </c>
      <c r="S205" s="7">
        <f t="shared" si="26"/>
        <v>0.14430990584982939</v>
      </c>
      <c r="T205" s="7">
        <f t="shared" si="27"/>
        <v>4.7423492415309798E-2</v>
      </c>
      <c r="U205" s="7">
        <f t="shared" si="28"/>
        <v>0.53482563693194152</v>
      </c>
      <c r="V205" s="7">
        <f>SUM(P$9:P204)</f>
        <v>3.1525969748871834</v>
      </c>
      <c r="W205" s="7">
        <f ca="1">IFERROR(VALUE(INDIRECT(_xlfn.CONCAT("L",ROW(W205)-_xlfn.CEILING.MATH($M$5)-7))),0)</f>
        <v>1.8975732154114282</v>
      </c>
      <c r="X205" s="7">
        <f ca="1">$M$4+V205+W205</f>
        <v>5.050170190298612</v>
      </c>
    </row>
    <row r="206" spans="1:24" x14ac:dyDescent="0.2">
      <c r="A206">
        <v>20200916</v>
      </c>
      <c r="B206" t="s">
        <v>2</v>
      </c>
      <c r="C206">
        <v>6026</v>
      </c>
      <c r="D206">
        <v>41587</v>
      </c>
      <c r="E206" s="1">
        <f t="shared" si="20"/>
        <v>44090</v>
      </c>
      <c r="F206" s="2">
        <f>IF(AVERAGE(C193:C206)&lt;0,NA,AVERAGE(C193:C206))</f>
        <v>3793.2142857142858</v>
      </c>
      <c r="G206" s="2">
        <f>IF(AVERAGE(D193:D206)&lt;0,NA,AVERAGE(D193:D206))</f>
        <v>30450.857142857141</v>
      </c>
      <c r="H206" s="2">
        <f>SUM(F$22:F206)</f>
        <v>648905.78571428556</v>
      </c>
      <c r="I206" s="2">
        <f t="shared" si="21"/>
        <v>12.456839122520597</v>
      </c>
      <c r="J206" s="2">
        <f>G206/$M$2*1000</f>
        <v>1.0501787182412958</v>
      </c>
      <c r="K206" s="7">
        <f>F206/$M$2*100</f>
        <v>1.3081907343026706E-2</v>
      </c>
      <c r="L206" s="7">
        <f>H206/$M$2*100</f>
        <v>2.2379240200161035</v>
      </c>
      <c r="M206" s="7">
        <f t="shared" si="22"/>
        <v>0.39060016457471963</v>
      </c>
      <c r="N206" s="7">
        <f t="shared" si="23"/>
        <v>1.0334918121636485</v>
      </c>
      <c r="O206" s="7">
        <f>N206*(1-N206^$M$5)/(1-N206)</f>
        <v>18.082293241024786</v>
      </c>
      <c r="P206" s="7">
        <f t="shared" si="24"/>
        <v>2.2324716590807168E-2</v>
      </c>
      <c r="Q206" s="1">
        <f t="shared" si="25"/>
        <v>44083</v>
      </c>
      <c r="R206" s="7">
        <f>I206^(1-$M$3)*K206^$M$3</f>
        <v>0.40368207191774635</v>
      </c>
      <c r="S206" s="7">
        <f t="shared" si="26"/>
        <v>0.13932126625650232</v>
      </c>
      <c r="T206" s="7">
        <f t="shared" si="27"/>
        <v>3.7039570152596568E-2</v>
      </c>
      <c r="U206" s="7">
        <f t="shared" si="28"/>
        <v>0.54300333817424873</v>
      </c>
      <c r="V206" s="7">
        <f>SUM(P$9:P205)</f>
        <v>3.1741890270934094</v>
      </c>
      <c r="W206" s="7">
        <f ca="1">IFERROR(VALUE(INDIRECT(_xlfn.CONCAT("L",ROW(W206)-_xlfn.CEILING.MATH($M$5)-7))),0)</f>
        <v>1.9185902399625068</v>
      </c>
      <c r="X206" s="7">
        <f ca="1">$M$4+V206+W206</f>
        <v>5.0927792670559162</v>
      </c>
    </row>
    <row r="207" spans="1:24" x14ac:dyDescent="0.2">
      <c r="A207">
        <v>20200917</v>
      </c>
      <c r="B207" t="s">
        <v>2</v>
      </c>
      <c r="C207">
        <v>4047</v>
      </c>
      <c r="D207">
        <v>43336</v>
      </c>
      <c r="E207" s="1">
        <f t="shared" si="20"/>
        <v>44091</v>
      </c>
      <c r="F207" s="2">
        <f>IF(AVERAGE(C194:C207)&lt;0,NA,AVERAGE(C194:C207))</f>
        <v>3819.4285714285716</v>
      </c>
      <c r="G207" s="2">
        <f>IF(AVERAGE(D194:D207)&lt;0,NA,AVERAGE(D194:D207))</f>
        <v>30624.928571428572</v>
      </c>
      <c r="H207" s="2">
        <f>SUM(F$22:F207)</f>
        <v>652725.21428571409</v>
      </c>
      <c r="I207" s="2">
        <f t="shared" si="21"/>
        <v>12.471632586898162</v>
      </c>
      <c r="J207" s="2">
        <f>G207/$M$2*1000</f>
        <v>1.0561820339733279</v>
      </c>
      <c r="K207" s="7">
        <f>F207/$M$2*100</f>
        <v>1.3172314272598138E-2</v>
      </c>
      <c r="L207" s="7">
        <f>H207/$M$2*100</f>
        <v>2.2510963342887016</v>
      </c>
      <c r="M207" s="7">
        <f t="shared" si="22"/>
        <v>0.39214270386391092</v>
      </c>
      <c r="N207" s="7">
        <f t="shared" si="23"/>
        <v>1.0335906141891893</v>
      </c>
      <c r="O207" s="7">
        <f>N207*(1-N207^$M$5)/(1-N207)</f>
        <v>18.096186394470855</v>
      </c>
      <c r="P207" s="7">
        <f t="shared" si="24"/>
        <v>2.2397814064313008E-2</v>
      </c>
      <c r="Q207" s="1">
        <f t="shared" si="25"/>
        <v>44084</v>
      </c>
      <c r="R207" s="7">
        <f>I207^(1-$M$3)*K207^$M$3</f>
        <v>0.40531501813650905</v>
      </c>
      <c r="S207" s="7">
        <f t="shared" si="26"/>
        <v>0.13528990548692071</v>
      </c>
      <c r="T207" s="7">
        <f t="shared" si="27"/>
        <v>1.4672200996093288E-2</v>
      </c>
      <c r="U207" s="7">
        <f t="shared" si="28"/>
        <v>0.54060492362342982</v>
      </c>
      <c r="V207" s="7">
        <f>SUM(P$9:P206)</f>
        <v>3.1965137436842168</v>
      </c>
      <c r="W207" s="7">
        <f ca="1">IFERROR(VALUE(INDIRECT(_xlfn.CONCAT("L",ROW(W207)-_xlfn.CEILING.MATH($M$5)-7))),0)</f>
        <v>1.9393227413428626</v>
      </c>
      <c r="X207" s="7">
        <f ca="1">$M$4+V207+W207</f>
        <v>5.1358364850270792</v>
      </c>
    </row>
    <row r="208" spans="1:24" x14ac:dyDescent="0.2">
      <c r="A208">
        <v>20200918</v>
      </c>
      <c r="B208" t="s">
        <v>2</v>
      </c>
      <c r="C208">
        <v>3422</v>
      </c>
      <c r="D208">
        <v>54076</v>
      </c>
      <c r="E208" s="1">
        <f t="shared" si="20"/>
        <v>44092</v>
      </c>
      <c r="F208" s="2">
        <f>IF(AVERAGE(C195:C208)&lt;0,NA,AVERAGE(C195:C208))</f>
        <v>3672.2857142857142</v>
      </c>
      <c r="G208" s="2">
        <f>IF(AVERAGE(D195:D208)&lt;0,NA,AVERAGE(D195:D208))</f>
        <v>31472.5</v>
      </c>
      <c r="H208" s="2">
        <f>SUM(F$22:F208)</f>
        <v>656397.49999999977</v>
      </c>
      <c r="I208" s="2">
        <f t="shared" si="21"/>
        <v>11.668236442245497</v>
      </c>
      <c r="J208" s="2">
        <f>G208/$M$2*1000</f>
        <v>1.0854127867333985</v>
      </c>
      <c r="K208" s="7">
        <f>F208/$M$2*100</f>
        <v>1.266485303304188E-2</v>
      </c>
      <c r="L208" s="7">
        <f>H208/$M$2*100</f>
        <v>2.2637611873217436</v>
      </c>
      <c r="M208" s="7">
        <f t="shared" si="22"/>
        <v>0.37175223776264932</v>
      </c>
      <c r="N208" s="7">
        <f t="shared" si="23"/>
        <v>1.0340679940738593</v>
      </c>
      <c r="O208" s="7">
        <f>N208*(1-N208^$M$5)/(1-N208)</f>
        <v>18.163483008513722</v>
      </c>
      <c r="P208" s="7">
        <f t="shared" si="24"/>
        <v>2.1164282787365415E-2</v>
      </c>
      <c r="Q208" s="1">
        <f t="shared" si="25"/>
        <v>44085</v>
      </c>
      <c r="R208" s="7">
        <f>I208^(1-$M$3)*K208^$M$3</f>
        <v>0.3844170907956912</v>
      </c>
      <c r="S208" s="7">
        <f t="shared" si="26"/>
        <v>0.13158765550182802</v>
      </c>
      <c r="T208" s="7">
        <f t="shared" si="27"/>
        <v>2.4318807795918218E-2</v>
      </c>
      <c r="U208" s="7">
        <f t="shared" si="28"/>
        <v>0.51600474629751925</v>
      </c>
      <c r="V208" s="7">
        <f>SUM(P$9:P207)</f>
        <v>3.2189115577485299</v>
      </c>
      <c r="W208" s="7">
        <f ca="1">IFERROR(VALUE(INDIRECT(_xlfn.CONCAT("L",ROW(W208)-_xlfn.CEILING.MATH($M$5)-7))),0)</f>
        <v>1.9593194239258624</v>
      </c>
      <c r="X208" s="7">
        <f ca="1">$M$4+V208+W208</f>
        <v>5.1782309816743926</v>
      </c>
    </row>
    <row r="209" spans="1:24" x14ac:dyDescent="0.2">
      <c r="A209">
        <v>20200919</v>
      </c>
      <c r="B209" t="s">
        <v>2</v>
      </c>
      <c r="C209">
        <v>3827</v>
      </c>
      <c r="D209">
        <v>50993</v>
      </c>
      <c r="E209" s="1">
        <f t="shared" si="20"/>
        <v>44093</v>
      </c>
      <c r="F209" s="2">
        <f>IF(AVERAGE(C196:C209)&lt;0,NA,AVERAGE(C196:C209))</f>
        <v>3625.2142857142858</v>
      </c>
      <c r="G209" s="2">
        <f>IF(AVERAGE(D196:D209)&lt;0,NA,AVERAGE(D196:D209))</f>
        <v>32246.642857142859</v>
      </c>
      <c r="H209" s="2">
        <f>SUM(F$22:F209)</f>
        <v>660022.71428571409</v>
      </c>
      <c r="I209" s="2">
        <f t="shared" si="21"/>
        <v>11.242144807986657</v>
      </c>
      <c r="J209" s="2">
        <f>G209/$M$2*1000</f>
        <v>1.1121111601038389</v>
      </c>
      <c r="K209" s="7">
        <f>F209/$M$2*100</f>
        <v>1.250251470446539E-2</v>
      </c>
      <c r="L209" s="7">
        <f>H209/$M$2*100</f>
        <v>2.2762637020262089</v>
      </c>
      <c r="M209" s="7">
        <f t="shared" si="22"/>
        <v>0.36240424806673671</v>
      </c>
      <c r="N209" s="7">
        <f t="shared" si="23"/>
        <v>1.0344988083643079</v>
      </c>
      <c r="O209" s="7">
        <f>N209*(1-N209^$M$5)/(1-N209)</f>
        <v>18.224456820359247</v>
      </c>
      <c r="P209" s="7">
        <f t="shared" si="24"/>
        <v>2.0571628908707954E-2</v>
      </c>
      <c r="Q209" s="1">
        <f t="shared" si="25"/>
        <v>44086</v>
      </c>
      <c r="R209" s="7">
        <f>I209^(1-$M$3)*K209^$M$3</f>
        <v>0.37490676277120211</v>
      </c>
      <c r="S209" s="7">
        <f t="shared" si="26"/>
        <v>0.12842883245579409</v>
      </c>
      <c r="T209" s="7">
        <f t="shared" si="27"/>
        <v>2.8212785336520885E-2</v>
      </c>
      <c r="U209" s="7">
        <f t="shared" si="28"/>
        <v>0.50333559522699622</v>
      </c>
      <c r="V209" s="7">
        <f>SUM(P$9:P208)</f>
        <v>3.2400758405358951</v>
      </c>
      <c r="W209" s="7">
        <f ca="1">IFERROR(VALUE(INDIRECT(_xlfn.CONCAT("L",ROW(W209)-_xlfn.CEILING.MATH($M$5)-7))),0)</f>
        <v>1.97845810286936</v>
      </c>
      <c r="X209" s="7">
        <f ca="1">$M$4+V209+W209</f>
        <v>5.2185339434052551</v>
      </c>
    </row>
    <row r="210" spans="1:24" x14ac:dyDescent="0.2">
      <c r="A210">
        <v>20200920</v>
      </c>
      <c r="B210" t="s">
        <v>2</v>
      </c>
      <c r="C210">
        <v>2466</v>
      </c>
      <c r="D210">
        <v>22747</v>
      </c>
      <c r="E210" s="1">
        <f t="shared" si="20"/>
        <v>44094</v>
      </c>
      <c r="F210" s="2">
        <f>IF(AVERAGE(C197:C210)&lt;0,NA,AVERAGE(C197:C210))</f>
        <v>3587.4285714285716</v>
      </c>
      <c r="G210" s="2">
        <f>IF(AVERAGE(D197:D210)&lt;0,NA,AVERAGE(D197:D210))</f>
        <v>32413.071428571428</v>
      </c>
      <c r="H210" s="2">
        <f>SUM(F$22:F210)</f>
        <v>663610.14285714261</v>
      </c>
      <c r="I210" s="2">
        <f t="shared" si="21"/>
        <v>11.067845203544426</v>
      </c>
      <c r="J210" s="2">
        <f>G210/$M$2*1000</f>
        <v>1.1178508915997907</v>
      </c>
      <c r="K210" s="7">
        <f>F210/$M$2*100</f>
        <v>1.2372200628870605E-2</v>
      </c>
      <c r="L210" s="7">
        <f>H210/$M$2*100</f>
        <v>2.2886359026550793</v>
      </c>
      <c r="M210" s="7">
        <f t="shared" si="22"/>
        <v>0.35767320386567902</v>
      </c>
      <c r="N210" s="7">
        <f t="shared" si="23"/>
        <v>1.0345907954388356</v>
      </c>
      <c r="O210" s="7">
        <f>N210*(1-N210^$M$5)/(1-N210)</f>
        <v>18.237505675392452</v>
      </c>
      <c r="P210" s="7">
        <f t="shared" si="24"/>
        <v>2.0290351711519709E-2</v>
      </c>
      <c r="Q210" s="1">
        <f t="shared" si="25"/>
        <v>44087</v>
      </c>
      <c r="R210" s="7">
        <f>I210^(1-$M$3)*K210^$M$3</f>
        <v>0.37004540449454965</v>
      </c>
      <c r="S210" s="7">
        <f t="shared" si="26"/>
        <v>0.12553950581562159</v>
      </c>
      <c r="T210" s="7">
        <f t="shared" si="27"/>
        <v>8.9472422828593468E-2</v>
      </c>
      <c r="U210" s="7">
        <f t="shared" si="28"/>
        <v>0.49558491031017127</v>
      </c>
      <c r="V210" s="7">
        <f>SUM(P$9:P209)</f>
        <v>3.2606474694446033</v>
      </c>
      <c r="W210" s="7">
        <f ca="1">IFERROR(VALUE(INDIRECT(_xlfn.CONCAT("L",ROW(W210)-_xlfn.CEILING.MATH($M$5)-7))),0)</f>
        <v>1.9970104916428841</v>
      </c>
      <c r="X210" s="7">
        <f ca="1">$M$4+V210+W210</f>
        <v>5.257657961087487</v>
      </c>
    </row>
    <row r="211" spans="1:24" x14ac:dyDescent="0.2">
      <c r="A211">
        <v>20200921</v>
      </c>
      <c r="B211" t="s">
        <v>2</v>
      </c>
      <c r="C211">
        <v>9853</v>
      </c>
      <c r="D211">
        <v>14792</v>
      </c>
      <c r="E211" s="1">
        <f t="shared" si="20"/>
        <v>44095</v>
      </c>
      <c r="F211" s="2">
        <f>IF(AVERAGE(C198:C211)&lt;0,NA,AVERAGE(C198:C211))</f>
        <v>4144.0714285714284</v>
      </c>
      <c r="G211" s="2">
        <f>IF(AVERAGE(D198:D211)&lt;0,NA,AVERAGE(D198:D211))</f>
        <v>32505.5</v>
      </c>
      <c r="H211" s="2">
        <f>SUM(F$22:F211)</f>
        <v>667754.21428571409</v>
      </c>
      <c r="I211" s="2">
        <f t="shared" si="21"/>
        <v>12.748831516424691</v>
      </c>
      <c r="J211" s="2">
        <f>G211/$M$2*1000</f>
        <v>1.1210385364735083</v>
      </c>
      <c r="K211" s="7">
        <f>F211/$M$2*100</f>
        <v>1.4291931424920072E-2</v>
      </c>
      <c r="L211" s="7">
        <f>H211/$M$2*100</f>
        <v>2.3029278340799997</v>
      </c>
      <c r="M211" s="7">
        <f t="shared" si="22"/>
        <v>0.4125633435578327</v>
      </c>
      <c r="N211" s="7">
        <f t="shared" si="23"/>
        <v>1.0346417868870035</v>
      </c>
      <c r="O211" s="7">
        <f>N211*(1-N211^$M$5)/(1-N211)</f>
        <v>18.244743605881997</v>
      </c>
      <c r="P211" s="7">
        <f t="shared" si="24"/>
        <v>2.339606870907943E-2</v>
      </c>
      <c r="Q211" s="1">
        <f t="shared" si="25"/>
        <v>44088</v>
      </c>
      <c r="R211" s="7">
        <f>I211^(1-$M$3)*K211^$M$3</f>
        <v>0.42685527498275277</v>
      </c>
      <c r="S211" s="7">
        <f t="shared" si="26"/>
        <v>0.12204910858102322</v>
      </c>
      <c r="T211" s="7">
        <f t="shared" si="27"/>
        <v>0.13446692679730621</v>
      </c>
      <c r="U211" s="7">
        <f t="shared" si="28"/>
        <v>0.54890438356377602</v>
      </c>
      <c r="V211" s="7">
        <f>SUM(P$9:P210)</f>
        <v>3.2809378211561229</v>
      </c>
      <c r="W211" s="7">
        <f ca="1">IFERROR(VALUE(INDIRECT(_xlfn.CONCAT("L",ROW(W211)-_xlfn.CEILING.MATH($M$5)-7))),0)</f>
        <v>2.0142590006392385</v>
      </c>
      <c r="X211" s="7">
        <f ca="1">$M$4+V211+W211</f>
        <v>5.2951968217953613</v>
      </c>
    </row>
    <row r="212" spans="1:24" x14ac:dyDescent="0.2">
      <c r="A212">
        <v>20200922</v>
      </c>
      <c r="B212" t="s">
        <v>2</v>
      </c>
      <c r="C212">
        <v>17820</v>
      </c>
      <c r="D212">
        <v>55380</v>
      </c>
      <c r="E212" s="1">
        <f t="shared" si="20"/>
        <v>44096</v>
      </c>
      <c r="F212" s="2">
        <f>IF(AVERAGE(C199:C212)&lt;0,NA,AVERAGE(C199:C212))</f>
        <v>5315.4285714285716</v>
      </c>
      <c r="G212" s="2">
        <f>IF(AVERAGE(D199:D212)&lt;0,NA,AVERAGE(D199:D212))</f>
        <v>35537.285714285717</v>
      </c>
      <c r="H212" s="2">
        <f>SUM(F$22:F212)</f>
        <v>673069.64285714261</v>
      </c>
      <c r="I212" s="2">
        <f t="shared" si="21"/>
        <v>14.95732852014584</v>
      </c>
      <c r="J212" s="2">
        <f>G212/$M$2*1000</f>
        <v>1.2255977224587769</v>
      </c>
      <c r="K212" s="7">
        <f>F212/$M$2*100</f>
        <v>1.8331667768358449E-2</v>
      </c>
      <c r="L212" s="7">
        <f>H212/$M$2*100</f>
        <v>2.3212595018483579</v>
      </c>
      <c r="M212" s="7">
        <f t="shared" si="22"/>
        <v>0.50530253387770097</v>
      </c>
      <c r="N212" s="7">
        <f t="shared" si="23"/>
        <v>1.0362785985411174</v>
      </c>
      <c r="O212" s="7">
        <f>N212*(1-N212^$M$5)/(1-N212)</f>
        <v>18.478802107070795</v>
      </c>
      <c r="P212" s="7">
        <f t="shared" si="24"/>
        <v>2.8337020907090844E-2</v>
      </c>
      <c r="Q212" s="1">
        <f t="shared" si="25"/>
        <v>44089</v>
      </c>
      <c r="R212" s="7">
        <f>I212^(1-$M$3)*K212^$M$3</f>
        <v>0.52363420164605945</v>
      </c>
      <c r="S212" s="7">
        <f t="shared" si="26"/>
        <v>0.1191568258559601</v>
      </c>
      <c r="T212" s="7">
        <f t="shared" si="27"/>
        <v>3.6923987981850204E-2</v>
      </c>
      <c r="U212" s="7">
        <f t="shared" si="28"/>
        <v>0.64279102750201955</v>
      </c>
      <c r="V212" s="7">
        <f>SUM(P$9:P211)</f>
        <v>3.3043338898652022</v>
      </c>
      <c r="W212" s="7">
        <f ca="1">IFERROR(VALUE(INDIRECT(_xlfn.CONCAT("L",ROW(W212)-_xlfn.CEILING.MATH($M$5)-7))),0)</f>
        <v>2.0307886883263571</v>
      </c>
      <c r="X212" s="7">
        <f ca="1">$M$4+V212+W212</f>
        <v>5.3351225781915588</v>
      </c>
    </row>
    <row r="213" spans="1:24" x14ac:dyDescent="0.2">
      <c r="A213">
        <v>20200923</v>
      </c>
      <c r="B213" t="s">
        <v>2</v>
      </c>
      <c r="C213">
        <v>3392</v>
      </c>
      <c r="D213">
        <v>53089</v>
      </c>
      <c r="E213" s="1">
        <f t="shared" si="20"/>
        <v>44097</v>
      </c>
      <c r="F213" s="2">
        <f>IF(AVERAGE(C200:C213)&lt;0,NA,AVERAGE(C200:C213))</f>
        <v>5272</v>
      </c>
      <c r="G213" s="2">
        <f>IF(AVERAGE(D200:D213)&lt;0,NA,AVERAGE(D200:D213))</f>
        <v>36297.357142857145</v>
      </c>
      <c r="H213" s="2">
        <f>SUM(F$22:F213)</f>
        <v>678341.64285714261</v>
      </c>
      <c r="I213" s="2">
        <f t="shared" si="21"/>
        <v>14.524473446512239</v>
      </c>
      <c r="J213" s="2">
        <f>G213/$M$2*1000</f>
        <v>1.2518108052263404</v>
      </c>
      <c r="K213" s="7">
        <f>F213/$M$2*100</f>
        <v>1.818189280056709E-2</v>
      </c>
      <c r="L213" s="7">
        <f>H213/$M$2*100</f>
        <v>2.3394413946489245</v>
      </c>
      <c r="M213" s="7">
        <f t="shared" si="22"/>
        <v>0.49570760815189324</v>
      </c>
      <c r="N213" s="7">
        <f t="shared" si="23"/>
        <v>1.0366786639978216</v>
      </c>
      <c r="O213" s="7">
        <f>N213*(1-N213^$M$5)/(1-N213)</f>
        <v>18.536521473775228</v>
      </c>
      <c r="P213" s="7">
        <f t="shared" si="24"/>
        <v>2.7723081791774785E-2</v>
      </c>
      <c r="Q213" s="1">
        <f t="shared" si="25"/>
        <v>44090</v>
      </c>
      <c r="R213" s="7">
        <f>I213^(1-$M$3)*K213^$M$3</f>
        <v>0.51388950095246033</v>
      </c>
      <c r="S213" s="7">
        <f t="shared" si="26"/>
        <v>0.11685107964127732</v>
      </c>
      <c r="T213" s="7">
        <f t="shared" si="27"/>
        <v>3.8618348069487385E-2</v>
      </c>
      <c r="U213" s="7">
        <f t="shared" si="28"/>
        <v>0.63074058059373761</v>
      </c>
      <c r="V213" s="7">
        <f>SUM(P$9:P212)</f>
        <v>3.3326709107722929</v>
      </c>
      <c r="W213" s="7">
        <f ca="1">IFERROR(VALUE(INDIRECT(_xlfn.CONCAT("L",ROW(W213)-_xlfn.CEILING.MATH($M$5)-7))),0)</f>
        <v>2.0466557203171618</v>
      </c>
      <c r="X213" s="7">
        <f ca="1">$M$4+V213+W213</f>
        <v>5.3793266310894552</v>
      </c>
    </row>
    <row r="214" spans="1:24" x14ac:dyDescent="0.2">
      <c r="A214">
        <v>20200924</v>
      </c>
      <c r="B214" t="s">
        <v>2</v>
      </c>
      <c r="C214">
        <v>4320</v>
      </c>
      <c r="D214">
        <v>54762</v>
      </c>
      <c r="E214" s="1">
        <f t="shared" ref="E214:E277" si="29">DATE(LEFT(A214,4),RIGHT(LEFT(A214,6),2),RIGHT(A214,2))</f>
        <v>44098</v>
      </c>
      <c r="F214" s="2">
        <f>IF(AVERAGE(C201:C214)&lt;0,NA,AVERAGE(C201:C214))</f>
        <v>5293.5714285714284</v>
      </c>
      <c r="G214" s="2">
        <f>IF(AVERAGE(D201:D214)&lt;0,NA,AVERAGE(D201:D214))</f>
        <v>37655.285714285717</v>
      </c>
      <c r="H214" s="2">
        <f>SUM(F$22:F214)</f>
        <v>683635.21428571409</v>
      </c>
      <c r="I214" s="2">
        <f t="shared" si="21"/>
        <v>14.05797706260172</v>
      </c>
      <c r="J214" s="2">
        <f>G214/$M$2*1000</f>
        <v>1.2986425801059716</v>
      </c>
      <c r="K214" s="7">
        <f>F214/$M$2*100</f>
        <v>1.8256287603647663E-2</v>
      </c>
      <c r="L214" s="7">
        <f>H214/$M$2*100</f>
        <v>2.3576976822525726</v>
      </c>
      <c r="M214" s="7">
        <f t="shared" si="22"/>
        <v>0.48834658682595816</v>
      </c>
      <c r="N214" s="7">
        <f t="shared" si="23"/>
        <v>1.0373838746827446</v>
      </c>
      <c r="O214" s="7">
        <f>N214*(1-N214^$M$5)/(1-N214)</f>
        <v>18.638758744196981</v>
      </c>
      <c r="P214" s="7">
        <f t="shared" si="24"/>
        <v>2.7180075743366353E-2</v>
      </c>
      <c r="Q214" s="1">
        <f t="shared" si="25"/>
        <v>44091</v>
      </c>
      <c r="R214" s="7">
        <f>I214^(1-$M$3)*K214^$M$3</f>
        <v>0.50660287442960583</v>
      </c>
      <c r="S214" s="7">
        <f t="shared" si="26"/>
        <v>0.11515601129691491</v>
      </c>
      <c r="T214" s="7">
        <f t="shared" si="27"/>
        <v>4.3574470902034423E-2</v>
      </c>
      <c r="U214" s="7">
        <f t="shared" si="28"/>
        <v>0.62175888572652072</v>
      </c>
      <c r="V214" s="7">
        <f>SUM(P$9:P213)</f>
        <v>3.3603939925640676</v>
      </c>
      <c r="W214" s="7">
        <f ca="1">IFERROR(VALUE(INDIRECT(_xlfn.CONCAT("L",ROW(W214)-_xlfn.CEILING.MATH($M$5)-7))),0)</f>
        <v>2.0621229418265106</v>
      </c>
      <c r="X214" s="7">
        <f ca="1">$M$4+V214+W214</f>
        <v>5.4225169343905781</v>
      </c>
    </row>
    <row r="215" spans="1:24" x14ac:dyDescent="0.2">
      <c r="A215">
        <v>20200925</v>
      </c>
      <c r="B215" t="s">
        <v>2</v>
      </c>
      <c r="C215">
        <v>4633</v>
      </c>
      <c r="D215">
        <v>55801</v>
      </c>
      <c r="E215" s="1">
        <f t="shared" si="29"/>
        <v>44099</v>
      </c>
      <c r="F215" s="2">
        <f>IF(AVERAGE(C202:C215)&lt;0,NA,AVERAGE(C202:C215))</f>
        <v>5371.1428571428569</v>
      </c>
      <c r="G215" s="2">
        <f>IF(AVERAGE(D202:D215)&lt;0,NA,AVERAGE(D202:D215))</f>
        <v>39053.5</v>
      </c>
      <c r="H215" s="2">
        <f>SUM(F$22:F215)</f>
        <v>689006.35714285693</v>
      </c>
      <c r="I215" s="2">
        <f t="shared" ref="I215:I278" si="30">F215/G215*100</f>
        <v>13.753294473332369</v>
      </c>
      <c r="J215" s="2">
        <f>G215/$M$2*1000</f>
        <v>1.3468637148841933</v>
      </c>
      <c r="K215" s="7">
        <f>F215/$M$2*100</f>
        <v>1.8523813286248681E-2</v>
      </c>
      <c r="L215" s="7">
        <f>H215/$M$2*100</f>
        <v>2.3762214955388212</v>
      </c>
      <c r="M215" s="7">
        <f t="shared" ref="M215:M278" si="31">R215-K215</f>
        <v>0.48621716869837756</v>
      </c>
      <c r="N215" s="7">
        <f t="shared" ref="N215:N278" si="32">R215/M215</f>
        <v>1.0380978181742073</v>
      </c>
      <c r="O215" s="7">
        <f>N215*(1-N215^$M$5)/(1-N215)</f>
        <v>18.742906539494033</v>
      </c>
      <c r="P215" s="7">
        <f t="shared" ref="P215:P278" si="33">R215/O215</f>
        <v>2.6929707029220016E-2</v>
      </c>
      <c r="Q215" s="1">
        <f t="shared" ref="Q215:Q278" si="34">E215-7</f>
        <v>44092</v>
      </c>
      <c r="R215" s="7">
        <f>I215^(1-$M$3)*K215^$M$3</f>
        <v>0.50474098198462625</v>
      </c>
      <c r="S215" s="7">
        <f t="shared" ref="S215:S278" si="35">SUM(K199:K207)</f>
        <v>0.11476457638931543</v>
      </c>
      <c r="T215" s="7">
        <f t="shared" ref="T215:T278" si="36">R216-(M215-P215)</f>
        <v>4.4159716437119079E-2</v>
      </c>
      <c r="U215" s="7">
        <f t="shared" ref="U215:U278" si="37">R215+S215</f>
        <v>0.61950555837394172</v>
      </c>
      <c r="V215" s="7">
        <f>SUM(P$9:P214)</f>
        <v>3.3875740683074338</v>
      </c>
      <c r="W215" s="7">
        <f ca="1">IFERROR(VALUE(INDIRECT(_xlfn.CONCAT("L",ROW(W215)-_xlfn.CEILING.MATH($M$5)-7))),0)</f>
        <v>2.0777037262637403</v>
      </c>
      <c r="X215" s="7">
        <f ca="1">$M$4+V215+W215</f>
        <v>5.4652777945711737</v>
      </c>
    </row>
    <row r="216" spans="1:24" x14ac:dyDescent="0.2">
      <c r="A216">
        <v>20200926</v>
      </c>
      <c r="B216" t="s">
        <v>2</v>
      </c>
      <c r="C216">
        <v>4886</v>
      </c>
      <c r="D216">
        <v>48515</v>
      </c>
      <c r="E216" s="1">
        <f t="shared" si="29"/>
        <v>44100</v>
      </c>
      <c r="F216" s="2">
        <f>IF(AVERAGE(C203:C216)&lt;0,NA,AVERAGE(C203:C216))</f>
        <v>5417.7857142857147</v>
      </c>
      <c r="G216" s="2">
        <f>IF(AVERAGE(D203:D216)&lt;0,NA,AVERAGE(D203:D216))</f>
        <v>39939.214285714283</v>
      </c>
      <c r="H216" s="2">
        <f>SUM(F$22:F216)</f>
        <v>694424.14285714261</v>
      </c>
      <c r="I216" s="2">
        <f t="shared" si="30"/>
        <v>13.565078360150872</v>
      </c>
      <c r="J216" s="2">
        <f>G216/$M$2*1000</f>
        <v>1.3774099254205894</v>
      </c>
      <c r="K216" s="7">
        <f>F216/$M$2*100</f>
        <v>1.8684673572379865E-2</v>
      </c>
      <c r="L216" s="7">
        <f>H216/$M$2*100</f>
        <v>2.3949061691112008</v>
      </c>
      <c r="M216" s="7">
        <f t="shared" si="31"/>
        <v>0.48476250453389674</v>
      </c>
      <c r="N216" s="7">
        <f t="shared" si="32"/>
        <v>1.0385439744155653</v>
      </c>
      <c r="O216" s="7">
        <f>N216*(1-N216^$M$5)/(1-N216)</f>
        <v>18.808321453360545</v>
      </c>
      <c r="P216" s="7">
        <f t="shared" si="33"/>
        <v>2.6767257214030869E-2</v>
      </c>
      <c r="Q216" s="1">
        <f t="shared" si="34"/>
        <v>44093</v>
      </c>
      <c r="R216" s="7">
        <f>I216^(1-$M$3)*K216^$M$3</f>
        <v>0.50344717810627659</v>
      </c>
      <c r="S216" s="7">
        <f t="shared" si="35"/>
        <v>0.1142122811955848</v>
      </c>
      <c r="T216" s="7">
        <f t="shared" si="36"/>
        <v>4.0506398462123616E-2</v>
      </c>
      <c r="U216" s="7">
        <f t="shared" si="37"/>
        <v>0.61765945930186139</v>
      </c>
      <c r="V216" s="7">
        <f>SUM(P$9:P215)</f>
        <v>3.4145037753366538</v>
      </c>
      <c r="W216" s="7">
        <f ca="1">IFERROR(VALUE(INDIRECT(_xlfn.CONCAT("L",ROW(W216)-_xlfn.CEILING.MATH($M$5)-7))),0)</f>
        <v>2.0930201874436674</v>
      </c>
      <c r="X216" s="7">
        <f ca="1">$M$4+V216+W216</f>
        <v>5.5075239627803212</v>
      </c>
    </row>
    <row r="217" spans="1:24" x14ac:dyDescent="0.2">
      <c r="A217">
        <v>20200927</v>
      </c>
      <c r="B217" t="s">
        <v>2</v>
      </c>
      <c r="C217">
        <v>1694</v>
      </c>
      <c r="D217">
        <v>23858</v>
      </c>
      <c r="E217" s="1">
        <f t="shared" si="29"/>
        <v>44101</v>
      </c>
      <c r="F217" s="2">
        <f>IF(AVERAGE(C204:C217)&lt;0,NA,AVERAGE(C204:C217))</f>
        <v>5407</v>
      </c>
      <c r="G217" s="2">
        <f>IF(AVERAGE(D204:D217)&lt;0,NA,AVERAGE(D204:D217))</f>
        <v>40573.571428571428</v>
      </c>
      <c r="H217" s="2">
        <f>SUM(F$22:F217)</f>
        <v>699831.14285714261</v>
      </c>
      <c r="I217" s="2">
        <f t="shared" si="30"/>
        <v>13.326408816435753</v>
      </c>
      <c r="J217" s="2">
        <f>G217/$M$2*1000</f>
        <v>1.3992874170152452</v>
      </c>
      <c r="K217" s="7">
        <f>F217/$M$2*100</f>
        <v>1.8647476170839575E-2</v>
      </c>
      <c r="L217" s="7">
        <f>H217/$M$2*100</f>
        <v>2.4135536452820405</v>
      </c>
      <c r="M217" s="7">
        <f t="shared" si="31"/>
        <v>0.47985416961114991</v>
      </c>
      <c r="N217" s="7">
        <f t="shared" si="32"/>
        <v>1.0388607150917342</v>
      </c>
      <c r="O217" s="7">
        <f>N217*(1-N217^$M$5)/(1-N217)</f>
        <v>18.8549168482098</v>
      </c>
      <c r="P217" s="7">
        <f t="shared" si="33"/>
        <v>2.6438814331303732E-2</v>
      </c>
      <c r="Q217" s="1">
        <f t="shared" si="34"/>
        <v>44094</v>
      </c>
      <c r="R217" s="7">
        <f>I217^(1-$M$3)*K217^$M$3</f>
        <v>0.49850164578198947</v>
      </c>
      <c r="S217" s="7">
        <f t="shared" si="35"/>
        <v>0.11388735819802426</v>
      </c>
      <c r="T217" s="7">
        <f t="shared" si="36"/>
        <v>4.2936995815952061E-2</v>
      </c>
      <c r="U217" s="7">
        <f t="shared" si="37"/>
        <v>0.61238900398001372</v>
      </c>
      <c r="V217" s="7">
        <f>SUM(P$9:P216)</f>
        <v>3.4412710325506848</v>
      </c>
      <c r="W217" s="7">
        <f ca="1">IFERROR(VALUE(INDIRECT(_xlfn.CONCAT("L",ROW(W217)-_xlfn.CEILING.MATH($M$5)-7))),0)</f>
        <v>2.1079910330317997</v>
      </c>
      <c r="X217" s="7">
        <f ca="1">$M$4+V217+W217</f>
        <v>5.549262065582484</v>
      </c>
    </row>
    <row r="218" spans="1:24" x14ac:dyDescent="0.2">
      <c r="A218">
        <v>20200928</v>
      </c>
      <c r="B218" t="s">
        <v>2</v>
      </c>
      <c r="C218">
        <v>4090</v>
      </c>
      <c r="D218">
        <v>16459</v>
      </c>
      <c r="E218" s="1">
        <f t="shared" si="29"/>
        <v>44102</v>
      </c>
      <c r="F218" s="2">
        <f>IF(AVERAGE(C205:C218)&lt;0,NA,AVERAGE(C205:C218))</f>
        <v>5415.5714285714284</v>
      </c>
      <c r="G218" s="2">
        <f>IF(AVERAGE(D205:D218)&lt;0,NA,AVERAGE(D205:D218))</f>
        <v>41055.571428571428</v>
      </c>
      <c r="H218" s="2">
        <f>SUM(F$22:F218)</f>
        <v>705246.71428571409</v>
      </c>
      <c r="I218" s="2">
        <f t="shared" si="30"/>
        <v>13.190831938591943</v>
      </c>
      <c r="J218" s="2">
        <f>G218/$M$2*1000</f>
        <v>1.4159104677168259</v>
      </c>
      <c r="K218" s="7">
        <f>F218/$M$2*100</f>
        <v>1.8677037019745765E-2</v>
      </c>
      <c r="L218" s="7">
        <f>H218/$M$2*100</f>
        <v>2.4322306823017863</v>
      </c>
      <c r="M218" s="7">
        <f t="shared" si="31"/>
        <v>0.47767531407605246</v>
      </c>
      <c r="N218" s="7">
        <f t="shared" si="32"/>
        <v>1.0390998581450079</v>
      </c>
      <c r="O218" s="7">
        <f>N218*(1-N218^$M$5)/(1-N218)</f>
        <v>18.890182595909938</v>
      </c>
      <c r="P218" s="7">
        <f t="shared" si="33"/>
        <v>2.6275677780016132E-2</v>
      </c>
      <c r="Q218" s="1">
        <f t="shared" si="34"/>
        <v>44095</v>
      </c>
      <c r="R218" s="7">
        <f>I218^(1-$M$3)*K218^$M$3</f>
        <v>0.49635235109579823</v>
      </c>
      <c r="S218" s="7">
        <f t="shared" si="35"/>
        <v>0.11355134988212391</v>
      </c>
      <c r="T218" s="7">
        <f t="shared" si="36"/>
        <v>2.8858082869699986E-2</v>
      </c>
      <c r="U218" s="7">
        <f t="shared" si="37"/>
        <v>0.60990370097792213</v>
      </c>
      <c r="V218" s="7">
        <f>SUM(P$9:P217)</f>
        <v>3.4677098468819887</v>
      </c>
      <c r="W218" s="7">
        <f ca="1">IFERROR(VALUE(INDIRECT(_xlfn.CONCAT("L",ROW(W218)-_xlfn.CEILING.MATH($M$5)-7))),0)</f>
        <v>2.1227680087191887</v>
      </c>
      <c r="X218" s="7">
        <f ca="1">$M$4+V218+W218</f>
        <v>5.5904778556011774</v>
      </c>
    </row>
    <row r="219" spans="1:24" x14ac:dyDescent="0.2">
      <c r="A219">
        <v>20200929</v>
      </c>
      <c r="B219" t="s">
        <v>2</v>
      </c>
      <c r="C219">
        <v>4062</v>
      </c>
      <c r="D219">
        <v>57998</v>
      </c>
      <c r="E219" s="1">
        <f t="shared" si="29"/>
        <v>44103</v>
      </c>
      <c r="F219" s="2">
        <f>IF(AVERAGE(C206:C219)&lt;0,NA,AVERAGE(C206:C219))</f>
        <v>5324.1428571428569</v>
      </c>
      <c r="G219" s="2">
        <f>IF(AVERAGE(D206:D219)&lt;0,NA,AVERAGE(D206:D219))</f>
        <v>42385.214285714283</v>
      </c>
      <c r="H219" s="2">
        <f>SUM(F$22:F219)</f>
        <v>710570.85714285693</v>
      </c>
      <c r="I219" s="2">
        <f t="shared" si="30"/>
        <v>12.561321080632904</v>
      </c>
      <c r="J219" s="2">
        <f>G219/$M$2*1000</f>
        <v>1.4617667345825527</v>
      </c>
      <c r="K219" s="7">
        <f>F219/$M$2*100</f>
        <v>1.8361721298079739E-2</v>
      </c>
      <c r="L219" s="7">
        <f>H219/$M$2*100</f>
        <v>2.4505924035998659</v>
      </c>
      <c r="M219" s="7">
        <f t="shared" si="31"/>
        <v>0.46189599786765656</v>
      </c>
      <c r="N219" s="7">
        <f t="shared" si="32"/>
        <v>1.0397529343896605</v>
      </c>
      <c r="O219" s="7">
        <f>N219*(1-N219^$M$5)/(1-N219)</f>
        <v>18.986866712794495</v>
      </c>
      <c r="P219" s="7">
        <f t="shared" si="33"/>
        <v>2.5294206065190825E-2</v>
      </c>
      <c r="Q219" s="1">
        <f t="shared" si="34"/>
        <v>44096</v>
      </c>
      <c r="R219" s="7">
        <f>I219^(1-$M$3)*K219^$M$3</f>
        <v>0.48025771916573629</v>
      </c>
      <c r="S219" s="7">
        <f t="shared" si="35"/>
        <v>0.11526538643786782</v>
      </c>
      <c r="T219" s="7">
        <f t="shared" si="36"/>
        <v>3.6427722649340744E-2</v>
      </c>
      <c r="U219" s="7">
        <f t="shared" si="37"/>
        <v>0.59552310560360411</v>
      </c>
      <c r="V219" s="7">
        <f>SUM(P$9:P218)</f>
        <v>3.4939855246620048</v>
      </c>
      <c r="W219" s="7">
        <f ca="1">IFERROR(VALUE(INDIRECT(_xlfn.CONCAT("L",ROW(W219)-_xlfn.CEILING.MATH($M$5)-7))),0)</f>
        <v>2.1363317578993861</v>
      </c>
      <c r="X219" s="7">
        <f ca="1">$M$4+V219+W219</f>
        <v>5.630317282561391</v>
      </c>
    </row>
    <row r="220" spans="1:24" x14ac:dyDescent="0.2">
      <c r="A220">
        <v>20200930</v>
      </c>
      <c r="B220" t="s">
        <v>2</v>
      </c>
      <c r="C220">
        <v>5683</v>
      </c>
      <c r="D220">
        <v>54244</v>
      </c>
      <c r="E220" s="1">
        <f t="shared" si="29"/>
        <v>44104</v>
      </c>
      <c r="F220" s="2">
        <f>IF(AVERAGE(C207:C220)&lt;0,NA,AVERAGE(C207:C220))</f>
        <v>5299.6428571428569</v>
      </c>
      <c r="G220" s="2">
        <f>IF(AVERAGE(D207:D220)&lt;0,NA,AVERAGE(D207:D220))</f>
        <v>43289.285714285717</v>
      </c>
      <c r="H220" s="2">
        <f>SUM(F$22:F220)</f>
        <v>715870.49999999977</v>
      </c>
      <c r="I220" s="2">
        <f t="shared" si="30"/>
        <v>12.242389241811729</v>
      </c>
      <c r="J220" s="2">
        <f>G220/$M$2*1000</f>
        <v>1.4929460399663566</v>
      </c>
      <c r="K220" s="7">
        <f>F220/$M$2*100</f>
        <v>1.8277226538289549E-2</v>
      </c>
      <c r="L220" s="7">
        <f>H220/$M$2*100</f>
        <v>2.4688696301381556</v>
      </c>
      <c r="M220" s="7">
        <f t="shared" si="31"/>
        <v>0.45475228791351691</v>
      </c>
      <c r="N220" s="7">
        <f t="shared" si="32"/>
        <v>1.0401916098589601</v>
      </c>
      <c r="O220" s="7">
        <f>N220*(1-N220^$M$5)/(1-N220)</f>
        <v>19.05212099063521</v>
      </c>
      <c r="P220" s="7">
        <f t="shared" si="33"/>
        <v>2.482818131820164E-2</v>
      </c>
      <c r="Q220" s="1">
        <f t="shared" si="34"/>
        <v>44097</v>
      </c>
      <c r="R220" s="7">
        <f>I220^(1-$M$3)*K220^$M$3</f>
        <v>0.47302951445180647</v>
      </c>
      <c r="S220" s="7">
        <f t="shared" si="35"/>
        <v>0.12150666700359466</v>
      </c>
      <c r="T220" s="7">
        <f t="shared" si="36"/>
        <v>3.7287308316747481E-2</v>
      </c>
      <c r="U220" s="7">
        <f t="shared" si="37"/>
        <v>0.5945361814554011</v>
      </c>
      <c r="V220" s="7">
        <f>SUM(P$9:P219)</f>
        <v>3.5192797307271957</v>
      </c>
      <c r="W220" s="7">
        <f ca="1">IFERROR(VALUE(INDIRECT(_xlfn.CONCAT("L",ROW(W220)-_xlfn.CEILING.MATH($M$5)-7))),0)</f>
        <v>2.1495489061261583</v>
      </c>
      <c r="X220" s="7">
        <f ca="1">$M$4+V220+W220</f>
        <v>5.6688286368533536</v>
      </c>
    </row>
    <row r="221" spans="1:24" x14ac:dyDescent="0.2">
      <c r="A221">
        <v>20201001</v>
      </c>
      <c r="B221" t="s">
        <v>2</v>
      </c>
      <c r="C221">
        <v>3534</v>
      </c>
      <c r="D221">
        <v>49963</v>
      </c>
      <c r="E221" s="1">
        <f t="shared" si="29"/>
        <v>44105</v>
      </c>
      <c r="F221" s="2">
        <f>IF(AVERAGE(C208:C221)&lt;0,NA,AVERAGE(C208:C221))</f>
        <v>5263</v>
      </c>
      <c r="G221" s="2">
        <f>IF(AVERAGE(D208:D221)&lt;0,NA,AVERAGE(D208:D221))</f>
        <v>43762.642857142855</v>
      </c>
      <c r="H221" s="2">
        <f>SUM(F$22:F221)</f>
        <v>721133.49999999977</v>
      </c>
      <c r="I221" s="2">
        <f t="shared" si="30"/>
        <v>12.026238948091736</v>
      </c>
      <c r="J221" s="2">
        <f>G221/$M$2*1000</f>
        <v>1.5092710187747995</v>
      </c>
      <c r="K221" s="7">
        <f>F221/$M$2*100</f>
        <v>1.815085390921559E-2</v>
      </c>
      <c r="L221" s="7">
        <f>H221/$M$2*100</f>
        <v>2.4870204840473713</v>
      </c>
      <c r="M221" s="7">
        <f t="shared" si="31"/>
        <v>0.44906056100284714</v>
      </c>
      <c r="N221" s="7">
        <f t="shared" si="32"/>
        <v>1.0404196125989797</v>
      </c>
      <c r="O221" s="7">
        <f>N221*(1-N221^$M$5)/(1-N221)</f>
        <v>19.086136151142927</v>
      </c>
      <c r="P221" s="7">
        <f t="shared" si="33"/>
        <v>2.4479098923544298E-2</v>
      </c>
      <c r="Q221" s="1">
        <f t="shared" si="34"/>
        <v>44098</v>
      </c>
      <c r="R221" s="7">
        <f>I221^(1-$M$3)*K221^$M$3</f>
        <v>0.46721141491206275</v>
      </c>
      <c r="S221" s="7">
        <f t="shared" si="35"/>
        <v>0.12726438134929777</v>
      </c>
      <c r="T221" s="7">
        <f t="shared" si="36"/>
        <v>4.4589274225075026E-2</v>
      </c>
      <c r="U221" s="7">
        <f t="shared" si="37"/>
        <v>0.59447579626136049</v>
      </c>
      <c r="V221" s="7">
        <f>SUM(P$9:P220)</f>
        <v>3.5441079120453973</v>
      </c>
      <c r="W221" s="7">
        <f ca="1">IFERROR(VALUE(INDIRECT(_xlfn.CONCAT("L",ROW(W221)-_xlfn.CEILING.MATH($M$5)-7))),0)</f>
        <v>2.1623763438281842</v>
      </c>
      <c r="X221" s="7">
        <f ca="1">$M$4+V221+W221</f>
        <v>5.7064842558735815</v>
      </c>
    </row>
    <row r="222" spans="1:24" x14ac:dyDescent="0.2">
      <c r="A222">
        <v>20201002</v>
      </c>
      <c r="B222" t="s">
        <v>2</v>
      </c>
      <c r="C222">
        <v>3503</v>
      </c>
      <c r="D222">
        <v>50306</v>
      </c>
      <c r="E222" s="1">
        <f t="shared" si="29"/>
        <v>44106</v>
      </c>
      <c r="F222" s="2">
        <f>IF(AVERAGE(C209:C222)&lt;0,NA,AVERAGE(C209:C222))</f>
        <v>5268.7857142857147</v>
      </c>
      <c r="G222" s="2">
        <f>IF(AVERAGE(D209:D222)&lt;0,NA,AVERAGE(D209:D222))</f>
        <v>43493.357142857145</v>
      </c>
      <c r="H222" s="2">
        <f>SUM(F$22:F222)</f>
        <v>726402.28571428545</v>
      </c>
      <c r="I222" s="2">
        <f t="shared" si="30"/>
        <v>12.114000988656723</v>
      </c>
      <c r="J222" s="2">
        <f>G222/$M$2*1000</f>
        <v>1.4999839854101051</v>
      </c>
      <c r="K222" s="7">
        <f>F222/$M$2*100</f>
        <v>1.8170807482227269E-2</v>
      </c>
      <c r="L222" s="7">
        <f>H222/$M$2*100</f>
        <v>2.5051912915295982</v>
      </c>
      <c r="M222" s="7">
        <f t="shared" si="31"/>
        <v>0.45099992882215062</v>
      </c>
      <c r="N222" s="7">
        <f t="shared" si="32"/>
        <v>1.0402900451219204</v>
      </c>
      <c r="O222" s="7">
        <f>N222*(1-N222^$M$5)/(1-N222)</f>
        <v>19.066797975857778</v>
      </c>
      <c r="P222" s="7">
        <f t="shared" si="33"/>
        <v>2.4606687336722086E-2</v>
      </c>
      <c r="Q222" s="1">
        <f t="shared" si="34"/>
        <v>44099</v>
      </c>
      <c r="R222" s="7">
        <f>I222^(1-$M$3)*K222^$M$3</f>
        <v>0.46917073630437789</v>
      </c>
      <c r="S222" s="7">
        <f t="shared" si="35"/>
        <v>0.13285556957949601</v>
      </c>
      <c r="T222" s="7">
        <f t="shared" si="36"/>
        <v>6.0975161474479234E-2</v>
      </c>
      <c r="U222" s="7">
        <f t="shared" si="37"/>
        <v>0.60202630588387396</v>
      </c>
      <c r="V222" s="7">
        <f>SUM(P$9:P221)</f>
        <v>3.5685870109689417</v>
      </c>
      <c r="W222" s="7">
        <f ca="1">IFERROR(VALUE(INDIRECT(_xlfn.CONCAT("L",ROW(W222)-_xlfn.CEILING.MATH($M$5)-7))),0)</f>
        <v>2.1750845527729554</v>
      </c>
      <c r="X222" s="7">
        <f ca="1">$M$4+V222+W222</f>
        <v>5.7436715637418967</v>
      </c>
    </row>
    <row r="223" spans="1:24" x14ac:dyDescent="0.2">
      <c r="A223">
        <v>20201003</v>
      </c>
      <c r="B223" t="s">
        <v>2</v>
      </c>
      <c r="C223">
        <v>7006</v>
      </c>
      <c r="D223">
        <v>56057</v>
      </c>
      <c r="E223" s="1">
        <f t="shared" si="29"/>
        <v>44107</v>
      </c>
      <c r="F223" s="2">
        <f>IF(AVERAGE(C210:C223)&lt;0,NA,AVERAGE(C210:C223))</f>
        <v>5495.8571428571431</v>
      </c>
      <c r="G223" s="2">
        <f>IF(AVERAGE(D210:D223)&lt;0,NA,AVERAGE(D210:D223))</f>
        <v>43855.071428571428</v>
      </c>
      <c r="H223" s="2">
        <f>SUM(F$22:F223)</f>
        <v>731898.14285714261</v>
      </c>
      <c r="I223" s="2">
        <f t="shared" si="30"/>
        <v>12.531862254080405</v>
      </c>
      <c r="J223" s="2">
        <f>G223/$M$2*1000</f>
        <v>1.5124586636485171</v>
      </c>
      <c r="K223" s="7">
        <f>F223/$M$2*100</f>
        <v>1.8953923637833745E-2</v>
      </c>
      <c r="L223" s="7">
        <f>H223/$M$2*100</f>
        <v>2.5241452151674322</v>
      </c>
      <c r="M223" s="7">
        <f t="shared" si="31"/>
        <v>0.46841447932207397</v>
      </c>
      <c r="N223" s="7">
        <f t="shared" si="32"/>
        <v>1.040464000312854</v>
      </c>
      <c r="O223" s="7">
        <f>N223*(1-N223^$M$5)/(1-N223)</f>
        <v>19.092766140966244</v>
      </c>
      <c r="P223" s="7">
        <f t="shared" si="33"/>
        <v>2.5526338057123611E-2</v>
      </c>
      <c r="Q223" s="1">
        <f t="shared" si="34"/>
        <v>44100</v>
      </c>
      <c r="R223" s="7">
        <f>I223^(1-$M$3)*K223^$M$3</f>
        <v>0.48736840295990774</v>
      </c>
      <c r="S223" s="7">
        <f t="shared" si="35"/>
        <v>0.13829747552271798</v>
      </c>
      <c r="T223" s="7">
        <f t="shared" si="36"/>
        <v>4.5199608085520815E-2</v>
      </c>
      <c r="U223" s="7">
        <f t="shared" si="37"/>
        <v>0.62566587848262567</v>
      </c>
      <c r="V223" s="7">
        <f>SUM(P$9:P222)</f>
        <v>3.5931936983056638</v>
      </c>
      <c r="W223" s="7">
        <f ca="1">IFERROR(VALUE(INDIRECT(_xlfn.CONCAT("L",ROW(W223)-_xlfn.CEILING.MATH($M$5)-7))),0)</f>
        <v>2.1876624476421318</v>
      </c>
      <c r="X223" s="7">
        <f ca="1">$M$4+V223+W223</f>
        <v>5.7808561459477961</v>
      </c>
    </row>
    <row r="224" spans="1:24" x14ac:dyDescent="0.2">
      <c r="A224">
        <v>20201004</v>
      </c>
      <c r="B224" t="s">
        <v>2</v>
      </c>
      <c r="C224">
        <v>2884</v>
      </c>
      <c r="D224">
        <v>27608</v>
      </c>
      <c r="E224" s="1">
        <f t="shared" si="29"/>
        <v>44108</v>
      </c>
      <c r="F224" s="2">
        <f>IF(AVERAGE(C211:C224)&lt;0,NA,AVERAGE(C211:C224))</f>
        <v>5525.7142857142853</v>
      </c>
      <c r="G224" s="2">
        <f>IF(AVERAGE(D211:D224)&lt;0,NA,AVERAGE(D211:D224))</f>
        <v>44202.285714285717</v>
      </c>
      <c r="H224" s="2">
        <f>SUM(F$22:F224)</f>
        <v>737423.85714285693</v>
      </c>
      <c r="I224" s="2">
        <f t="shared" si="30"/>
        <v>12.500969568477387</v>
      </c>
      <c r="J224" s="2">
        <f>G224/$M$2*1000</f>
        <v>1.5244332708595996</v>
      </c>
      <c r="K224" s="7">
        <f>F224/$M$2*100</f>
        <v>1.9056893928190301E-2</v>
      </c>
      <c r="L224" s="7">
        <f>H224/$M$2*100</f>
        <v>2.5432021090956227</v>
      </c>
      <c r="M224" s="7">
        <f t="shared" si="31"/>
        <v>0.46903085542228085</v>
      </c>
      <c r="N224" s="7">
        <f t="shared" si="32"/>
        <v>1.040630363030238</v>
      </c>
      <c r="O224" s="7">
        <f>N224*(1-N224^$M$5)/(1-N224)</f>
        <v>19.117637910142836</v>
      </c>
      <c r="P224" s="7">
        <f t="shared" si="33"/>
        <v>2.5530756029829235E-2</v>
      </c>
      <c r="Q224" s="1">
        <f t="shared" si="34"/>
        <v>44101</v>
      </c>
      <c r="R224" s="7">
        <f>I224^(1-$M$3)*K224^$M$3</f>
        <v>0.48808774935047117</v>
      </c>
      <c r="S224" s="7">
        <f t="shared" si="35"/>
        <v>0.1438098348224997</v>
      </c>
      <c r="T224" s="7">
        <f t="shared" si="36"/>
        <v>2.0152803854252554E-3</v>
      </c>
      <c r="U224" s="7">
        <f t="shared" si="37"/>
        <v>0.63189758417297082</v>
      </c>
      <c r="V224" s="7">
        <f>SUM(P$9:P223)</f>
        <v>3.6187200363627876</v>
      </c>
      <c r="W224" s="7">
        <f ca="1">IFERROR(VALUE(INDIRECT(_xlfn.CONCAT("L",ROW(W224)-_xlfn.CEILING.MATH($M$5)-7))),0)</f>
        <v>2.1997528348447632</v>
      </c>
      <c r="X224" s="7">
        <f ca="1">$M$4+V224+W224</f>
        <v>5.8184728712075504</v>
      </c>
    </row>
    <row r="225" spans="1:24" x14ac:dyDescent="0.2">
      <c r="A225">
        <v>20201005</v>
      </c>
      <c r="B225" t="s">
        <v>2</v>
      </c>
      <c r="C225">
        <v>3409</v>
      </c>
      <c r="D225">
        <v>20124</v>
      </c>
      <c r="E225" s="1">
        <f t="shared" si="29"/>
        <v>44109</v>
      </c>
      <c r="F225" s="2">
        <f>IF(AVERAGE(C212:C225)&lt;0,NA,AVERAGE(C212:C225))</f>
        <v>5065.4285714285716</v>
      </c>
      <c r="G225" s="2">
        <f>IF(AVERAGE(D212:D225)&lt;0,NA,AVERAGE(D212:D225))</f>
        <v>44583.142857142855</v>
      </c>
      <c r="H225" s="2">
        <f>SUM(F$22:F225)</f>
        <v>742489.28571428545</v>
      </c>
      <c r="I225" s="2">
        <f t="shared" si="30"/>
        <v>11.361757486814364</v>
      </c>
      <c r="J225" s="2">
        <f>G225/$M$2*1000</f>
        <v>1.5375681413902498</v>
      </c>
      <c r="K225" s="7">
        <f>F225/$M$2*100</f>
        <v>1.7469476341927914E-2</v>
      </c>
      <c r="L225" s="7">
        <f>H225/$M$2*100</f>
        <v>2.5606715854375501</v>
      </c>
      <c r="M225" s="7">
        <f t="shared" si="31"/>
        <v>0.42804590343594895</v>
      </c>
      <c r="N225" s="7">
        <f t="shared" si="32"/>
        <v>1.0408121563638373</v>
      </c>
      <c r="O225" s="7">
        <f>N225*(1-N225^$M$5)/(1-N225)</f>
        <v>19.144858050176509</v>
      </c>
      <c r="P225" s="7">
        <f t="shared" si="33"/>
        <v>2.3270759104623884E-2</v>
      </c>
      <c r="Q225" s="1">
        <f t="shared" si="34"/>
        <v>44102</v>
      </c>
      <c r="R225" s="7">
        <f>I225^(1-$M$3)*K225^$M$3</f>
        <v>0.44551537977787686</v>
      </c>
      <c r="S225" s="7">
        <f t="shared" si="35"/>
        <v>0.14979245796029739</v>
      </c>
      <c r="T225" s="7">
        <f t="shared" si="36"/>
        <v>-4.9351236080083849E-2</v>
      </c>
      <c r="U225" s="7">
        <f t="shared" si="37"/>
        <v>0.59530783773817419</v>
      </c>
      <c r="V225" s="7">
        <f>SUM(P$9:P224)</f>
        <v>3.6442507923926168</v>
      </c>
      <c r="W225" s="7">
        <f ca="1">IFERROR(VALUE(INDIRECT(_xlfn.CONCAT("L",ROW(W225)-_xlfn.CEILING.MATH($M$5)-7))),0)</f>
        <v>2.2121770132996272</v>
      </c>
      <c r="X225" s="7">
        <f ca="1">$M$4+V225+W225</f>
        <v>5.8564278056922436</v>
      </c>
    </row>
    <row r="226" spans="1:24" x14ac:dyDescent="0.2">
      <c r="A226">
        <v>20201006</v>
      </c>
      <c r="B226" t="s">
        <v>2</v>
      </c>
      <c r="C226">
        <v>4132</v>
      </c>
      <c r="D226">
        <v>69861</v>
      </c>
      <c r="E226" s="1">
        <f t="shared" si="29"/>
        <v>44110</v>
      </c>
      <c r="F226" s="2">
        <f>IF(AVERAGE(C213:C226)&lt;0,NA,AVERAGE(C213:C226))</f>
        <v>4087.7142857142858</v>
      </c>
      <c r="G226" s="2">
        <f>IF(AVERAGE(D213:D226)&lt;0,NA,AVERAGE(D213:D226))</f>
        <v>45617.5</v>
      </c>
      <c r="H226" s="2">
        <f>SUM(F$22:F226)</f>
        <v>746576.99999999977</v>
      </c>
      <c r="I226" s="2">
        <f t="shared" si="30"/>
        <v>8.9608467928191722</v>
      </c>
      <c r="J226" s="2">
        <f>G226/$M$2*1000</f>
        <v>1.5732406958077942</v>
      </c>
      <c r="K226" s="7">
        <f>F226/$M$2*100</f>
        <v>1.4097568843361876E-2</v>
      </c>
      <c r="L226" s="7">
        <f>H226/$M$2*100</f>
        <v>2.5747691542809124</v>
      </c>
      <c r="M226" s="7">
        <f t="shared" si="31"/>
        <v>0.34132633940787932</v>
      </c>
      <c r="N226" s="7">
        <f t="shared" si="32"/>
        <v>1.0413023175059324</v>
      </c>
      <c r="O226" s="7">
        <f>N226*(1-N226^$M$5)/(1-N226)</f>
        <v>19.218466686419433</v>
      </c>
      <c r="P226" s="7">
        <f t="shared" si="33"/>
        <v>1.8493874357957938E-2</v>
      </c>
      <c r="Q226" s="1">
        <f t="shared" si="34"/>
        <v>44103</v>
      </c>
      <c r="R226" s="7">
        <f>I226^(1-$M$3)*K226^$M$3</f>
        <v>0.35542390825124121</v>
      </c>
      <c r="S226" s="7">
        <f t="shared" si="35"/>
        <v>0.15596698027557776</v>
      </c>
      <c r="T226" s="7">
        <f t="shared" si="36"/>
        <v>3.274331462815927E-2</v>
      </c>
      <c r="U226" s="7">
        <f t="shared" si="37"/>
        <v>0.51139088852681902</v>
      </c>
      <c r="V226" s="7">
        <f>SUM(P$9:P225)</f>
        <v>3.6675215514972406</v>
      </c>
      <c r="W226" s="7">
        <f ca="1">IFERROR(VALUE(INDIRECT(_xlfn.CONCAT("L",ROW(W226)-_xlfn.CEILING.MATH($M$5)-7))),0)</f>
        <v>2.2248421126730764</v>
      </c>
      <c r="X226" s="7">
        <f ca="1">$M$4+V226+W226</f>
        <v>5.8923636641703165</v>
      </c>
    </row>
    <row r="227" spans="1:24" x14ac:dyDescent="0.2">
      <c r="A227">
        <v>20201007</v>
      </c>
      <c r="B227" t="s">
        <v>2</v>
      </c>
      <c r="C227">
        <v>4121</v>
      </c>
      <c r="D227">
        <v>68904</v>
      </c>
      <c r="E227" s="1">
        <f t="shared" si="29"/>
        <v>44111</v>
      </c>
      <c r="F227" s="2">
        <f>IF(AVERAGE(C214:C227)&lt;0,NA,AVERAGE(C214:C227))</f>
        <v>4139.7857142857147</v>
      </c>
      <c r="G227" s="2">
        <f>IF(AVERAGE(D214:D227)&lt;0,NA,AVERAGE(D214:D227))</f>
        <v>46747.142857142855</v>
      </c>
      <c r="H227" s="2">
        <f>SUM(F$22:F227)</f>
        <v>750716.78571428545</v>
      </c>
      <c r="I227" s="2">
        <f t="shared" si="30"/>
        <v>8.855697827216332</v>
      </c>
      <c r="J227" s="2">
        <f>G227/$M$2*1000</f>
        <v>1.6121994312620767</v>
      </c>
      <c r="K227" s="7">
        <f>F227/$M$2*100</f>
        <v>1.4277151000466979E-2</v>
      </c>
      <c r="L227" s="7">
        <f>H227/$M$2*100</f>
        <v>2.5890463052813795</v>
      </c>
      <c r="M227" s="7">
        <f t="shared" si="31"/>
        <v>0.34129862867761362</v>
      </c>
      <c r="N227" s="7">
        <f t="shared" si="32"/>
        <v>1.0418318440240586</v>
      </c>
      <c r="O227" s="7">
        <f>N227*(1-N227^$M$5)/(1-N227)</f>
        <v>19.298342617510269</v>
      </c>
      <c r="P227" s="7">
        <f t="shared" si="33"/>
        <v>1.8425197786438429E-2</v>
      </c>
      <c r="Q227" s="1">
        <f t="shared" si="34"/>
        <v>44104</v>
      </c>
      <c r="R227" s="7">
        <f>I227^(1-$M$3)*K227^$M$3</f>
        <v>0.35557577967808063</v>
      </c>
      <c r="S227" s="7">
        <f t="shared" si="35"/>
        <v>0.16195650094478686</v>
      </c>
      <c r="T227" s="7">
        <f t="shared" si="36"/>
        <v>2.8519157947739682E-2</v>
      </c>
      <c r="U227" s="7">
        <f t="shared" si="37"/>
        <v>0.51753228062286749</v>
      </c>
      <c r="V227" s="7">
        <f>SUM(P$9:P226)</f>
        <v>3.6860154258551985</v>
      </c>
      <c r="W227" s="7">
        <f ca="1">IFERROR(VALUE(INDIRECT(_xlfn.CONCAT("L",ROW(W227)-_xlfn.CEILING.MATH($M$5)-7))),0)</f>
        <v>2.2379240200161035</v>
      </c>
      <c r="X227" s="7">
        <f ca="1">$M$4+V227+W227</f>
        <v>5.9239394458713015</v>
      </c>
    </row>
    <row r="228" spans="1:24" x14ac:dyDescent="0.2">
      <c r="A228">
        <v>20201008</v>
      </c>
      <c r="B228" t="s">
        <v>2</v>
      </c>
      <c r="C228">
        <v>4238</v>
      </c>
      <c r="D228">
        <v>68542</v>
      </c>
      <c r="E228" s="1">
        <f t="shared" si="29"/>
        <v>44112</v>
      </c>
      <c r="F228" s="2">
        <f>IF(AVERAGE(C215:C228)&lt;0,NA,AVERAGE(C215:C228))</f>
        <v>4133.9285714285716</v>
      </c>
      <c r="G228" s="2">
        <f>IF(AVERAGE(D215:D228)&lt;0,NA,AVERAGE(D215:D228))</f>
        <v>47731.428571428572</v>
      </c>
      <c r="H228" s="2">
        <f>SUM(F$22:F228)</f>
        <v>754850.71428571397</v>
      </c>
      <c r="I228" s="2">
        <f t="shared" si="30"/>
        <v>8.6608104872500888</v>
      </c>
      <c r="J228" s="2">
        <f>G228/$M$2*1000</f>
        <v>1.6461451394226847</v>
      </c>
      <c r="K228" s="7">
        <f>F228/$M$2*100</f>
        <v>1.4256951087047748E-2</v>
      </c>
      <c r="L228" s="7">
        <f>H228/$M$2*100</f>
        <v>2.6033032563684269</v>
      </c>
      <c r="M228" s="7">
        <f t="shared" si="31"/>
        <v>0.33713563775186717</v>
      </c>
      <c r="N228" s="7">
        <f t="shared" si="32"/>
        <v>1.0422884723256129</v>
      </c>
      <c r="O228" s="7">
        <f>N228*(1-N228^$M$5)/(1-N228)</f>
        <v>19.367520237937754</v>
      </c>
      <c r="P228" s="7">
        <f t="shared" si="33"/>
        <v>1.8143395980585848E-2</v>
      </c>
      <c r="Q228" s="1">
        <f t="shared" si="34"/>
        <v>44105</v>
      </c>
      <c r="R228" s="7">
        <f>I228^(1-$M$3)*K228^$M$3</f>
        <v>0.35139258883891489</v>
      </c>
      <c r="S228" s="7">
        <f t="shared" si="35"/>
        <v>0.1659417960581564</v>
      </c>
      <c r="T228" s="7">
        <f t="shared" si="36"/>
        <v>2.6352327710291223E-2</v>
      </c>
      <c r="U228" s="7">
        <f t="shared" si="37"/>
        <v>0.51733438489707129</v>
      </c>
      <c r="V228" s="7">
        <f>SUM(P$9:P227)</f>
        <v>3.704440623641637</v>
      </c>
      <c r="W228" s="7">
        <f ca="1">IFERROR(VALUE(INDIRECT(_xlfn.CONCAT("L",ROW(W228)-_xlfn.CEILING.MATH($M$5)-7))),0)</f>
        <v>2.2510963342887016</v>
      </c>
      <c r="X228" s="7">
        <f ca="1">$M$4+V228+W228</f>
        <v>5.9555369579303381</v>
      </c>
    </row>
    <row r="229" spans="1:24" x14ac:dyDescent="0.2">
      <c r="A229">
        <v>20201009</v>
      </c>
      <c r="B229" t="s">
        <v>2</v>
      </c>
      <c r="C229">
        <v>4036</v>
      </c>
      <c r="D229">
        <v>65212</v>
      </c>
      <c r="E229" s="1">
        <f t="shared" si="29"/>
        <v>44113</v>
      </c>
      <c r="F229" s="2">
        <f>IF(AVERAGE(C216:C229)&lt;0,NA,AVERAGE(C216:C229))</f>
        <v>4091.2857142857142</v>
      </c>
      <c r="G229" s="2">
        <f>IF(AVERAGE(D216:D229)&lt;0,NA,AVERAGE(D216:D229))</f>
        <v>48403.642857142855</v>
      </c>
      <c r="H229" s="2">
        <f>SUM(F$22:F229)</f>
        <v>758941.99999999965</v>
      </c>
      <c r="I229" s="2">
        <f t="shared" si="30"/>
        <v>8.4524334797705603</v>
      </c>
      <c r="J229" s="2">
        <f>G229/$M$2*1000</f>
        <v>1.6693282351773637</v>
      </c>
      <c r="K229" s="7">
        <f>F229/$M$2*100</f>
        <v>1.4109885863739454E-2</v>
      </c>
      <c r="L229" s="7">
        <f>H229/$M$2*100</f>
        <v>2.6174131422321665</v>
      </c>
      <c r="M229" s="7">
        <f t="shared" si="31"/>
        <v>0.33123468361783309</v>
      </c>
      <c r="N229" s="7">
        <f t="shared" si="32"/>
        <v>1.0425978514979999</v>
      </c>
      <c r="O229" s="7">
        <f>N229*(1-N229^$M$5)/(1-N229)</f>
        <v>19.414547531125585</v>
      </c>
      <c r="P229" s="7">
        <f t="shared" si="33"/>
        <v>1.7787927786002373E-2</v>
      </c>
      <c r="Q229" s="1">
        <f t="shared" si="34"/>
        <v>44106</v>
      </c>
      <c r="R229" s="7">
        <f>I229^(1-$M$3)*K229^$M$3</f>
        <v>0.34534456948157255</v>
      </c>
      <c r="S229" s="7">
        <f t="shared" si="35"/>
        <v>0.16576098219901353</v>
      </c>
      <c r="T229" s="7">
        <f t="shared" si="36"/>
        <v>2.4719289761041874E-2</v>
      </c>
      <c r="U229" s="7">
        <f t="shared" si="37"/>
        <v>0.51110555168058602</v>
      </c>
      <c r="V229" s="7">
        <f>SUM(P$9:P228)</f>
        <v>3.7225840196222229</v>
      </c>
      <c r="W229" s="7">
        <f ca="1">IFERROR(VALUE(INDIRECT(_xlfn.CONCAT("L",ROW(W229)-_xlfn.CEILING.MATH($M$5)-7))),0)</f>
        <v>2.2637611873217436</v>
      </c>
      <c r="X229" s="7">
        <f ca="1">$M$4+V229+W229</f>
        <v>5.986345206943966</v>
      </c>
    </row>
    <row r="230" spans="1:24" x14ac:dyDescent="0.2">
      <c r="A230">
        <v>20201010</v>
      </c>
      <c r="B230" t="s">
        <v>2</v>
      </c>
      <c r="C230">
        <v>4230</v>
      </c>
      <c r="D230">
        <v>61495</v>
      </c>
      <c r="E230" s="1">
        <f t="shared" si="29"/>
        <v>44114</v>
      </c>
      <c r="F230" s="2">
        <f>IF(AVERAGE(C217:C230)&lt;0,NA,AVERAGE(C217:C230))</f>
        <v>4044.4285714285716</v>
      </c>
      <c r="G230" s="2">
        <f>IF(AVERAGE(D217:D230)&lt;0,NA,AVERAGE(D217:D230))</f>
        <v>49330.785714285717</v>
      </c>
      <c r="H230" s="2">
        <f>SUM(F$22:F230)</f>
        <v>762986.42857142817</v>
      </c>
      <c r="I230" s="2">
        <f t="shared" si="30"/>
        <v>8.1985894059200923</v>
      </c>
      <c r="J230" s="2">
        <f>G230/$M$2*1000</f>
        <v>1.7013032200775593</v>
      </c>
      <c r="K230" s="7">
        <f>F230/$M$2*100</f>
        <v>1.3948286556385617E-2</v>
      </c>
      <c r="L230" s="7">
        <f>H230/$M$2*100</f>
        <v>2.6313614287885518</v>
      </c>
      <c r="M230" s="7">
        <f t="shared" si="31"/>
        <v>0.32421775903648697</v>
      </c>
      <c r="N230" s="7">
        <f t="shared" si="32"/>
        <v>1.0430213526792527</v>
      </c>
      <c r="O230" s="7">
        <f>N230*(1-N230^$M$5)/(1-N230)</f>
        <v>19.479128867500361</v>
      </c>
      <c r="P230" s="7">
        <f t="shared" si="33"/>
        <v>1.7360429611258454E-2</v>
      </c>
      <c r="Q230" s="1">
        <f t="shared" si="34"/>
        <v>44107</v>
      </c>
      <c r="R230" s="7">
        <f>I230^(1-$M$3)*K230^$M$3</f>
        <v>0.33816604559287261</v>
      </c>
      <c r="S230" s="7">
        <f t="shared" si="35"/>
        <v>0.16574989688067371</v>
      </c>
      <c r="T230" s="7">
        <f t="shared" si="36"/>
        <v>3.3184365608544264E-2</v>
      </c>
      <c r="U230" s="7">
        <f t="shared" si="37"/>
        <v>0.50391594247354632</v>
      </c>
      <c r="V230" s="7">
        <f>SUM(P$9:P229)</f>
        <v>3.7403719474082253</v>
      </c>
      <c r="W230" s="7">
        <f ca="1">IFERROR(VALUE(INDIRECT(_xlfn.CONCAT("L",ROW(W230)-_xlfn.CEILING.MATH($M$5)-7))),0)</f>
        <v>2.2762637020262089</v>
      </c>
      <c r="X230" s="7">
        <f ca="1">$M$4+V230+W230</f>
        <v>6.0166356494344342</v>
      </c>
    </row>
    <row r="231" spans="1:24" x14ac:dyDescent="0.2">
      <c r="A231">
        <v>20201011</v>
      </c>
      <c r="B231" t="s">
        <v>2</v>
      </c>
      <c r="C231">
        <v>2418</v>
      </c>
      <c r="D231">
        <v>33839</v>
      </c>
      <c r="E231" s="1">
        <f t="shared" si="29"/>
        <v>44115</v>
      </c>
      <c r="F231" s="2">
        <f>IF(AVERAGE(C218:C231)&lt;0,NA,AVERAGE(C218:C231))</f>
        <v>4096.1428571428569</v>
      </c>
      <c r="G231" s="2">
        <f>IF(AVERAGE(D218:D231)&lt;0,NA,AVERAGE(D218:D231))</f>
        <v>50043.714285714283</v>
      </c>
      <c r="H231" s="2">
        <f>SUM(F$22:F231)</f>
        <v>767082.57142857101</v>
      </c>
      <c r="I231" s="2">
        <f t="shared" si="30"/>
        <v>8.1851295724309594</v>
      </c>
      <c r="J231" s="2">
        <f>G231/$M$2*1000</f>
        <v>1.7258904561552824</v>
      </c>
      <c r="K231" s="7">
        <f>F231/$M$2*100</f>
        <v>1.4126637011452959E-2</v>
      </c>
      <c r="L231" s="7">
        <f>H231/$M$2*100</f>
        <v>2.6454880658000048</v>
      </c>
      <c r="M231" s="7">
        <f t="shared" si="31"/>
        <v>0.32591505802231985</v>
      </c>
      <c r="N231" s="7">
        <f t="shared" si="32"/>
        <v>1.0433445361413325</v>
      </c>
      <c r="O231" s="7">
        <f>N231*(1-N231^$M$5)/(1-N231)</f>
        <v>19.528573724309155</v>
      </c>
      <c r="P231" s="7">
        <f t="shared" si="33"/>
        <v>1.7412520741875232E-2</v>
      </c>
      <c r="Q231" s="1">
        <f t="shared" si="34"/>
        <v>44108</v>
      </c>
      <c r="R231" s="7">
        <f>I231^(1-$M$3)*K231^$M$3</f>
        <v>0.3400416950337728</v>
      </c>
      <c r="S231" s="7">
        <f t="shared" si="35"/>
        <v>0.16644753291485978</v>
      </c>
      <c r="T231" s="7">
        <f t="shared" si="36"/>
        <v>2.1911789625876588E-2</v>
      </c>
      <c r="U231" s="7">
        <f t="shared" si="37"/>
        <v>0.5064892279486326</v>
      </c>
      <c r="V231" s="7">
        <f>SUM(P$9:P230)</f>
        <v>3.7577323770194839</v>
      </c>
      <c r="W231" s="7">
        <f ca="1">IFERROR(VALUE(INDIRECT(_xlfn.CONCAT("L",ROW(W231)-_xlfn.CEILING.MATH($M$5)-7))),0)</f>
        <v>2.2886359026550793</v>
      </c>
      <c r="X231" s="7">
        <f ca="1">$M$4+V231+W231</f>
        <v>6.0463682796745637</v>
      </c>
    </row>
    <row r="232" spans="1:24" x14ac:dyDescent="0.2">
      <c r="A232">
        <v>20201012</v>
      </c>
      <c r="B232" t="s">
        <v>2</v>
      </c>
      <c r="C232">
        <v>2648</v>
      </c>
      <c r="D232">
        <v>21033</v>
      </c>
      <c r="E232" s="1">
        <f t="shared" si="29"/>
        <v>44116</v>
      </c>
      <c r="F232" s="2">
        <f>IF(AVERAGE(C219:C232)&lt;0,NA,AVERAGE(C219:C232))</f>
        <v>3993.1428571428573</v>
      </c>
      <c r="G232" s="2">
        <f>IF(AVERAGE(D219:D232)&lt;0,NA,AVERAGE(D219:D232))</f>
        <v>50370.428571428572</v>
      </c>
      <c r="H232" s="2">
        <f>SUM(F$22:F232)</f>
        <v>771075.71428571385</v>
      </c>
      <c r="I232" s="2">
        <f t="shared" si="30"/>
        <v>7.9275538652213751</v>
      </c>
      <c r="J232" s="2">
        <f>G232/$M$2*1000</f>
        <v>1.7371580663966917</v>
      </c>
      <c r="K232" s="7">
        <f>F232/$M$2*100</f>
        <v>1.3771414143763582E-2</v>
      </c>
      <c r="L232" s="7">
        <f>H232/$M$2*100</f>
        <v>2.6592594799437679</v>
      </c>
      <c r="M232" s="7">
        <f t="shared" si="31"/>
        <v>0.31664291276255763</v>
      </c>
      <c r="N232" s="7">
        <f t="shared" si="32"/>
        <v>1.0434919386750665</v>
      </c>
      <c r="O232" s="7">
        <f>N232*(1-N232^$M$5)/(1-N232)</f>
        <v>19.551171807828737</v>
      </c>
      <c r="P232" s="7">
        <f t="shared" si="33"/>
        <v>1.6899975620592509E-2</v>
      </c>
      <c r="Q232" s="1">
        <f t="shared" si="34"/>
        <v>44109</v>
      </c>
      <c r="R232" s="7">
        <f>I232^(1-$M$3)*K232^$M$3</f>
        <v>0.33041432690632122</v>
      </c>
      <c r="S232" s="7">
        <f t="shared" si="35"/>
        <v>0.16698061355680138</v>
      </c>
      <c r="T232" s="7">
        <f t="shared" si="36"/>
        <v>3.3164937123349891E-2</v>
      </c>
      <c r="U232" s="7">
        <f t="shared" si="37"/>
        <v>0.4973949404631226</v>
      </c>
      <c r="V232" s="7">
        <f>SUM(P$9:P231)</f>
        <v>3.7751448977613591</v>
      </c>
      <c r="W232" s="7">
        <f ca="1">IFERROR(VALUE(INDIRECT(_xlfn.CONCAT("L",ROW(W232)-_xlfn.CEILING.MATH($M$5)-7))),0)</f>
        <v>2.3029278340799997</v>
      </c>
      <c r="X232" s="7">
        <f ca="1">$M$4+V232+W232</f>
        <v>6.0780727318413588</v>
      </c>
    </row>
    <row r="233" spans="1:24" x14ac:dyDescent="0.2">
      <c r="A233">
        <v>20201013</v>
      </c>
      <c r="B233" t="s">
        <v>2</v>
      </c>
      <c r="C233">
        <v>5130</v>
      </c>
      <c r="D233">
        <v>74269</v>
      </c>
      <c r="E233" s="1">
        <f t="shared" si="29"/>
        <v>44117</v>
      </c>
      <c r="F233" s="2">
        <f>IF(AVERAGE(C220:C233)&lt;0,NA,AVERAGE(C220:C233))</f>
        <v>4069.4285714285716</v>
      </c>
      <c r="G233" s="2">
        <f>IF(AVERAGE(D220:D233)&lt;0,NA,AVERAGE(D220:D233))</f>
        <v>51532.642857142855</v>
      </c>
      <c r="H233" s="2">
        <f>SUM(F$22:F233)</f>
        <v>775145.14285714237</v>
      </c>
      <c r="I233" s="2">
        <f t="shared" si="30"/>
        <v>7.8967977301488528</v>
      </c>
      <c r="J233" s="2">
        <f>G233/$M$2*1000</f>
        <v>1.7772401141094094</v>
      </c>
      <c r="K233" s="7">
        <f>F233/$M$2*100</f>
        <v>1.4034505699028671E-2</v>
      </c>
      <c r="L233" s="7">
        <f>H233/$M$2*100</f>
        <v>2.6732939856427964</v>
      </c>
      <c r="M233" s="7">
        <f t="shared" si="31"/>
        <v>0.31887336856628634</v>
      </c>
      <c r="N233" s="7">
        <f t="shared" si="32"/>
        <v>1.0440127871516218</v>
      </c>
      <c r="O233" s="7">
        <f>N233*(1-N233^$M$5)/(1-N233)</f>
        <v>19.63125642279411</v>
      </c>
      <c r="P233" s="7">
        <f t="shared" si="33"/>
        <v>1.6958052357707032E-2</v>
      </c>
      <c r="Q233" s="1">
        <f t="shared" si="34"/>
        <v>44110</v>
      </c>
      <c r="R233" s="7">
        <f>I233^(1-$M$3)*K233^$M$3</f>
        <v>0.33290787426531498</v>
      </c>
      <c r="S233" s="7">
        <f t="shared" si="35"/>
        <v>0.16576541632634945</v>
      </c>
      <c r="T233" s="7">
        <f t="shared" si="36"/>
        <v>2.1132690578493929E-2</v>
      </c>
      <c r="U233" s="7">
        <f t="shared" si="37"/>
        <v>0.49867329059166443</v>
      </c>
      <c r="V233" s="7">
        <f>SUM(P$9:P232)</f>
        <v>3.7920448733819514</v>
      </c>
      <c r="W233" s="7">
        <f ca="1">IFERROR(VALUE(INDIRECT(_xlfn.CONCAT("L",ROW(W233)-_xlfn.CEILING.MATH($M$5)-7))),0)</f>
        <v>2.3212595018483579</v>
      </c>
      <c r="X233" s="7">
        <f ca="1">$M$4+V233+W233</f>
        <v>6.1133043752303093</v>
      </c>
    </row>
    <row r="234" spans="1:24" x14ac:dyDescent="0.2">
      <c r="A234">
        <v>20201014</v>
      </c>
      <c r="B234" t="s">
        <v>2</v>
      </c>
      <c r="C234">
        <v>4826</v>
      </c>
      <c r="D234">
        <v>76079</v>
      </c>
      <c r="E234" s="1">
        <f t="shared" si="29"/>
        <v>44118</v>
      </c>
      <c r="F234" s="2">
        <f>IF(AVERAGE(C221:C234)&lt;0,NA,AVERAGE(C221:C234))</f>
        <v>4008.2142857142858</v>
      </c>
      <c r="G234" s="2">
        <f>IF(AVERAGE(D221:D234)&lt;0,NA,AVERAGE(D221:D234))</f>
        <v>53092.285714285717</v>
      </c>
      <c r="H234" s="2">
        <f>SUM(F$22:F234)</f>
        <v>779153.35714285669</v>
      </c>
      <c r="I234" s="2">
        <f t="shared" si="30"/>
        <v>7.5495229331137699</v>
      </c>
      <c r="J234" s="2">
        <f>G234/$M$2*1000</f>
        <v>1.8310285420982972</v>
      </c>
      <c r="K234" s="7">
        <f>F234/$M$2*100</f>
        <v>1.3823391969756965E-2</v>
      </c>
      <c r="L234" s="7">
        <f>H234/$M$2*100</f>
        <v>2.6871173776125539</v>
      </c>
      <c r="M234" s="7">
        <f t="shared" si="31"/>
        <v>0.30922461481731628</v>
      </c>
      <c r="N234" s="7">
        <f t="shared" si="32"/>
        <v>1.0447034010469172</v>
      </c>
      <c r="O234" s="7">
        <f>N234*(1-N234^$M$5)/(1-N234)</f>
        <v>19.738008676620446</v>
      </c>
      <c r="P234" s="7">
        <f t="shared" si="33"/>
        <v>1.6366798296614474E-2</v>
      </c>
      <c r="Q234" s="1">
        <f t="shared" si="34"/>
        <v>44111</v>
      </c>
      <c r="R234" s="7">
        <f>I234^(1-$M$3)*K234^$M$3</f>
        <v>0.32304800678707324</v>
      </c>
      <c r="S234" s="7">
        <f t="shared" si="35"/>
        <v>0.16121550899887174</v>
      </c>
      <c r="T234" s="7">
        <f t="shared" si="36"/>
        <v>3.2612194575599718E-2</v>
      </c>
      <c r="U234" s="7">
        <f t="shared" si="37"/>
        <v>0.48426351578594495</v>
      </c>
      <c r="V234" s="7">
        <f>SUM(P$9:P233)</f>
        <v>3.8090029257396583</v>
      </c>
      <c r="W234" s="7">
        <f ca="1">IFERROR(VALUE(INDIRECT(_xlfn.CONCAT("L",ROW(W234)-_xlfn.CEILING.MATH($M$5)-7))),0)</f>
        <v>2.3394413946489245</v>
      </c>
      <c r="X234" s="7">
        <f ca="1">$M$4+V234+W234</f>
        <v>6.1484443203885828</v>
      </c>
    </row>
    <row r="235" spans="1:24" x14ac:dyDescent="0.2">
      <c r="A235">
        <v>20201015</v>
      </c>
      <c r="B235" t="s">
        <v>2</v>
      </c>
      <c r="C235">
        <v>4726</v>
      </c>
      <c r="D235">
        <v>70382</v>
      </c>
      <c r="E235" s="1">
        <f t="shared" si="29"/>
        <v>44119</v>
      </c>
      <c r="F235" s="2">
        <f>IF(AVERAGE(C222:C235)&lt;0,NA,AVERAGE(C222:C235))</f>
        <v>4093.3571428571427</v>
      </c>
      <c r="G235" s="2">
        <f>IF(AVERAGE(D222:D235)&lt;0,NA,AVERAGE(D222:D235))</f>
        <v>54550.785714285717</v>
      </c>
      <c r="H235" s="2">
        <f>SUM(F$22:F235)</f>
        <v>783246.71428571385</v>
      </c>
      <c r="I235" s="2">
        <f t="shared" si="30"/>
        <v>7.5037546925473109</v>
      </c>
      <c r="J235" s="2">
        <f>G235/$M$2*1000</f>
        <v>1.8813287899162545</v>
      </c>
      <c r="K235" s="7">
        <f>F235/$M$2*100</f>
        <v>1.4117029735558449E-2</v>
      </c>
      <c r="L235" s="7">
        <f>H235/$M$2*100</f>
        <v>2.701234407348112</v>
      </c>
      <c r="M235" s="7">
        <f t="shared" si="31"/>
        <v>0.31135298136074308</v>
      </c>
      <c r="N235" s="7">
        <f t="shared" si="32"/>
        <v>1.0453409171605201</v>
      </c>
      <c r="O235" s="7">
        <f>N235*(1-N235^$M$5)/(1-N235)</f>
        <v>19.837128074353974</v>
      </c>
      <c r="P235" s="7">
        <f t="shared" si="33"/>
        <v>1.6407113463015786E-2</v>
      </c>
      <c r="Q235" s="1">
        <f t="shared" si="34"/>
        <v>44112</v>
      </c>
      <c r="R235" s="7">
        <f>I235^(1-$M$3)*K235^$M$3</f>
        <v>0.32547001109630153</v>
      </c>
      <c r="S235" s="7">
        <f t="shared" si="35"/>
        <v>0.15681562297959295</v>
      </c>
      <c r="T235" s="7">
        <f t="shared" si="36"/>
        <v>4.002632434482728E-2</v>
      </c>
      <c r="U235" s="7">
        <f t="shared" si="37"/>
        <v>0.48228563407589448</v>
      </c>
      <c r="V235" s="7">
        <f>SUM(P$9:P234)</f>
        <v>3.825369724036273</v>
      </c>
      <c r="W235" s="7">
        <f ca="1">IFERROR(VALUE(INDIRECT(_xlfn.CONCAT("L",ROW(W235)-_xlfn.CEILING.MATH($M$5)-7))),0)</f>
        <v>2.3576976822525726</v>
      </c>
      <c r="X235" s="7">
        <f ca="1">$M$4+V235+W235</f>
        <v>6.1830674062888455</v>
      </c>
    </row>
    <row r="236" spans="1:24" x14ac:dyDescent="0.2">
      <c r="A236">
        <v>20201016</v>
      </c>
      <c r="B236" t="s">
        <v>2</v>
      </c>
      <c r="C236">
        <v>5870</v>
      </c>
      <c r="D236">
        <v>68382</v>
      </c>
      <c r="E236" s="1">
        <f t="shared" si="29"/>
        <v>44120</v>
      </c>
      <c r="F236" s="2">
        <f>IF(AVERAGE(C223:C236)&lt;0,NA,AVERAGE(C223:C236))</f>
        <v>4262.4285714285716</v>
      </c>
      <c r="G236" s="2">
        <f>IF(AVERAGE(D223:D236)&lt;0,NA,AVERAGE(D223:D236))</f>
        <v>55841.928571428572</v>
      </c>
      <c r="H236" s="2">
        <f>SUM(F$22:F236)</f>
        <v>787509.14285714237</v>
      </c>
      <c r="I236" s="2">
        <f t="shared" si="30"/>
        <v>7.6330253636860164</v>
      </c>
      <c r="J236" s="2">
        <f>G236/$M$2*1000</f>
        <v>1.9258572819852782</v>
      </c>
      <c r="K236" s="7">
        <f>F236/$M$2*100</f>
        <v>1.4700117480233041E-2</v>
      </c>
      <c r="L236" s="7">
        <f>H236/$M$2*100</f>
        <v>2.7159345248283451</v>
      </c>
      <c r="M236" s="7">
        <f t="shared" si="31"/>
        <v>0.32027207476232156</v>
      </c>
      <c r="N236" s="7">
        <f t="shared" si="32"/>
        <v>1.0458988423862499</v>
      </c>
      <c r="O236" s="7">
        <f>N236*(1-N236^$M$5)/(1-N236)</f>
        <v>19.924328188586585</v>
      </c>
      <c r="P236" s="7">
        <f t="shared" si="33"/>
        <v>1.6812220169834354E-2</v>
      </c>
      <c r="Q236" s="1">
        <f t="shared" si="34"/>
        <v>44113</v>
      </c>
      <c r="R236" s="7">
        <f>I236^(1-$M$3)*K236^$M$3</f>
        <v>0.33497219224255459</v>
      </c>
      <c r="S236" s="7">
        <f t="shared" si="35"/>
        <v>0.15271085276856097</v>
      </c>
      <c r="T236" s="7">
        <f t="shared" si="36"/>
        <v>1.7573779406715617E-2</v>
      </c>
      <c r="U236" s="7">
        <f t="shared" si="37"/>
        <v>0.48768304501111559</v>
      </c>
      <c r="V236" s="7">
        <f>SUM(P$9:P235)</f>
        <v>3.8417768374992889</v>
      </c>
      <c r="W236" s="7">
        <f ca="1">IFERROR(VALUE(INDIRECT(_xlfn.CONCAT("L",ROW(W236)-_xlfn.CEILING.MATH($M$5)-7))),0)</f>
        <v>2.3762214955388212</v>
      </c>
      <c r="X236" s="7">
        <f ca="1">$M$4+V236+W236</f>
        <v>6.2179983330381106</v>
      </c>
    </row>
    <row r="237" spans="1:24" x14ac:dyDescent="0.2">
      <c r="A237">
        <v>20201017</v>
      </c>
      <c r="B237" t="s">
        <v>2</v>
      </c>
      <c r="C237">
        <v>4885</v>
      </c>
      <c r="D237">
        <v>65988</v>
      </c>
      <c r="E237" s="1">
        <f t="shared" si="29"/>
        <v>44121</v>
      </c>
      <c r="F237" s="2">
        <f>IF(AVERAGE(C224:C237)&lt;0,NA,AVERAGE(C224:C237))</f>
        <v>4110.9285714285716</v>
      </c>
      <c r="G237" s="2">
        <f>IF(AVERAGE(D224:D237)&lt;0,NA,AVERAGE(D224:D237))</f>
        <v>56551.285714285717</v>
      </c>
      <c r="H237" s="2">
        <f>SUM(F$22:F237)</f>
        <v>791620.0714285709</v>
      </c>
      <c r="I237" s="2">
        <f t="shared" si="30"/>
        <v>7.2693812695934668</v>
      </c>
      <c r="J237" s="2">
        <f>G237/$M$2*1000</f>
        <v>1.9503213478592258</v>
      </c>
      <c r="K237" s="7">
        <f>F237/$M$2*100</f>
        <v>1.4177629475816141E-2</v>
      </c>
      <c r="L237" s="7">
        <f>H237/$M$2*100</f>
        <v>2.7301121543041611</v>
      </c>
      <c r="M237" s="7">
        <f t="shared" si="31"/>
        <v>0.30685600452338668</v>
      </c>
      <c r="N237" s="7">
        <f t="shared" si="32"/>
        <v>1.0462028745301466</v>
      </c>
      <c r="O237" s="7">
        <f>N237*(1-N237^$M$5)/(1-N237)</f>
        <v>19.972026146956509</v>
      </c>
      <c r="P237" s="7">
        <f t="shared" si="33"/>
        <v>1.6074164515758178E-2</v>
      </c>
      <c r="Q237" s="1">
        <f t="shared" si="34"/>
        <v>44114</v>
      </c>
      <c r="R237" s="7">
        <f>I237^(1-$M$3)*K237^$M$3</f>
        <v>0.32103363399920282</v>
      </c>
      <c r="S237" s="7">
        <f t="shared" si="35"/>
        <v>0.14854351209401084</v>
      </c>
      <c r="T237" s="7">
        <f t="shared" si="36"/>
        <v>3.1139248081148208E-2</v>
      </c>
      <c r="U237" s="7">
        <f t="shared" si="37"/>
        <v>0.46957714609321366</v>
      </c>
      <c r="V237" s="7">
        <f>SUM(P$9:P236)</f>
        <v>3.8585890576691231</v>
      </c>
      <c r="W237" s="7">
        <f ca="1">IFERROR(VALUE(INDIRECT(_xlfn.CONCAT("L",ROW(W237)-_xlfn.CEILING.MATH($M$5)-7))),0)</f>
        <v>2.3949061691112008</v>
      </c>
      <c r="X237" s="7">
        <f ca="1">$M$4+V237+W237</f>
        <v>6.2534952267803234</v>
      </c>
    </row>
    <row r="238" spans="1:24" x14ac:dyDescent="0.2">
      <c r="A238">
        <v>20201018</v>
      </c>
      <c r="B238" t="s">
        <v>2</v>
      </c>
      <c r="C238">
        <v>3216</v>
      </c>
      <c r="D238">
        <v>32359</v>
      </c>
      <c r="E238" s="1">
        <f t="shared" si="29"/>
        <v>44122</v>
      </c>
      <c r="F238" s="2">
        <f>IF(AVERAGE(C225:C238)&lt;0,NA,AVERAGE(C225:C238))</f>
        <v>4134.6428571428569</v>
      </c>
      <c r="G238" s="2">
        <f>IF(AVERAGE(D225:D238)&lt;0,NA,AVERAGE(D225:D238))</f>
        <v>56890.642857142855</v>
      </c>
      <c r="H238" s="2">
        <f>SUM(F$22:F238)</f>
        <v>795754.71428571374</v>
      </c>
      <c r="I238" s="2">
        <f t="shared" si="30"/>
        <v>7.2677028233365011</v>
      </c>
      <c r="J238" s="2">
        <f>G238/$M$2*1000</f>
        <v>1.9620249806220014</v>
      </c>
      <c r="K238" s="7">
        <f>F238/$M$2*100</f>
        <v>1.4259414491123263E-2</v>
      </c>
      <c r="L238" s="7">
        <f>H238/$M$2*100</f>
        <v>2.7443715687952839</v>
      </c>
      <c r="M238" s="7">
        <f t="shared" si="31"/>
        <v>0.30766167359765345</v>
      </c>
      <c r="N238" s="7">
        <f t="shared" si="32"/>
        <v>1.0463477115117403</v>
      </c>
      <c r="O238" s="7">
        <f>N238*(1-N238^$M$5)/(1-N238)</f>
        <v>19.994793549784863</v>
      </c>
      <c r="P238" s="7">
        <f t="shared" si="33"/>
        <v>1.6100245660813063E-2</v>
      </c>
      <c r="Q238" s="1">
        <f t="shared" si="34"/>
        <v>44115</v>
      </c>
      <c r="R238" s="7">
        <f>I238^(1-$M$3)*K238^$M$3</f>
        <v>0.32192108808877673</v>
      </c>
      <c r="S238" s="7">
        <f t="shared" si="35"/>
        <v>0.14434094474118087</v>
      </c>
      <c r="T238" s="7">
        <f t="shared" si="36"/>
        <v>2.1187989158991394E-2</v>
      </c>
      <c r="U238" s="7">
        <f t="shared" si="37"/>
        <v>0.4662620328299576</v>
      </c>
      <c r="V238" s="7">
        <f>SUM(P$9:P237)</f>
        <v>3.8746632221848811</v>
      </c>
      <c r="W238" s="7">
        <f ca="1">IFERROR(VALUE(INDIRECT(_xlfn.CONCAT("L",ROW(W238)-_xlfn.CEILING.MATH($M$5)-7))),0)</f>
        <v>2.4135536452820405</v>
      </c>
      <c r="X238" s="7">
        <f ca="1">$M$4+V238+W238</f>
        <v>6.2882168674669217</v>
      </c>
    </row>
    <row r="239" spans="1:24" x14ac:dyDescent="0.2">
      <c r="A239">
        <v>20201019</v>
      </c>
      <c r="B239" t="s">
        <v>2</v>
      </c>
      <c r="C239">
        <v>1894</v>
      </c>
      <c r="D239">
        <v>23929</v>
      </c>
      <c r="E239" s="1">
        <f t="shared" si="29"/>
        <v>44123</v>
      </c>
      <c r="F239" s="2">
        <f>IF(AVERAGE(C226:C239)&lt;0,NA,AVERAGE(C226:C239))</f>
        <v>4026.4285714285716</v>
      </c>
      <c r="G239" s="2">
        <f>IF(AVERAGE(D226:D239)&lt;0,NA,AVERAGE(D226:D239))</f>
        <v>57162.428571428572</v>
      </c>
      <c r="H239" s="2">
        <f>SUM(F$22:F239)</f>
        <v>799781.14285714226</v>
      </c>
      <c r="I239" s="2">
        <f t="shared" si="30"/>
        <v>7.043837485661161</v>
      </c>
      <c r="J239" s="2">
        <f>G239/$M$2*1000</f>
        <v>1.9713982331293392</v>
      </c>
      <c r="K239" s="7">
        <f>F239/$M$2*100</f>
        <v>1.388620877368262E-2</v>
      </c>
      <c r="L239" s="7">
        <f>H239/$M$2*100</f>
        <v>2.7582577775689665</v>
      </c>
      <c r="M239" s="7">
        <f t="shared" si="31"/>
        <v>0.29886320832214913</v>
      </c>
      <c r="N239" s="7">
        <f t="shared" si="32"/>
        <v>1.0464634267016049</v>
      </c>
      <c r="O239" s="7">
        <f>N239*(1-N239^$M$5)/(1-N239)</f>
        <v>20.01300397228583</v>
      </c>
      <c r="P239" s="7">
        <f t="shared" si="33"/>
        <v>1.562730999948482E-2</v>
      </c>
      <c r="Q239" s="1">
        <f t="shared" si="34"/>
        <v>44116</v>
      </c>
      <c r="R239" s="7">
        <f>I239^(1-$M$3)*K239^$M$3</f>
        <v>0.31274941709583176</v>
      </c>
      <c r="S239" s="7">
        <f t="shared" si="35"/>
        <v>0.14029677427040657</v>
      </c>
      <c r="T239" s="7">
        <f t="shared" si="36"/>
        <v>4.7444533686778756E-2</v>
      </c>
      <c r="U239" s="7">
        <f t="shared" si="37"/>
        <v>0.45304619136623836</v>
      </c>
      <c r="V239" s="7">
        <f>SUM(P$9:P238)</f>
        <v>3.8907634678456944</v>
      </c>
      <c r="W239" s="7">
        <f ca="1">IFERROR(VALUE(INDIRECT(_xlfn.CONCAT("L",ROW(W239)-_xlfn.CEILING.MATH($M$5)-7))),0)</f>
        <v>2.4322306823017863</v>
      </c>
      <c r="X239" s="7">
        <f ca="1">$M$4+V239+W239</f>
        <v>6.3229941501474807</v>
      </c>
    </row>
    <row r="240" spans="1:24" x14ac:dyDescent="0.2">
      <c r="A240">
        <v>20201020</v>
      </c>
      <c r="B240" t="s">
        <v>2</v>
      </c>
      <c r="C240">
        <v>7884</v>
      </c>
      <c r="D240">
        <v>83889</v>
      </c>
      <c r="E240" s="1">
        <f t="shared" si="29"/>
        <v>44124</v>
      </c>
      <c r="F240" s="2">
        <f>IF(AVERAGE(C227:C240)&lt;0,NA,AVERAGE(C227:C240))</f>
        <v>4294.4285714285716</v>
      </c>
      <c r="G240" s="2">
        <f>IF(AVERAGE(D227:D240)&lt;0,NA,AVERAGE(D227:D240))</f>
        <v>58164.428571428572</v>
      </c>
      <c r="H240" s="2">
        <f>SUM(F$22:F240)</f>
        <v>804075.57142857078</v>
      </c>
      <c r="I240" s="2">
        <f t="shared" si="30"/>
        <v>7.383255843655057</v>
      </c>
      <c r="J240" s="2">
        <f>G240/$M$2*1000</f>
        <v>2.0059548655006751</v>
      </c>
      <c r="K240" s="7">
        <f>F240/$M$2*100</f>
        <v>1.4810477982816152E-2</v>
      </c>
      <c r="L240" s="7">
        <f>H240/$M$2*100</f>
        <v>2.7730682555517827</v>
      </c>
      <c r="M240" s="7">
        <f t="shared" si="31"/>
        <v>0.31586995402662693</v>
      </c>
      <c r="N240" s="7">
        <f t="shared" si="32"/>
        <v>1.0468878973578084</v>
      </c>
      <c r="O240" s="7">
        <f>N240*(1-N240^$M$5)/(1-N240)</f>
        <v>20.079962385308729</v>
      </c>
      <c r="P240" s="7">
        <f t="shared" si="33"/>
        <v>1.6468179853333868E-2</v>
      </c>
      <c r="Q240" s="1">
        <f t="shared" si="34"/>
        <v>44117</v>
      </c>
      <c r="R240" s="7">
        <f>I240^(1-$M$3)*K240^$M$3</f>
        <v>0.33068043200944308</v>
      </c>
      <c r="S240" s="7">
        <f t="shared" si="35"/>
        <v>0.13511426477633645</v>
      </c>
      <c r="T240" s="7">
        <f t="shared" si="36"/>
        <v>3.4649116759267351E-2</v>
      </c>
      <c r="U240" s="7">
        <f t="shared" si="37"/>
        <v>0.46579469678577956</v>
      </c>
      <c r="V240" s="7">
        <f>SUM(P$9:P239)</f>
        <v>3.9063907778451794</v>
      </c>
      <c r="W240" s="7">
        <f ca="1">IFERROR(VALUE(INDIRECT(_xlfn.CONCAT("L",ROW(W240)-_xlfn.CEILING.MATH($M$5)-7))),0)</f>
        <v>2.4505924035998659</v>
      </c>
      <c r="X240" s="7">
        <f ca="1">$M$4+V240+W240</f>
        <v>6.3569831814450453</v>
      </c>
    </row>
    <row r="241" spans="1:24" x14ac:dyDescent="0.2">
      <c r="A241">
        <v>20201021</v>
      </c>
      <c r="B241" t="s">
        <v>2</v>
      </c>
      <c r="C241">
        <v>5252</v>
      </c>
      <c r="D241">
        <v>82859</v>
      </c>
      <c r="E241" s="1">
        <f t="shared" si="29"/>
        <v>44125</v>
      </c>
      <c r="F241" s="2">
        <f>IF(AVERAGE(C228:C241)&lt;0,NA,AVERAGE(C228:C241))</f>
        <v>4375.2142857142853</v>
      </c>
      <c r="G241" s="2">
        <f>IF(AVERAGE(D228:D241)&lt;0,NA,AVERAGE(D228:D241))</f>
        <v>59161.214285714283</v>
      </c>
      <c r="H241" s="2">
        <f>SUM(F$22:F241)</f>
        <v>808450.7857142851</v>
      </c>
      <c r="I241" s="2">
        <f t="shared" si="30"/>
        <v>7.395409878817806</v>
      </c>
      <c r="J241" s="2">
        <f>G241/$M$2*1000</f>
        <v>2.0403316693744977</v>
      </c>
      <c r="K241" s="7">
        <f>F241/$M$2*100</f>
        <v>1.5089088983756988E-2</v>
      </c>
      <c r="L241" s="7">
        <f>H241/$M$2*100</f>
        <v>2.7881573445355397</v>
      </c>
      <c r="M241" s="7">
        <f t="shared" si="31"/>
        <v>0.31896180194880341</v>
      </c>
      <c r="N241" s="7">
        <f t="shared" si="32"/>
        <v>1.0473068840581072</v>
      </c>
      <c r="O241" s="7">
        <f>N241*(1-N241^$M$5)/(1-N241)</f>
        <v>20.146300372820836</v>
      </c>
      <c r="P241" s="7">
        <f t="shared" si="33"/>
        <v>1.6581252376402816E-2</v>
      </c>
      <c r="Q241" s="1">
        <f t="shared" si="34"/>
        <v>44118</v>
      </c>
      <c r="R241" s="7">
        <f>I241^(1-$M$3)*K241^$M$3</f>
        <v>0.33405089093256041</v>
      </c>
      <c r="S241" s="7">
        <f t="shared" si="35"/>
        <v>0.1300918765471748</v>
      </c>
      <c r="T241" s="7">
        <f t="shared" si="36"/>
        <v>4.0213933650758094E-2</v>
      </c>
      <c r="U241" s="7">
        <f t="shared" si="37"/>
        <v>0.46414276747973521</v>
      </c>
      <c r="V241" s="7">
        <f>SUM(P$9:P240)</f>
        <v>3.9228589576985131</v>
      </c>
      <c r="W241" s="7">
        <f ca="1">IFERROR(VALUE(INDIRECT(_xlfn.CONCAT("L",ROW(W241)-_xlfn.CEILING.MATH($M$5)-7))),0)</f>
        <v>2.4688696301381556</v>
      </c>
      <c r="X241" s="7">
        <f ca="1">$M$4+V241+W241</f>
        <v>6.3917285878366688</v>
      </c>
    </row>
    <row r="242" spans="1:24" x14ac:dyDescent="0.2">
      <c r="A242">
        <v>20201022</v>
      </c>
      <c r="B242" t="s">
        <v>2</v>
      </c>
      <c r="C242">
        <v>6291</v>
      </c>
      <c r="D242">
        <v>81418</v>
      </c>
      <c r="E242" s="1">
        <f t="shared" si="29"/>
        <v>44126</v>
      </c>
      <c r="F242" s="2">
        <f>IF(AVERAGE(C229:C242)&lt;0,NA,AVERAGE(C229:C242))</f>
        <v>4521.8571428571431</v>
      </c>
      <c r="G242" s="2">
        <f>IF(AVERAGE(D229:D242)&lt;0,NA,AVERAGE(D229:D242))</f>
        <v>60080.928571428572</v>
      </c>
      <c r="H242" s="2">
        <f>SUM(F$22:F242)</f>
        <v>812972.64285714226</v>
      </c>
      <c r="I242" s="2">
        <f t="shared" si="30"/>
        <v>7.5262770572549167</v>
      </c>
      <c r="J242" s="2">
        <f>G242/$M$2*1000</f>
        <v>2.0720504602508392</v>
      </c>
      <c r="K242" s="7">
        <f>F242/$M$2*100</f>
        <v>1.5594825840460385E-2</v>
      </c>
      <c r="L242" s="7">
        <f>H242/$M$2*100</f>
        <v>2.8037521703760002</v>
      </c>
      <c r="M242" s="7">
        <f t="shared" si="31"/>
        <v>0.32699965738269826</v>
      </c>
      <c r="N242" s="7">
        <f t="shared" si="32"/>
        <v>1.0476906488688129</v>
      </c>
      <c r="O242" s="7">
        <f>N242*(1-N242^$M$5)/(1-N242)</f>
        <v>20.207275735502197</v>
      </c>
      <c r="P242" s="7">
        <f t="shared" si="33"/>
        <v>1.6954016350717371E-2</v>
      </c>
      <c r="Q242" s="1">
        <f t="shared" si="34"/>
        <v>44119</v>
      </c>
      <c r="R242" s="7">
        <f>I242^(1-$M$3)*K242^$M$3</f>
        <v>0.34259448322315866</v>
      </c>
      <c r="S242" s="7">
        <f t="shared" si="35"/>
        <v>0.12644579217500385</v>
      </c>
      <c r="T242" s="7">
        <f t="shared" si="36"/>
        <v>4.2901551220267342E-2</v>
      </c>
      <c r="U242" s="7">
        <f t="shared" si="37"/>
        <v>0.46904027539816251</v>
      </c>
      <c r="V242" s="7">
        <f>SUM(P$9:P241)</f>
        <v>3.939440210074916</v>
      </c>
      <c r="W242" s="7">
        <f ca="1">IFERROR(VALUE(INDIRECT(_xlfn.CONCAT("L",ROW(W242)-_xlfn.CEILING.MATH($M$5)-7))),0)</f>
        <v>2.4870204840473713</v>
      </c>
      <c r="X242" s="7">
        <f ca="1">$M$4+V242+W242</f>
        <v>6.4264606941222873</v>
      </c>
    </row>
    <row r="243" spans="1:24" x14ac:dyDescent="0.2">
      <c r="A243">
        <v>20201023</v>
      </c>
      <c r="B243" t="s">
        <v>2</v>
      </c>
      <c r="C243">
        <v>6472</v>
      </c>
      <c r="D243">
        <v>78756</v>
      </c>
      <c r="E243" s="1">
        <f t="shared" si="29"/>
        <v>44127</v>
      </c>
      <c r="F243" s="2">
        <f>IF(AVERAGE(C230:C243)&lt;0,NA,AVERAGE(C230:C243))</f>
        <v>4695.8571428571431</v>
      </c>
      <c r="G243" s="2">
        <f>IF(AVERAGE(D230:D243)&lt;0,NA,AVERAGE(D230:D243))</f>
        <v>61048.357142857145</v>
      </c>
      <c r="H243" s="2">
        <f>SUM(F$22:F243)</f>
        <v>817668.49999999942</v>
      </c>
      <c r="I243" s="2">
        <f t="shared" si="30"/>
        <v>7.6920286845205856</v>
      </c>
      <c r="J243" s="2">
        <f>G243/$M$2*1000</f>
        <v>2.1054148050496257</v>
      </c>
      <c r="K243" s="7">
        <f>F243/$M$2*100</f>
        <v>1.6194911073256036E-2</v>
      </c>
      <c r="L243" s="7">
        <f>H243/$M$2*100</f>
        <v>2.8199470814492562</v>
      </c>
      <c r="M243" s="7">
        <f t="shared" si="31"/>
        <v>0.3367522811789922</v>
      </c>
      <c r="N243" s="7">
        <f t="shared" si="32"/>
        <v>1.0480914665716787</v>
      </c>
      <c r="O243" s="7">
        <f>N243*(1-N243^$M$5)/(1-N243)</f>
        <v>20.271179860967258</v>
      </c>
      <c r="P243" s="7">
        <f t="shared" si="33"/>
        <v>1.7411280185612592E-2</v>
      </c>
      <c r="Q243" s="1">
        <f t="shared" si="34"/>
        <v>44120</v>
      </c>
      <c r="R243" s="7">
        <f>I243^(1-$M$3)*K243^$M$3</f>
        <v>0.35294719225224824</v>
      </c>
      <c r="S243" s="7">
        <f t="shared" si="35"/>
        <v>0.12646525306720041</v>
      </c>
      <c r="T243" s="7">
        <f t="shared" si="36"/>
        <v>4.4098764821017544E-2</v>
      </c>
      <c r="U243" s="7">
        <f t="shared" si="37"/>
        <v>0.47941244531944865</v>
      </c>
      <c r="V243" s="7">
        <f>SUM(P$9:P242)</f>
        <v>3.9563942264256333</v>
      </c>
      <c r="W243" s="7">
        <f ca="1">IFERROR(VALUE(INDIRECT(_xlfn.CONCAT("L",ROW(W243)-_xlfn.CEILING.MATH($M$5)-7))),0)</f>
        <v>2.5051912915295982</v>
      </c>
      <c r="X243" s="7">
        <f ca="1">$M$4+V243+W243</f>
        <v>6.4615855179552319</v>
      </c>
    </row>
    <row r="244" spans="1:24" x14ac:dyDescent="0.2">
      <c r="A244">
        <v>20201024</v>
      </c>
      <c r="B244" t="s">
        <v>2</v>
      </c>
      <c r="C244">
        <v>6499</v>
      </c>
      <c r="D244">
        <v>69457</v>
      </c>
      <c r="E244" s="1">
        <f t="shared" si="29"/>
        <v>44128</v>
      </c>
      <c r="F244" s="2">
        <f>IF(AVERAGE(C231:C244)&lt;0,NA,AVERAGE(C231:C244))</f>
        <v>4857.9285714285716</v>
      </c>
      <c r="G244" s="2">
        <f>IF(AVERAGE(D231:D244)&lt;0,NA,AVERAGE(D231:D244))</f>
        <v>61617.071428571428</v>
      </c>
      <c r="H244" s="2">
        <f>SUM(F$22:F244)</f>
        <v>822526.42857142794</v>
      </c>
      <c r="I244" s="2">
        <f t="shared" si="30"/>
        <v>7.8840627423522474</v>
      </c>
      <c r="J244" s="2">
        <f>G244/$M$2*1000</f>
        <v>2.1250284282988825</v>
      </c>
      <c r="K244" s="7">
        <f>F244/$M$2*100</f>
        <v>1.6753857457990573E-2</v>
      </c>
      <c r="L244" s="7">
        <f>H244/$M$2*100</f>
        <v>2.8367009389072466</v>
      </c>
      <c r="M244" s="7">
        <f t="shared" si="31"/>
        <v>0.34668590835640656</v>
      </c>
      <c r="N244" s="7">
        <f t="shared" si="32"/>
        <v>1.0483257526601484</v>
      </c>
      <c r="O244" s="7">
        <f>N244*(1-N244^$M$5)/(1-N244)</f>
        <v>20.308637185400265</v>
      </c>
      <c r="P244" s="7">
        <f t="shared" si="33"/>
        <v>1.78958224767377E-2</v>
      </c>
      <c r="Q244" s="1">
        <f t="shared" si="34"/>
        <v>44121</v>
      </c>
      <c r="R244" s="7">
        <f>I244^(1-$M$3)*K244^$M$3</f>
        <v>0.36343976581439713</v>
      </c>
      <c r="S244" s="7">
        <f t="shared" si="35"/>
        <v>0.1268882195469665</v>
      </c>
      <c r="T244" s="7">
        <f t="shared" si="36"/>
        <v>4.4012746564766114E-2</v>
      </c>
      <c r="U244" s="7">
        <f t="shared" si="37"/>
        <v>0.49032798536136363</v>
      </c>
      <c r="V244" s="7">
        <f>SUM(P$9:P243)</f>
        <v>3.9738055066112459</v>
      </c>
      <c r="W244" s="7">
        <f ca="1">IFERROR(VALUE(INDIRECT(_xlfn.CONCAT("L",ROW(W244)-_xlfn.CEILING.MATH($M$5)-7))),0)</f>
        <v>2.5241452151674322</v>
      </c>
      <c r="X244" s="7">
        <f ca="1">$M$4+V244+W244</f>
        <v>6.4979507217786781</v>
      </c>
    </row>
    <row r="245" spans="1:24" x14ac:dyDescent="0.2">
      <c r="A245">
        <v>20201025</v>
      </c>
      <c r="B245" t="s">
        <v>2</v>
      </c>
      <c r="C245">
        <v>4304</v>
      </c>
      <c r="D245">
        <v>37153</v>
      </c>
      <c r="E245" s="1">
        <f t="shared" si="29"/>
        <v>44129</v>
      </c>
      <c r="F245" s="2">
        <f>IF(AVERAGE(C232:C245)&lt;0,NA,AVERAGE(C232:C245))</f>
        <v>4992.6428571428569</v>
      </c>
      <c r="G245" s="2">
        <f>IF(AVERAGE(D232:D245)&lt;0,NA,AVERAGE(D232:D245))</f>
        <v>61853.785714285717</v>
      </c>
      <c r="H245" s="2">
        <f>SUM(F$22:F245)</f>
        <v>827519.07142857078</v>
      </c>
      <c r="I245" s="2">
        <f t="shared" si="30"/>
        <v>8.0716851838379213</v>
      </c>
      <c r="J245" s="2">
        <f>G245/$M$2*1000</f>
        <v>2.1331921494051418</v>
      </c>
      <c r="K245" s="7">
        <f>F245/$M$2*100</f>
        <v>1.7218455466632851E-2</v>
      </c>
      <c r="L245" s="7">
        <f>H245/$M$2*100</f>
        <v>2.8539193943738792</v>
      </c>
      <c r="M245" s="7">
        <f t="shared" si="31"/>
        <v>0.3555843769778021</v>
      </c>
      <c r="N245" s="7">
        <f t="shared" si="32"/>
        <v>1.0484229808209706</v>
      </c>
      <c r="O245" s="7">
        <f>N245*(1-N245^$M$5)/(1-N245)</f>
        <v>20.324204476360961</v>
      </c>
      <c r="P245" s="7">
        <f t="shared" si="33"/>
        <v>1.8342800717146942E-2</v>
      </c>
      <c r="Q245" s="1">
        <f t="shared" si="34"/>
        <v>44122</v>
      </c>
      <c r="R245" s="7">
        <f>I245^(1-$M$3)*K245^$M$3</f>
        <v>0.37280283244443496</v>
      </c>
      <c r="S245" s="7">
        <f t="shared" si="35"/>
        <v>0.12680889793573488</v>
      </c>
      <c r="T245" s="7">
        <f t="shared" si="36"/>
        <v>4.527931306894456E-2</v>
      </c>
      <c r="U245" s="7">
        <f t="shared" si="37"/>
        <v>0.49961173038016982</v>
      </c>
      <c r="V245" s="7">
        <f>SUM(P$9:P244)</f>
        <v>3.9917013290879835</v>
      </c>
      <c r="W245" s="7">
        <f ca="1">IFERROR(VALUE(INDIRECT(_xlfn.CONCAT("L",ROW(W245)-_xlfn.CEILING.MATH($M$5)-7))),0)</f>
        <v>2.5432021090956227</v>
      </c>
      <c r="X245" s="7">
        <f ca="1">$M$4+V245+W245</f>
        <v>6.5349034381836066</v>
      </c>
    </row>
    <row r="246" spans="1:24" x14ac:dyDescent="0.2">
      <c r="A246">
        <v>20201026</v>
      </c>
      <c r="B246" t="s">
        <v>2</v>
      </c>
      <c r="C246">
        <v>4700</v>
      </c>
      <c r="D246">
        <v>26595</v>
      </c>
      <c r="E246" s="1">
        <f t="shared" si="29"/>
        <v>44130</v>
      </c>
      <c r="F246" s="2">
        <f>IF(AVERAGE(C233:C246)&lt;0,NA,AVERAGE(C233:C246))</f>
        <v>5139.2142857142853</v>
      </c>
      <c r="G246" s="2">
        <f>IF(AVERAGE(D233:D246)&lt;0,NA,AVERAGE(D233:D246))</f>
        <v>62251.071428571428</v>
      </c>
      <c r="H246" s="2">
        <f>SUM(F$22:F246)</f>
        <v>832658.2857142851</v>
      </c>
      <c r="I246" s="2">
        <f t="shared" si="30"/>
        <v>8.2556238274728475</v>
      </c>
      <c r="J246" s="2">
        <f>G246/$M$2*1000</f>
        <v>2.1468936028731607</v>
      </c>
      <c r="K246" s="7">
        <f>F246/$M$2*100</f>
        <v>1.7723945982928698E-2</v>
      </c>
      <c r="L246" s="7">
        <f>H246/$M$2*100</f>
        <v>2.8716433403568082</v>
      </c>
      <c r="M246" s="7">
        <f t="shared" si="31"/>
        <v>0.36479694334667101</v>
      </c>
      <c r="N246" s="7">
        <f t="shared" si="32"/>
        <v>1.0485857853421907</v>
      </c>
      <c r="O246" s="7">
        <f>N246*(1-N246^$M$5)/(1-N246)</f>
        <v>20.350300974952958</v>
      </c>
      <c r="P246" s="7">
        <f t="shared" si="33"/>
        <v>1.8796817295253E-2</v>
      </c>
      <c r="Q246" s="1">
        <f t="shared" si="34"/>
        <v>44123</v>
      </c>
      <c r="R246" s="7">
        <f>I246^(1-$M$3)*K246^$M$3</f>
        <v>0.38252088932959971</v>
      </c>
      <c r="S246" s="7">
        <f t="shared" si="35"/>
        <v>0.12695842656311868</v>
      </c>
      <c r="T246" s="7">
        <f t="shared" si="36"/>
        <v>4.509635383977556E-2</v>
      </c>
      <c r="U246" s="7">
        <f t="shared" si="37"/>
        <v>0.50947931589271844</v>
      </c>
      <c r="V246" s="7">
        <f>SUM(P$9:P245)</f>
        <v>4.0100441298051308</v>
      </c>
      <c r="W246" s="7">
        <f ca="1">IFERROR(VALUE(INDIRECT(_xlfn.CONCAT("L",ROW(W246)-_xlfn.CEILING.MATH($M$5)-7))),0)</f>
        <v>2.5606715854375501</v>
      </c>
      <c r="X246" s="7">
        <f ca="1">$M$4+V246+W246</f>
        <v>6.5707157152426809</v>
      </c>
    </row>
    <row r="247" spans="1:24" x14ac:dyDescent="0.2">
      <c r="A247">
        <v>20201027</v>
      </c>
      <c r="B247" t="s">
        <v>2</v>
      </c>
      <c r="C247">
        <v>7292</v>
      </c>
      <c r="D247">
        <v>87326</v>
      </c>
      <c r="E247" s="1">
        <f t="shared" si="29"/>
        <v>44131</v>
      </c>
      <c r="F247" s="2">
        <f>IF(AVERAGE(C234:C247)&lt;0,NA,AVERAGE(C234:C247))</f>
        <v>5293.6428571428569</v>
      </c>
      <c r="G247" s="2">
        <f>IF(AVERAGE(D234:D247)&lt;0,NA,AVERAGE(D234:D247))</f>
        <v>63183.714285714283</v>
      </c>
      <c r="H247" s="2">
        <f>SUM(F$22:F247)</f>
        <v>837951.92857142794</v>
      </c>
      <c r="I247" s="2">
        <f t="shared" si="30"/>
        <v>8.3781761122893332</v>
      </c>
      <c r="J247" s="2">
        <f>G247/$M$2*1000</f>
        <v>2.1790582698871703</v>
      </c>
      <c r="K247" s="7">
        <f>F247/$M$2*100</f>
        <v>1.8256533944055214E-2</v>
      </c>
      <c r="L247" s="7">
        <f>H247/$M$2*100</f>
        <v>2.8898998743008635</v>
      </c>
      <c r="M247" s="7">
        <f t="shared" si="31"/>
        <v>0.37283994594713832</v>
      </c>
      <c r="N247" s="7">
        <f t="shared" si="32"/>
        <v>1.0489661425566339</v>
      </c>
      <c r="O247" s="7">
        <f>N247*(1-N247^$M$5)/(1-N247)</f>
        <v>20.411415036321909</v>
      </c>
      <c r="P247" s="7">
        <f t="shared" si="33"/>
        <v>1.9160674514493055E-2</v>
      </c>
      <c r="Q247" s="1">
        <f t="shared" si="34"/>
        <v>44124</v>
      </c>
      <c r="R247" s="7">
        <f>I247^(1-$M$3)*K247^$M$3</f>
        <v>0.39109647989119356</v>
      </c>
      <c r="S247" s="7">
        <f t="shared" si="35"/>
        <v>0.1268963487804157</v>
      </c>
      <c r="T247" s="7">
        <f t="shared" si="36"/>
        <v>3.9146849862377153E-2</v>
      </c>
      <c r="U247" s="7">
        <f t="shared" si="37"/>
        <v>0.51799282867160923</v>
      </c>
      <c r="V247" s="7">
        <f>SUM(P$9:P246)</f>
        <v>4.0288409471003837</v>
      </c>
      <c r="W247" s="7">
        <f ca="1">IFERROR(VALUE(INDIRECT(_xlfn.CONCAT("L",ROW(W247)-_xlfn.CEILING.MATH($M$5)-7))),0)</f>
        <v>2.5747691542809124</v>
      </c>
      <c r="X247" s="7">
        <f ca="1">$M$4+V247+W247</f>
        <v>6.603610101381296</v>
      </c>
    </row>
    <row r="248" spans="1:24" x14ac:dyDescent="0.2">
      <c r="A248">
        <v>20201028</v>
      </c>
      <c r="B248" t="s">
        <v>2</v>
      </c>
      <c r="C248">
        <v>5627</v>
      </c>
      <c r="D248">
        <v>87362</v>
      </c>
      <c r="E248" s="1">
        <f t="shared" si="29"/>
        <v>44132</v>
      </c>
      <c r="F248" s="2">
        <f>IF(AVERAGE(C235:C248)&lt;0,NA,AVERAGE(C235:C248))</f>
        <v>5350.8571428571431</v>
      </c>
      <c r="G248" s="2">
        <f>IF(AVERAGE(D235:D248)&lt;0,NA,AVERAGE(D235:D248))</f>
        <v>63989.642857142855</v>
      </c>
      <c r="H248" s="2">
        <f>SUM(F$22:F248)</f>
        <v>843302.7857142851</v>
      </c>
      <c r="I248" s="2">
        <f t="shared" si="30"/>
        <v>8.3620675220878393</v>
      </c>
      <c r="J248" s="2">
        <f>G248/$M$2*1000</f>
        <v>2.2068528580712159</v>
      </c>
      <c r="K248" s="7">
        <f>F248/$M$2*100</f>
        <v>1.8453852610504032E-2</v>
      </c>
      <c r="L248" s="7">
        <f>H248/$M$2*100</f>
        <v>2.9083537269113675</v>
      </c>
      <c r="M248" s="7">
        <f t="shared" si="31"/>
        <v>0.37437226868451839</v>
      </c>
      <c r="N248" s="7">
        <f t="shared" si="32"/>
        <v>1.0492927872979154</v>
      </c>
      <c r="O248" s="7">
        <f>N248*(1-N248^$M$5)/(1-N248)</f>
        <v>20.464061652089978</v>
      </c>
      <c r="P248" s="7">
        <f t="shared" si="33"/>
        <v>1.9195901965771464E-2</v>
      </c>
      <c r="Q248" s="1">
        <f t="shared" si="34"/>
        <v>44125</v>
      </c>
      <c r="R248" s="7">
        <f>I248^(1-$M$3)*K248^$M$3</f>
        <v>0.39282612129502242</v>
      </c>
      <c r="S248" s="7">
        <f t="shared" si="35"/>
        <v>0.12758018975177887</v>
      </c>
      <c r="T248" s="7">
        <f t="shared" si="36"/>
        <v>4.6333064237402355E-2</v>
      </c>
      <c r="U248" s="7">
        <f t="shared" si="37"/>
        <v>0.52040631104680135</v>
      </c>
      <c r="V248" s="7">
        <f>SUM(P$9:P247)</f>
        <v>4.0480016216148771</v>
      </c>
      <c r="W248" s="7">
        <f ca="1">IFERROR(VALUE(INDIRECT(_xlfn.CONCAT("L",ROW(W248)-_xlfn.CEILING.MATH($M$5)-7))),0)</f>
        <v>2.5890463052813795</v>
      </c>
      <c r="X248" s="7">
        <f ca="1">$M$4+V248+W248</f>
        <v>6.6370479268962566</v>
      </c>
    </row>
    <row r="249" spans="1:24" x14ac:dyDescent="0.2">
      <c r="A249">
        <v>20201029</v>
      </c>
      <c r="B249" t="s">
        <v>2</v>
      </c>
      <c r="C249">
        <v>6826</v>
      </c>
      <c r="D249">
        <v>80804</v>
      </c>
      <c r="E249" s="1">
        <f t="shared" si="29"/>
        <v>44133</v>
      </c>
      <c r="F249" s="2">
        <f>IF(AVERAGE(C236:C249)&lt;0,NA,AVERAGE(C236:C249))</f>
        <v>5500.8571428571431</v>
      </c>
      <c r="G249" s="2">
        <f>IF(AVERAGE(D236:D249)&lt;0,NA,AVERAGE(D236:D249))</f>
        <v>64734.071428571428</v>
      </c>
      <c r="H249" s="2">
        <f>SUM(F$22:F249)</f>
        <v>848803.64285714226</v>
      </c>
      <c r="I249" s="2">
        <f t="shared" si="30"/>
        <v>8.4976226915170532</v>
      </c>
      <c r="J249" s="2">
        <f>G249/$M$2*1000</f>
        <v>2.2325264553462416</v>
      </c>
      <c r="K249" s="7">
        <f>F249/$M$2*100</f>
        <v>1.8971167466362356E-2</v>
      </c>
      <c r="L249" s="7">
        <f>H249/$M$2*100</f>
        <v>2.9273248943777297</v>
      </c>
      <c r="M249" s="7">
        <f t="shared" si="31"/>
        <v>0.38253826348978692</v>
      </c>
      <c r="N249" s="7">
        <f t="shared" si="32"/>
        <v>1.0495928624062174</v>
      </c>
      <c r="O249" s="7">
        <f>N249*(1-N249^$M$5)/(1-N249)</f>
        <v>20.512558930982404</v>
      </c>
      <c r="P249" s="7">
        <f t="shared" si="33"/>
        <v>1.9573834366891439E-2</v>
      </c>
      <c r="Q249" s="1">
        <f t="shared" si="34"/>
        <v>44126</v>
      </c>
      <c r="R249" s="7">
        <f>I249^(1-$M$3)*K249^$M$3</f>
        <v>0.40150943095614927</v>
      </c>
      <c r="S249" s="7">
        <f t="shared" si="35"/>
        <v>0.1288978645917723</v>
      </c>
      <c r="T249" s="7">
        <f t="shared" si="36"/>
        <v>3.9568094762475969E-2</v>
      </c>
      <c r="U249" s="7">
        <f t="shared" si="37"/>
        <v>0.53040729554792154</v>
      </c>
      <c r="V249" s="7">
        <f>SUM(P$9:P248)</f>
        <v>4.0671975235806483</v>
      </c>
      <c r="W249" s="7">
        <f ca="1">IFERROR(VALUE(INDIRECT(_xlfn.CONCAT("L",ROW(W249)-_xlfn.CEILING.MATH($M$5)-7))),0)</f>
        <v>2.6033032563684269</v>
      </c>
      <c r="X249" s="7">
        <f ca="1">$M$4+V249+W249</f>
        <v>6.6705007799490748</v>
      </c>
    </row>
    <row r="250" spans="1:24" x14ac:dyDescent="0.2">
      <c r="A250">
        <v>20201030</v>
      </c>
      <c r="B250" t="s">
        <v>2</v>
      </c>
      <c r="C250">
        <v>6631</v>
      </c>
      <c r="D250">
        <v>81689</v>
      </c>
      <c r="E250" s="1">
        <f t="shared" si="29"/>
        <v>44134</v>
      </c>
      <c r="F250" s="2">
        <f>IF(AVERAGE(C237:C250)&lt;0,NA,AVERAGE(C237:C250))</f>
        <v>5555.2142857142853</v>
      </c>
      <c r="G250" s="2">
        <f>IF(AVERAGE(D237:D250)&lt;0,NA,AVERAGE(D237:D250))</f>
        <v>65684.571428571435</v>
      </c>
      <c r="H250" s="2">
        <f>SUM(F$22:F250)</f>
        <v>854358.85714285658</v>
      </c>
      <c r="I250" s="2">
        <f t="shared" si="30"/>
        <v>8.4574111772279625</v>
      </c>
      <c r="J250" s="2">
        <f>G250/$M$2*1000</f>
        <v>2.2653069733791305</v>
      </c>
      <c r="K250" s="7">
        <f>F250/$M$2*100</f>
        <v>1.9158632516509105E-2</v>
      </c>
      <c r="L250" s="7">
        <f>H250/$M$2*100</f>
        <v>2.9464835268942391</v>
      </c>
      <c r="M250" s="7">
        <f t="shared" si="31"/>
        <v>0.38337389136886235</v>
      </c>
      <c r="N250" s="7">
        <f t="shared" si="32"/>
        <v>1.0499737539457941</v>
      </c>
      <c r="O250" s="7">
        <f>N250*(1-N250^$M$5)/(1-N250)</f>
        <v>20.574301503814532</v>
      </c>
      <c r="P250" s="7">
        <f t="shared" si="33"/>
        <v>1.9564820891282305E-2</v>
      </c>
      <c r="Q250" s="1">
        <f t="shared" si="34"/>
        <v>44127</v>
      </c>
      <c r="R250" s="7">
        <f>I250^(1-$M$3)*K250^$M$3</f>
        <v>0.40253252388537147</v>
      </c>
      <c r="S250" s="7">
        <f t="shared" si="35"/>
        <v>0.130458184733204</v>
      </c>
      <c r="T250" s="7">
        <f t="shared" si="36"/>
        <v>4.7508357449444316E-2</v>
      </c>
      <c r="U250" s="7">
        <f t="shared" si="37"/>
        <v>0.53299070861857545</v>
      </c>
      <c r="V250" s="7">
        <f>SUM(P$9:P249)</f>
        <v>4.0867713579475398</v>
      </c>
      <c r="W250" s="7">
        <f ca="1">IFERROR(VALUE(INDIRECT(_xlfn.CONCAT("L",ROW(W250)-_xlfn.CEILING.MATH($M$5)-7))),0)</f>
        <v>2.6174131422321665</v>
      </c>
      <c r="X250" s="7">
        <f ca="1">$M$4+V250+W250</f>
        <v>6.7041845001797062</v>
      </c>
    </row>
    <row r="251" spans="1:24" x14ac:dyDescent="0.2">
      <c r="A251">
        <v>20201031</v>
      </c>
      <c r="B251" t="s">
        <v>2</v>
      </c>
      <c r="C251">
        <v>7145</v>
      </c>
      <c r="D251">
        <v>79056</v>
      </c>
      <c r="E251" s="1">
        <f t="shared" si="29"/>
        <v>44135</v>
      </c>
      <c r="F251" s="2">
        <f>IF(AVERAGE(C238:C251)&lt;0,NA,AVERAGE(C238:C251))</f>
        <v>5716.6428571428569</v>
      </c>
      <c r="G251" s="2">
        <f>IF(AVERAGE(D238:D251)&lt;0,NA,AVERAGE(D238:D251))</f>
        <v>66618</v>
      </c>
      <c r="H251" s="2">
        <f>SUM(F$22:F251)</f>
        <v>860075.49999999942</v>
      </c>
      <c r="I251" s="2">
        <f t="shared" si="30"/>
        <v>8.581228582579568</v>
      </c>
      <c r="J251" s="2">
        <f>G251/$M$2*1000</f>
        <v>2.2974987378379708</v>
      </c>
      <c r="K251" s="7">
        <f>F251/$M$2*100</f>
        <v>1.971536183757568E-2</v>
      </c>
      <c r="L251" s="7">
        <f>H251/$M$2*100</f>
        <v>2.9661988887318147</v>
      </c>
      <c r="M251" s="7">
        <f t="shared" si="31"/>
        <v>0.3916020660894487</v>
      </c>
      <c r="N251" s="7">
        <f t="shared" si="32"/>
        <v>1.0503453979046993</v>
      </c>
      <c r="O251" s="7">
        <f>N251*(1-N251^$M$5)/(1-N251)</f>
        <v>20.63474403542963</v>
      </c>
      <c r="P251" s="7">
        <f t="shared" si="33"/>
        <v>1.9933245947747005E-2</v>
      </c>
      <c r="Q251" s="1">
        <f t="shared" si="34"/>
        <v>44128</v>
      </c>
      <c r="R251" s="7">
        <f>I251^(1-$M$3)*K251^$M$3</f>
        <v>0.41131742792702436</v>
      </c>
      <c r="S251" s="7">
        <f t="shared" si="35"/>
        <v>0.13282970383670309</v>
      </c>
      <c r="T251" s="7">
        <f t="shared" si="36"/>
        <v>0.38933477269222233</v>
      </c>
      <c r="U251" s="7">
        <f t="shared" si="37"/>
        <v>0.54414713176372742</v>
      </c>
      <c r="V251" s="7">
        <f>SUM(P$9:P250)</f>
        <v>4.1063361788388217</v>
      </c>
      <c r="W251" s="7">
        <f ca="1">IFERROR(VALUE(INDIRECT(_xlfn.CONCAT("L",ROW(W251)-_xlfn.CEILING.MATH($M$5)-7))),0)</f>
        <v>2.6313614287885518</v>
      </c>
      <c r="X251" s="7">
        <f ca="1">$M$4+V251+W251</f>
        <v>6.7376976076273731</v>
      </c>
    </row>
    <row r="252" spans="1:24" x14ac:dyDescent="0.2">
      <c r="A252">
        <v>20201101</v>
      </c>
      <c r="B252" t="s">
        <v>2</v>
      </c>
      <c r="C252">
        <v>71734</v>
      </c>
      <c r="D252">
        <v>38378</v>
      </c>
      <c r="E252" s="1">
        <f t="shared" si="29"/>
        <v>44136</v>
      </c>
      <c r="F252" s="2">
        <f>IF(AVERAGE(C239:C252)&lt;0,NA,AVERAGE(C239:C252))</f>
        <v>10610.785714285714</v>
      </c>
      <c r="G252" s="2">
        <f>IF(AVERAGE(D239:D252)&lt;0,NA,AVERAGE(D239:D252))</f>
        <v>67047.928571428565</v>
      </c>
      <c r="H252" s="2">
        <f>SUM(F$22:F252)</f>
        <v>870686.2857142851</v>
      </c>
      <c r="I252" s="2">
        <f t="shared" si="30"/>
        <v>15.825672679778114</v>
      </c>
      <c r="J252" s="2">
        <f>G252/$M$2*1000</f>
        <v>2.3123259669684999</v>
      </c>
      <c r="K252" s="7">
        <f>F252/$M$2*100</f>
        <v>3.6594113882194898E-2</v>
      </c>
      <c r="L252" s="7">
        <f>H252/$M$2*100</f>
        <v>3.0027930026140095</v>
      </c>
      <c r="M252" s="7">
        <f t="shared" si="31"/>
        <v>0.72440947895172914</v>
      </c>
      <c r="N252" s="7">
        <f t="shared" si="32"/>
        <v>1.0505157855404503</v>
      </c>
      <c r="O252" s="7">
        <f>N252*(1-N252^$M$5)/(1-N252)</f>
        <v>20.66252101987223</v>
      </c>
      <c r="P252" s="7">
        <f t="shared" si="33"/>
        <v>3.6830142464321126E-2</v>
      </c>
      <c r="Q252" s="1">
        <f t="shared" si="34"/>
        <v>44129</v>
      </c>
      <c r="R252" s="7">
        <f>I252^(1-$M$3)*K252^$M$3</f>
        <v>0.76100359283392405</v>
      </c>
      <c r="S252" s="7">
        <f t="shared" si="35"/>
        <v>0.13546653155913521</v>
      </c>
      <c r="T252" s="7">
        <f t="shared" si="36"/>
        <v>9.0369093167817938E-2</v>
      </c>
      <c r="U252" s="7">
        <f t="shared" si="37"/>
        <v>0.89647012439305929</v>
      </c>
      <c r="V252" s="7">
        <f>SUM(P$9:P251)</f>
        <v>4.1262694247865683</v>
      </c>
      <c r="W252" s="7">
        <f ca="1">IFERROR(VALUE(INDIRECT(_xlfn.CONCAT("L",ROW(W252)-_xlfn.CEILING.MATH($M$5)-7))),0)</f>
        <v>2.6454880658000048</v>
      </c>
      <c r="X252" s="7">
        <f ca="1">$M$4+V252+W252</f>
        <v>6.7717574905865732</v>
      </c>
    </row>
    <row r="253" spans="1:24" x14ac:dyDescent="0.2">
      <c r="A253">
        <v>20201102</v>
      </c>
      <c r="B253" t="s">
        <v>2</v>
      </c>
      <c r="C253">
        <v>5455</v>
      </c>
      <c r="D253">
        <v>27063</v>
      </c>
      <c r="E253" s="1">
        <f t="shared" si="29"/>
        <v>44137</v>
      </c>
      <c r="F253" s="2">
        <f>IF(AVERAGE(C240:C253)&lt;0,NA,AVERAGE(C240:C253))</f>
        <v>10865.142857142857</v>
      </c>
      <c r="G253" s="2">
        <f>IF(AVERAGE(D240:D253)&lt;0,NA,AVERAGE(D240:D253))</f>
        <v>67271.78571428571</v>
      </c>
      <c r="H253" s="2">
        <f>SUM(F$22:F253)</f>
        <v>881551.42857142794</v>
      </c>
      <c r="I253" s="2">
        <f t="shared" si="30"/>
        <v>16.151114084125695</v>
      </c>
      <c r="J253" s="2">
        <f>G253/$M$2*1000</f>
        <v>2.3200462753411673</v>
      </c>
      <c r="K253" s="7">
        <f>F253/$M$2*100</f>
        <v>3.7471332073486081E-2</v>
      </c>
      <c r="L253" s="7">
        <f>H253/$M$2*100</f>
        <v>3.0402643346874956</v>
      </c>
      <c r="M253" s="7">
        <f t="shared" si="31"/>
        <v>0.74047709758173985</v>
      </c>
      <c r="N253" s="7">
        <f t="shared" si="32"/>
        <v>1.0506043092971551</v>
      </c>
      <c r="O253" s="7">
        <f>N253*(1-N253^$M$5)/(1-N253)</f>
        <v>20.676968749356</v>
      </c>
      <c r="P253" s="7">
        <f t="shared" si="33"/>
        <v>3.7623910887782122E-2</v>
      </c>
      <c r="Q253" s="1">
        <f t="shared" si="34"/>
        <v>44130</v>
      </c>
      <c r="R253" s="7">
        <f>I253^(1-$M$3)*K253^$M$3</f>
        <v>0.77794842965522593</v>
      </c>
      <c r="S253" s="7">
        <f t="shared" si="35"/>
        <v>0.13798486954553502</v>
      </c>
      <c r="T253" s="7">
        <f t="shared" si="36"/>
        <v>8.374166259477922E-2</v>
      </c>
      <c r="U253" s="7">
        <f t="shared" si="37"/>
        <v>0.91593329920076094</v>
      </c>
      <c r="V253" s="7">
        <f>SUM(P$9:P252)</f>
        <v>4.1630995672508897</v>
      </c>
      <c r="W253" s="7">
        <f ca="1">IFERROR(VALUE(INDIRECT(_xlfn.CONCAT("L",ROW(W253)-_xlfn.CEILING.MATH($M$5)-7))),0)</f>
        <v>2.6592594799437679</v>
      </c>
      <c r="X253" s="7">
        <f ca="1">$M$4+V253+W253</f>
        <v>6.8223590471946576</v>
      </c>
    </row>
    <row r="254" spans="1:24" x14ac:dyDescent="0.2">
      <c r="A254">
        <v>20201103</v>
      </c>
      <c r="B254" t="s">
        <v>2</v>
      </c>
      <c r="C254">
        <v>10665</v>
      </c>
      <c r="D254">
        <v>97290</v>
      </c>
      <c r="E254" s="1">
        <f t="shared" si="29"/>
        <v>44138</v>
      </c>
      <c r="F254" s="2">
        <f>IF(AVERAGE(C241:C254)&lt;0,NA,AVERAGE(C241:C254))</f>
        <v>11063.785714285714</v>
      </c>
      <c r="G254" s="2">
        <f>IF(AVERAGE(D241:D254)&lt;0,NA,AVERAGE(D241:D254))</f>
        <v>68229</v>
      </c>
      <c r="H254" s="2">
        <f>SUM(F$22:F254)</f>
        <v>892615.21428571362</v>
      </c>
      <c r="I254" s="2">
        <f t="shared" si="30"/>
        <v>16.215664474469378</v>
      </c>
      <c r="J254" s="2">
        <f>G254/$M$2*1000</f>
        <v>2.3530583533571545</v>
      </c>
      <c r="K254" s="7">
        <f>F254/$M$2*100</f>
        <v>3.8156404746887029E-2</v>
      </c>
      <c r="L254" s="7">
        <f>H254/$M$2*100</f>
        <v>3.0784207394343825</v>
      </c>
      <c r="M254" s="7">
        <f t="shared" si="31"/>
        <v>0.74843844454184993</v>
      </c>
      <c r="N254" s="7">
        <f t="shared" si="32"/>
        <v>1.0509813532764796</v>
      </c>
      <c r="O254" s="7">
        <f>N254*(1-N254^$M$5)/(1-N254)</f>
        <v>20.738630816888929</v>
      </c>
      <c r="P254" s="7">
        <f t="shared" si="33"/>
        <v>3.7928967260854908E-2</v>
      </c>
      <c r="Q254" s="1">
        <f t="shared" si="34"/>
        <v>44131</v>
      </c>
      <c r="R254" s="7">
        <f>I254^(1-$M$3)*K254^$M$3</f>
        <v>0.78659484928873691</v>
      </c>
      <c r="S254" s="7">
        <f t="shared" si="35"/>
        <v>0.14153118605264756</v>
      </c>
      <c r="T254" s="7">
        <f t="shared" si="36"/>
        <v>9.3613790565844845E-2</v>
      </c>
      <c r="U254" s="7">
        <f t="shared" si="37"/>
        <v>0.92812603534138449</v>
      </c>
      <c r="V254" s="7">
        <f>SUM(P$9:P253)</f>
        <v>4.2007234781386718</v>
      </c>
      <c r="W254" s="7">
        <f ca="1">IFERROR(VALUE(INDIRECT(_xlfn.CONCAT("L",ROW(W254)-_xlfn.CEILING.MATH($M$5)-7))),0)</f>
        <v>2.6732939856427964</v>
      </c>
      <c r="X254" s="7">
        <f ca="1">$M$4+V254+W254</f>
        <v>6.8740174637814686</v>
      </c>
    </row>
    <row r="255" spans="1:24" x14ac:dyDescent="0.2">
      <c r="A255">
        <v>20201104</v>
      </c>
      <c r="B255" t="s">
        <v>2</v>
      </c>
      <c r="C255">
        <v>9817</v>
      </c>
      <c r="D255">
        <v>96339</v>
      </c>
      <c r="E255" s="1">
        <f t="shared" si="29"/>
        <v>44139</v>
      </c>
      <c r="F255" s="2">
        <f>IF(AVERAGE(C242:C255)&lt;0,NA,AVERAGE(C242:C255))</f>
        <v>11389.857142857143</v>
      </c>
      <c r="G255" s="2">
        <f>IF(AVERAGE(D242:D255)&lt;0,NA,AVERAGE(D242:D255))</f>
        <v>69191.857142857145</v>
      </c>
      <c r="H255" s="2">
        <f>SUM(F$22:F255)</f>
        <v>904005.07142857078</v>
      </c>
      <c r="I255" s="2">
        <f t="shared" si="30"/>
        <v>16.461268150876549</v>
      </c>
      <c r="J255" s="2">
        <f>G255/$M$2*1000</f>
        <v>2.386265040295108</v>
      </c>
      <c r="K255" s="7">
        <f>F255/$M$2*100</f>
        <v>3.928094870736E-2</v>
      </c>
      <c r="L255" s="7">
        <f>H255/$M$2*100</f>
        <v>3.1177016881417425</v>
      </c>
      <c r="M255" s="7">
        <f t="shared" si="31"/>
        <v>0.76484231913947986</v>
      </c>
      <c r="N255" s="7">
        <f t="shared" si="32"/>
        <v>1.0513582312646543</v>
      </c>
      <c r="O255" s="7">
        <f>N255*(1-N255^$M$5)/(1-N255)</f>
        <v>20.800469729009301</v>
      </c>
      <c r="P255" s="7">
        <f t="shared" si="33"/>
        <v>3.8658899453860515E-2</v>
      </c>
      <c r="Q255" s="1">
        <f t="shared" si="34"/>
        <v>44132</v>
      </c>
      <c r="R255" s="7">
        <f>I255^(1-$M$3)*K255^$M$3</f>
        <v>0.80412326784683985</v>
      </c>
      <c r="S255" s="7">
        <f t="shared" si="35"/>
        <v>0.14552830550557952</v>
      </c>
      <c r="T255" s="7">
        <f t="shared" si="36"/>
        <v>9.2298836751509072E-2</v>
      </c>
      <c r="U255" s="7">
        <f t="shared" si="37"/>
        <v>0.94965157335241934</v>
      </c>
      <c r="V255" s="7">
        <f>SUM(P$9:P254)</f>
        <v>4.2386524453995262</v>
      </c>
      <c r="W255" s="7">
        <f ca="1">IFERROR(VALUE(INDIRECT(_xlfn.CONCAT("L",ROW(W255)-_xlfn.CEILING.MATH($M$5)-7))),0)</f>
        <v>2.6871173776125539</v>
      </c>
      <c r="X255" s="7">
        <f ca="1">$M$4+V255+W255</f>
        <v>6.9257698230120806</v>
      </c>
    </row>
    <row r="256" spans="1:24" x14ac:dyDescent="0.2">
      <c r="A256">
        <v>20201105</v>
      </c>
      <c r="B256" t="s">
        <v>2</v>
      </c>
      <c r="C256">
        <v>10171</v>
      </c>
      <c r="D256">
        <v>93783</v>
      </c>
      <c r="E256" s="1">
        <f t="shared" si="29"/>
        <v>44140</v>
      </c>
      <c r="F256" s="2">
        <f>IF(AVERAGE(C243:C256)&lt;0,NA,AVERAGE(C243:C256))</f>
        <v>11667</v>
      </c>
      <c r="G256" s="2">
        <f>IF(AVERAGE(D243:D256)&lt;0,NA,AVERAGE(D243:D256))</f>
        <v>70075.071428571435</v>
      </c>
      <c r="H256" s="2">
        <f>SUM(F$22:F256)</f>
        <v>915672.07142857078</v>
      </c>
      <c r="I256" s="2">
        <f t="shared" si="30"/>
        <v>16.649287345917795</v>
      </c>
      <c r="J256" s="2">
        <f>G256/$M$2*1000</f>
        <v>2.4167250316888609</v>
      </c>
      <c r="K256" s="7">
        <f>F256/$M$2*100</f>
        <v>4.0236749488660128E-2</v>
      </c>
      <c r="L256" s="7">
        <f>H256/$M$2*100</f>
        <v>3.1579384376304023</v>
      </c>
      <c r="M256" s="7">
        <f t="shared" si="31"/>
        <v>0.77824550694846839</v>
      </c>
      <c r="N256" s="7">
        <f t="shared" si="32"/>
        <v>1.0517018718764339</v>
      </c>
      <c r="O256" s="7">
        <f>N256*(1-N256^$M$5)/(1-N256)</f>
        <v>20.857033322737283</v>
      </c>
      <c r="P256" s="7">
        <f t="shared" si="33"/>
        <v>3.9242506054054223E-2</v>
      </c>
      <c r="Q256" s="1">
        <f t="shared" si="34"/>
        <v>44133</v>
      </c>
      <c r="R256" s="7">
        <f>I256^(1-$M$3)*K256^$M$3</f>
        <v>0.81848225643712846</v>
      </c>
      <c r="S256" s="7">
        <f t="shared" si="35"/>
        <v>0.15009594934240095</v>
      </c>
      <c r="T256" s="7">
        <f t="shared" si="36"/>
        <v>8.6347799768423883E-2</v>
      </c>
      <c r="U256" s="7">
        <f t="shared" si="37"/>
        <v>0.96857820577952936</v>
      </c>
      <c r="V256" s="7">
        <f>SUM(P$9:P255)</f>
        <v>4.2773113448533868</v>
      </c>
      <c r="W256" s="7">
        <f ca="1">IFERROR(VALUE(INDIRECT(_xlfn.CONCAT("L",ROW(W256)-_xlfn.CEILING.MATH($M$5)-7))),0)</f>
        <v>2.701234407348112</v>
      </c>
      <c r="X256" s="7">
        <f ca="1">$M$4+V256+W256</f>
        <v>6.9785457522014989</v>
      </c>
    </row>
    <row r="257" spans="1:24" x14ac:dyDescent="0.2">
      <c r="A257">
        <v>20201106</v>
      </c>
      <c r="B257" t="s">
        <v>2</v>
      </c>
      <c r="C257">
        <v>9239</v>
      </c>
      <c r="D257">
        <v>95460</v>
      </c>
      <c r="E257" s="1">
        <f t="shared" si="29"/>
        <v>44141</v>
      </c>
      <c r="F257" s="2">
        <f>IF(AVERAGE(C244:C257)&lt;0,NA,AVERAGE(C244:C257))</f>
        <v>11864.642857142857</v>
      </c>
      <c r="G257" s="2">
        <f>IF(AVERAGE(D244:D257)&lt;0,NA,AVERAGE(D244:D257))</f>
        <v>71268.21428571429</v>
      </c>
      <c r="H257" s="2">
        <f>SUM(F$22:F257)</f>
        <v>927536.71428571362</v>
      </c>
      <c r="I257" s="2">
        <f t="shared" si="30"/>
        <v>16.647874478203565</v>
      </c>
      <c r="J257" s="2">
        <f>G257/$M$2*1000</f>
        <v>2.4578737333662768</v>
      </c>
      <c r="K257" s="7">
        <f>F257/$M$2*100</f>
        <v>4.0918373396355352E-2</v>
      </c>
      <c r="L257" s="7">
        <f>H257/$M$2*100</f>
        <v>3.1988568110267583</v>
      </c>
      <c r="M257" s="7">
        <f t="shared" si="31"/>
        <v>0.78443242726648266</v>
      </c>
      <c r="N257" s="7">
        <f t="shared" si="32"/>
        <v>1.0521630314786246</v>
      </c>
      <c r="O257" s="7">
        <f>N257*(1-N257^$M$5)/(1-N257)</f>
        <v>20.933208920567697</v>
      </c>
      <c r="P257" s="7">
        <f t="shared" si="33"/>
        <v>3.9427820349697967E-2</v>
      </c>
      <c r="Q257" s="1">
        <f t="shared" si="34"/>
        <v>44134</v>
      </c>
      <c r="R257" s="7">
        <f>I257^(1-$M$3)*K257^$M$3</f>
        <v>0.82535080066283806</v>
      </c>
      <c r="S257" s="7">
        <f t="shared" si="35"/>
        <v>0.15425663882594715</v>
      </c>
      <c r="T257" s="7">
        <f t="shared" si="36"/>
        <v>8.6600028139659613E-2</v>
      </c>
      <c r="U257" s="7">
        <f t="shared" si="37"/>
        <v>0.97960743948878526</v>
      </c>
      <c r="V257" s="7">
        <f>SUM(P$9:P256)</f>
        <v>4.3165538509074413</v>
      </c>
      <c r="W257" s="7">
        <f ca="1">IFERROR(VALUE(INDIRECT(_xlfn.CONCAT("L",ROW(W257)-_xlfn.CEILING.MATH($M$5)-7))),0)</f>
        <v>2.7159345248283451</v>
      </c>
      <c r="X257" s="7">
        <f ca="1">$M$4+V257+W257</f>
        <v>7.0324883757357863</v>
      </c>
    </row>
    <row r="258" spans="1:24" x14ac:dyDescent="0.2">
      <c r="A258">
        <v>20201107</v>
      </c>
      <c r="B258" t="s">
        <v>2</v>
      </c>
      <c r="C258">
        <v>9560</v>
      </c>
      <c r="D258">
        <v>91063</v>
      </c>
      <c r="E258" s="1">
        <f t="shared" si="29"/>
        <v>44142</v>
      </c>
      <c r="F258" s="2">
        <f>IF(AVERAGE(C245:C258)&lt;0,NA,AVERAGE(C245:C258))</f>
        <v>12083.285714285714</v>
      </c>
      <c r="G258" s="2">
        <f>IF(AVERAGE(D245:D258)&lt;0,NA,AVERAGE(D245:D258))</f>
        <v>72811.5</v>
      </c>
      <c r="H258" s="2">
        <f>SUM(F$22:F258)</f>
        <v>939619.9999999993</v>
      </c>
      <c r="I258" s="2">
        <f t="shared" si="30"/>
        <v>16.59529842715191</v>
      </c>
      <c r="J258" s="2">
        <f>G258/$M$2*1000</f>
        <v>2.5110980418218714</v>
      </c>
      <c r="K258" s="7">
        <f>F258/$M$2*100</f>
        <v>4.1672421383870742E-2</v>
      </c>
      <c r="L258" s="7">
        <f>H258/$M$2*100</f>
        <v>3.2405292324106285</v>
      </c>
      <c r="M258" s="7">
        <f t="shared" si="31"/>
        <v>0.7899322136725736</v>
      </c>
      <c r="N258" s="7">
        <f t="shared" si="32"/>
        <v>1.0527544271047338</v>
      </c>
      <c r="O258" s="7">
        <f>N258*(1-N258^$M$5)/(1-N258)</f>
        <v>21.031349045774149</v>
      </c>
      <c r="P258" s="7">
        <f t="shared" si="33"/>
        <v>3.9541193161051147E-2</v>
      </c>
      <c r="Q258" s="1">
        <f t="shared" si="34"/>
        <v>44135</v>
      </c>
      <c r="R258" s="7">
        <f>I258^(1-$M$3)*K258^$M$3</f>
        <v>0.83160463505644433</v>
      </c>
      <c r="S258" s="7">
        <f t="shared" si="35"/>
        <v>0.15832618235869925</v>
      </c>
      <c r="T258" s="7">
        <f t="shared" si="36"/>
        <v>8.7903559590887914E-2</v>
      </c>
      <c r="U258" s="7">
        <f t="shared" si="37"/>
        <v>0.98993081741514355</v>
      </c>
      <c r="V258" s="7">
        <f>SUM(P$9:P257)</f>
        <v>4.3559816712571395</v>
      </c>
      <c r="W258" s="7">
        <f ca="1">IFERROR(VALUE(INDIRECT(_xlfn.CONCAT("L",ROW(W258)-_xlfn.CEILING.MATH($M$5)-7))),0)</f>
        <v>2.7301121543041611</v>
      </c>
      <c r="X258" s="7">
        <f ca="1">$M$4+V258+W258</f>
        <v>7.0860938255613011</v>
      </c>
    </row>
    <row r="259" spans="1:24" x14ac:dyDescent="0.2">
      <c r="A259">
        <v>20201108</v>
      </c>
      <c r="B259" t="s">
        <v>2</v>
      </c>
      <c r="C259">
        <v>6878</v>
      </c>
      <c r="D259">
        <v>51708</v>
      </c>
      <c r="E259" s="1">
        <f t="shared" si="29"/>
        <v>44143</v>
      </c>
      <c r="F259" s="2">
        <f>IF(AVERAGE(C246:C259)&lt;0,NA,AVERAGE(C246:C259))</f>
        <v>12267.142857142857</v>
      </c>
      <c r="G259" s="2">
        <f>IF(AVERAGE(D246:D259)&lt;0,NA,AVERAGE(D246:D259))</f>
        <v>73851.142857142855</v>
      </c>
      <c r="H259" s="2">
        <f>SUM(F$22:F259)</f>
        <v>951887.14285714214</v>
      </c>
      <c r="I259" s="2">
        <f t="shared" si="30"/>
        <v>16.610633745874907</v>
      </c>
      <c r="J259" s="2">
        <f>G259/$M$2*1000</f>
        <v>2.546952888141004</v>
      </c>
      <c r="K259" s="7">
        <f>F259/$M$2*100</f>
        <v>4.230650159290851E-2</v>
      </c>
      <c r="L259" s="7">
        <f>H259/$M$2*100</f>
        <v>3.282835734003537</v>
      </c>
      <c r="M259" s="7">
        <f t="shared" si="31"/>
        <v>0.79598807850950193</v>
      </c>
      <c r="N259" s="7">
        <f t="shared" si="32"/>
        <v>1.0531496673569885</v>
      </c>
      <c r="O259" s="7">
        <f>N259*(1-N259^$M$5)/(1-N259)</f>
        <v>21.097222085947635</v>
      </c>
      <c r="P259" s="7">
        <f t="shared" si="33"/>
        <v>3.9734832229916126E-2</v>
      </c>
      <c r="Q259" s="1">
        <f t="shared" si="34"/>
        <v>44136</v>
      </c>
      <c r="R259" s="7">
        <f>I259^(1-$M$3)*K259^$M$3</f>
        <v>0.83829458010241042</v>
      </c>
      <c r="S259" s="7">
        <f t="shared" si="35"/>
        <v>0.16244671835581453</v>
      </c>
      <c r="T259" s="7">
        <f t="shared" si="36"/>
        <v>7.9516885296527562E-2</v>
      </c>
      <c r="U259" s="7">
        <f t="shared" si="37"/>
        <v>1.0007412984582249</v>
      </c>
      <c r="V259" s="7">
        <f>SUM(P$9:P258)</f>
        <v>4.395522864418191</v>
      </c>
      <c r="W259" s="7">
        <f ca="1">IFERROR(VALUE(INDIRECT(_xlfn.CONCAT("L",ROW(W259)-_xlfn.CEILING.MATH($M$5)-7))),0)</f>
        <v>2.7443715687952839</v>
      </c>
      <c r="X259" s="7">
        <f ca="1">$M$4+V259+W259</f>
        <v>7.1398944332134748</v>
      </c>
    </row>
    <row r="260" spans="1:24" x14ac:dyDescent="0.2">
      <c r="A260">
        <v>20201109</v>
      </c>
      <c r="B260" t="s">
        <v>2</v>
      </c>
      <c r="C260">
        <v>4849</v>
      </c>
      <c r="D260">
        <v>34656</v>
      </c>
      <c r="E260" s="1">
        <f t="shared" si="29"/>
        <v>44144</v>
      </c>
      <c r="F260" s="2">
        <f>IF(AVERAGE(C247:C260)&lt;0,NA,AVERAGE(C247:C260))</f>
        <v>12277.785714285714</v>
      </c>
      <c r="G260" s="2">
        <f>IF(AVERAGE(D247:D260)&lt;0,NA,AVERAGE(D247:D260))</f>
        <v>74426.928571428565</v>
      </c>
      <c r="H260" s="2">
        <f>SUM(F$22:F260)</f>
        <v>964164.92857142782</v>
      </c>
      <c r="I260" s="2">
        <f t="shared" si="30"/>
        <v>16.496429383757992</v>
      </c>
      <c r="J260" s="2">
        <f>G260/$M$2*1000</f>
        <v>2.5668103883937365</v>
      </c>
      <c r="K260" s="7">
        <f>F260/$M$2*100</f>
        <v>4.2343206313633697E-2</v>
      </c>
      <c r="L260" s="7">
        <f>H260/$M$2*100</f>
        <v>3.325178940317171</v>
      </c>
      <c r="M260" s="7">
        <f t="shared" si="31"/>
        <v>0.79342692526247971</v>
      </c>
      <c r="N260" s="7">
        <f t="shared" si="32"/>
        <v>1.0533674935465869</v>
      </c>
      <c r="O260" s="7">
        <f>N260*(1-N260^$M$5)/(1-N260)</f>
        <v>21.133623953188621</v>
      </c>
      <c r="P260" s="7">
        <f t="shared" si="33"/>
        <v>3.9546938727941787E-2</v>
      </c>
      <c r="Q260" s="1">
        <f t="shared" si="34"/>
        <v>44137</v>
      </c>
      <c r="R260" s="7">
        <f>I260^(1-$M$3)*K260^$M$3</f>
        <v>0.83577013157611335</v>
      </c>
      <c r="S260" s="7">
        <f t="shared" si="35"/>
        <v>0.1828459211647534</v>
      </c>
      <c r="T260" s="7">
        <f t="shared" si="36"/>
        <v>9.774958250517396E-2</v>
      </c>
      <c r="U260" s="7">
        <f t="shared" si="37"/>
        <v>1.0186160527408668</v>
      </c>
      <c r="V260" s="7">
        <f>SUM(P$9:P259)</f>
        <v>4.4352576966481072</v>
      </c>
      <c r="W260" s="7">
        <f ca="1">IFERROR(VALUE(INDIRECT(_xlfn.CONCAT("L",ROW(W260)-_xlfn.CEILING.MATH($M$5)-7))),0)</f>
        <v>2.7582577775689665</v>
      </c>
      <c r="X260" s="7">
        <f ca="1">$M$4+V260+W260</f>
        <v>7.1935154742170742</v>
      </c>
    </row>
    <row r="261" spans="1:24" x14ac:dyDescent="0.2">
      <c r="A261">
        <v>20201110</v>
      </c>
      <c r="B261" t="s">
        <v>2</v>
      </c>
      <c r="C261">
        <v>12935</v>
      </c>
      <c r="D261">
        <v>115851</v>
      </c>
      <c r="E261" s="1">
        <f t="shared" si="29"/>
        <v>44145</v>
      </c>
      <c r="F261" s="2">
        <f>IF(AVERAGE(C248:C261)&lt;0,NA,AVERAGE(C248:C261))</f>
        <v>12680.857142857143</v>
      </c>
      <c r="G261" s="2">
        <f>IF(AVERAGE(D248:D261)&lt;0,NA,AVERAGE(D248:D261))</f>
        <v>76464.428571428565</v>
      </c>
      <c r="H261" s="2">
        <f>SUM(F$22:F261)</f>
        <v>976845.78571428498</v>
      </c>
      <c r="I261" s="2">
        <f t="shared" si="30"/>
        <v>16.583995172358389</v>
      </c>
      <c r="J261" s="2">
        <f>G261/$M$2*1000</f>
        <v>2.6370789896478248</v>
      </c>
      <c r="K261" s="7">
        <f>F261/$M$2*100</f>
        <v>4.3733305233447275E-2</v>
      </c>
      <c r="L261" s="7">
        <f>H261/$M$2*100</f>
        <v>3.3689122455506175</v>
      </c>
      <c r="M261" s="7">
        <f t="shared" si="31"/>
        <v>0.80789626380626456</v>
      </c>
      <c r="N261" s="7">
        <f t="shared" si="32"/>
        <v>1.054132327617664</v>
      </c>
      <c r="O261" s="7">
        <f>N261*(1-N261^$M$5)/(1-N261)</f>
        <v>21.261990678032507</v>
      </c>
      <c r="P261" s="7">
        <f t="shared" si="33"/>
        <v>4.0054084395756966E-2</v>
      </c>
      <c r="Q261" s="1">
        <f t="shared" si="34"/>
        <v>44138</v>
      </c>
      <c r="R261" s="7">
        <f>I261^(1-$M$3)*K261^$M$3</f>
        <v>0.85162956903971188</v>
      </c>
      <c r="S261" s="7">
        <f t="shared" si="35"/>
        <v>0.2035633957802489</v>
      </c>
      <c r="T261" s="7">
        <f t="shared" si="36"/>
        <v>0.11061427759951392</v>
      </c>
      <c r="U261" s="7">
        <f t="shared" si="37"/>
        <v>1.0551929648199607</v>
      </c>
      <c r="V261" s="7">
        <f>SUM(P$9:P260)</f>
        <v>4.4748046353760493</v>
      </c>
      <c r="W261" s="7">
        <f ca="1">IFERROR(VALUE(INDIRECT(_xlfn.CONCAT("L",ROW(W261)-_xlfn.CEILING.MATH($M$5)-7))),0)</f>
        <v>2.7730682555517827</v>
      </c>
      <c r="X261" s="7">
        <f ca="1">$M$4+V261+W261</f>
        <v>7.247872890927832</v>
      </c>
    </row>
    <row r="262" spans="1:24" x14ac:dyDescent="0.2">
      <c r="A262">
        <v>20201111</v>
      </c>
      <c r="B262" t="s">
        <v>2</v>
      </c>
      <c r="C262">
        <v>13166</v>
      </c>
      <c r="D262">
        <v>110242</v>
      </c>
      <c r="E262" s="1">
        <f t="shared" si="29"/>
        <v>44146</v>
      </c>
      <c r="F262" s="2">
        <f>IF(AVERAGE(C249:C262)&lt;0,NA,AVERAGE(C249:C262))</f>
        <v>13219.357142857143</v>
      </c>
      <c r="G262" s="2">
        <f>IF(AVERAGE(D249:D262)&lt;0,NA,AVERAGE(D249:D262))</f>
        <v>78098.71428571429</v>
      </c>
      <c r="H262" s="2">
        <f>SUM(F$22:F262)</f>
        <v>990065.14285714214</v>
      </c>
      <c r="I262" s="2">
        <f t="shared" si="30"/>
        <v>16.926472175323902</v>
      </c>
      <c r="J262" s="2">
        <f>G262/$M$2*1000</f>
        <v>2.6934416748956274</v>
      </c>
      <c r="K262" s="7">
        <f>F262/$M$2*100</f>
        <v>4.5590465565978643E-2</v>
      </c>
      <c r="L262" s="7">
        <f>H262/$M$2*100</f>
        <v>3.4145027111165969</v>
      </c>
      <c r="M262" s="7">
        <f t="shared" si="31"/>
        <v>0.83286599144404283</v>
      </c>
      <c r="N262" s="7">
        <f t="shared" si="32"/>
        <v>1.0547392570165253</v>
      </c>
      <c r="O262" s="7">
        <f>N262*(1-N262^$M$5)/(1-N262)</f>
        <v>21.364469707660604</v>
      </c>
      <c r="P262" s="7">
        <f t="shared" si="33"/>
        <v>4.1117634513298293E-2</v>
      </c>
      <c r="Q262" s="1">
        <f t="shared" si="34"/>
        <v>44139</v>
      </c>
      <c r="R262" s="7">
        <f>I262^(1-$M$3)*K262^$M$3</f>
        <v>0.87845645701002151</v>
      </c>
      <c r="S262" s="7">
        <f t="shared" si="35"/>
        <v>0.22450134506050307</v>
      </c>
      <c r="T262" s="7">
        <f t="shared" si="36"/>
        <v>9.8076887769175225E-2</v>
      </c>
      <c r="U262" s="7">
        <f t="shared" si="37"/>
        <v>1.1029578020705246</v>
      </c>
      <c r="V262" s="7">
        <f>SUM(P$9:P261)</f>
        <v>4.514858719771806</v>
      </c>
      <c r="W262" s="7">
        <f ca="1">IFERROR(VALUE(INDIRECT(_xlfn.CONCAT("L",ROW(W262)-_xlfn.CEILING.MATH($M$5)-7))),0)</f>
        <v>2.7881573445355397</v>
      </c>
      <c r="X262" s="7">
        <f ca="1">$M$4+V262+W262</f>
        <v>7.3030160643073456</v>
      </c>
    </row>
    <row r="263" spans="1:24" x14ac:dyDescent="0.2">
      <c r="A263">
        <v>20201112</v>
      </c>
      <c r="B263" t="s">
        <v>2</v>
      </c>
      <c r="C263">
        <v>10589</v>
      </c>
      <c r="D263">
        <v>96818</v>
      </c>
      <c r="E263" s="1">
        <f t="shared" si="29"/>
        <v>44147</v>
      </c>
      <c r="F263" s="2">
        <f>IF(AVERAGE(C250:C263)&lt;0,NA,AVERAGE(C250:C263))</f>
        <v>13488.142857142857</v>
      </c>
      <c r="G263" s="2">
        <f>IF(AVERAGE(D250:D263)&lt;0,NA,AVERAGE(D250:D263))</f>
        <v>79242.571428571435</v>
      </c>
      <c r="H263" s="2">
        <f>SUM(F$22:F263)</f>
        <v>1003553.285714285</v>
      </c>
      <c r="I263" s="2">
        <f t="shared" si="30"/>
        <v>17.021334131365172</v>
      </c>
      <c r="J263" s="2">
        <f>G263/$M$2*1000</f>
        <v>2.7328906277609373</v>
      </c>
      <c r="K263" s="7">
        <f>F263/$M$2*100</f>
        <v>4.651744451959524E-2</v>
      </c>
      <c r="L263" s="7">
        <f>H263/$M$2*100</f>
        <v>3.4610201556361924</v>
      </c>
      <c r="M263" s="7">
        <f t="shared" si="31"/>
        <v>0.84330780018032447</v>
      </c>
      <c r="N263" s="7">
        <f t="shared" si="32"/>
        <v>1.0551606951929633</v>
      </c>
      <c r="O263" s="7">
        <f>N263*(1-N263^$M$5)/(1-N263)</f>
        <v>21.435950378445781</v>
      </c>
      <c r="P263" s="7">
        <f t="shared" si="33"/>
        <v>4.1510883771901916E-2</v>
      </c>
      <c r="Q263" s="1">
        <f t="shared" si="34"/>
        <v>44140</v>
      </c>
      <c r="R263" s="7">
        <f>I263^(1-$M$3)*K263^$M$3</f>
        <v>0.88982524469991975</v>
      </c>
      <c r="S263" s="7">
        <f t="shared" si="35"/>
        <v>0.24605834778493435</v>
      </c>
      <c r="T263" s="7">
        <f t="shared" si="36"/>
        <v>0.11488155642414533</v>
      </c>
      <c r="U263" s="7">
        <f t="shared" si="37"/>
        <v>1.135883592484854</v>
      </c>
      <c r="V263" s="7">
        <f>SUM(P$9:P262)</f>
        <v>4.5559763542851046</v>
      </c>
      <c r="W263" s="7">
        <f ca="1">IFERROR(VALUE(INDIRECT(_xlfn.CONCAT("L",ROW(W263)-_xlfn.CEILING.MATH($M$5)-7))),0)</f>
        <v>2.8037521703760002</v>
      </c>
      <c r="X263" s="7">
        <f ca="1">$M$4+V263+W263</f>
        <v>7.3597285246611044</v>
      </c>
    </row>
    <row r="264" spans="1:24" x14ac:dyDescent="0.2">
      <c r="A264">
        <v>20201113</v>
      </c>
      <c r="B264" t="s">
        <v>2</v>
      </c>
      <c r="C264">
        <v>13424</v>
      </c>
      <c r="D264">
        <v>94206</v>
      </c>
      <c r="E264" s="1">
        <f t="shared" si="29"/>
        <v>44148</v>
      </c>
      <c r="F264" s="2">
        <f>IF(AVERAGE(C251:C264)&lt;0,NA,AVERAGE(C251:C264))</f>
        <v>13973.357142857143</v>
      </c>
      <c r="G264" s="2">
        <f>IF(AVERAGE(D251:D264)&lt;0,NA,AVERAGE(D251:D264))</f>
        <v>80136.642857142855</v>
      </c>
      <c r="H264" s="2">
        <f>SUM(F$22:F264)</f>
        <v>1017526.6428571421</v>
      </c>
      <c r="I264" s="2">
        <f t="shared" si="30"/>
        <v>17.436913557468362</v>
      </c>
      <c r="J264" s="2">
        <f>G264/$M$2*1000</f>
        <v>2.7637250565741684</v>
      </c>
      <c r="K264" s="7">
        <f>F264/$M$2*100</f>
        <v>4.819083490809313E-2</v>
      </c>
      <c r="L264" s="7">
        <f>H264/$M$2*100</f>
        <v>3.5092109905442848</v>
      </c>
      <c r="M264" s="7">
        <f t="shared" si="31"/>
        <v>0.8684876379244747</v>
      </c>
      <c r="N264" s="7">
        <f t="shared" si="32"/>
        <v>1.0554882220583592</v>
      </c>
      <c r="O264" s="7">
        <f>N264*(1-N264^$M$5)/(1-N264)</f>
        <v>21.491685351588959</v>
      </c>
      <c r="P264" s="7">
        <f t="shared" si="33"/>
        <v>4.2652703026140035E-2</v>
      </c>
      <c r="Q264" s="1">
        <f t="shared" si="34"/>
        <v>44141</v>
      </c>
      <c r="R264" s="7">
        <f>I264^(1-$M$3)*K264^$M$3</f>
        <v>0.91667847283256787</v>
      </c>
      <c r="S264" s="7">
        <f t="shared" si="35"/>
        <v>0.26803856332953929</v>
      </c>
      <c r="T264" s="7">
        <f t="shared" si="36"/>
        <v>0.1034958521656012</v>
      </c>
      <c r="U264" s="7">
        <f t="shared" si="37"/>
        <v>1.1847170361621071</v>
      </c>
      <c r="V264" s="7">
        <f>SUM(P$9:P263)</f>
        <v>4.5974872380570062</v>
      </c>
      <c r="W264" s="7">
        <f ca="1">IFERROR(VALUE(INDIRECT(_xlfn.CONCAT("L",ROW(W264)-_xlfn.CEILING.MATH($M$5)-7))),0)</f>
        <v>2.8199470814492562</v>
      </c>
      <c r="X264" s="7">
        <f ca="1">$M$4+V264+W264</f>
        <v>7.4174343195062624</v>
      </c>
    </row>
    <row r="265" spans="1:24" x14ac:dyDescent="0.2">
      <c r="A265">
        <v>20201114</v>
      </c>
      <c r="B265" t="s">
        <v>2</v>
      </c>
      <c r="C265">
        <v>11401</v>
      </c>
      <c r="D265">
        <v>96728</v>
      </c>
      <c r="E265" s="1">
        <f t="shared" si="29"/>
        <v>44149</v>
      </c>
      <c r="F265" s="2">
        <f>IF(AVERAGE(C252:C265)&lt;0,NA,AVERAGE(C252:C265))</f>
        <v>14277.357142857143</v>
      </c>
      <c r="G265" s="2">
        <f>IF(AVERAGE(D252:D265)&lt;0,NA,AVERAGE(D252:D265))</f>
        <v>81398.928571428565</v>
      </c>
      <c r="H265" s="2">
        <f>SUM(F$22:F265)</f>
        <v>1031803.9999999993</v>
      </c>
      <c r="I265" s="2">
        <f t="shared" si="30"/>
        <v>17.539981659990261</v>
      </c>
      <c r="J265" s="2">
        <f>G265/$M$2*1000</f>
        <v>2.8072583333966836</v>
      </c>
      <c r="K265" s="7">
        <f>F265/$M$2*100</f>
        <v>4.9239259682632652E-2</v>
      </c>
      <c r="L265" s="7">
        <f>H265/$M$2*100</f>
        <v>3.5584502502269175</v>
      </c>
      <c r="M265" s="7">
        <f t="shared" si="31"/>
        <v>0.88009152738130325</v>
      </c>
      <c r="N265" s="7">
        <f t="shared" si="32"/>
        <v>1.0559478851354736</v>
      </c>
      <c r="O265" s="7">
        <f>N265*(1-N265^$M$5)/(1-N265)</f>
        <v>21.570176323073564</v>
      </c>
      <c r="P265" s="7">
        <f t="shared" si="33"/>
        <v>4.3084060748721516E-2</v>
      </c>
      <c r="Q265" s="1">
        <f t="shared" si="34"/>
        <v>44142</v>
      </c>
      <c r="R265" s="7">
        <f>I265^(1-$M$3)*K265^$M$3</f>
        <v>0.9293307870639359</v>
      </c>
      <c r="S265" s="7">
        <f t="shared" si="35"/>
        <v>0.29050308411539061</v>
      </c>
      <c r="T265" s="7">
        <f t="shared" si="36"/>
        <v>-0.20907424167897248</v>
      </c>
      <c r="U265" s="7">
        <f t="shared" si="37"/>
        <v>1.2198338711793264</v>
      </c>
      <c r="V265" s="7">
        <f>SUM(P$9:P264)</f>
        <v>4.6401399410831461</v>
      </c>
      <c r="W265" s="7">
        <f ca="1">IFERROR(VALUE(INDIRECT(_xlfn.CONCAT("L",ROW(W265)-_xlfn.CEILING.MATH($M$5)-7))),0)</f>
        <v>2.8367009389072466</v>
      </c>
      <c r="X265" s="7">
        <f ca="1">$M$4+V265+W265</f>
        <v>7.4768408799903927</v>
      </c>
    </row>
    <row r="266" spans="1:24" x14ac:dyDescent="0.2">
      <c r="A266">
        <v>20201115</v>
      </c>
      <c r="B266" t="s">
        <v>2</v>
      </c>
      <c r="C266">
        <v>7923</v>
      </c>
      <c r="D266">
        <v>55561</v>
      </c>
      <c r="E266" s="1">
        <f t="shared" si="29"/>
        <v>44150</v>
      </c>
      <c r="F266" s="2">
        <f>IF(AVERAGE(C253:C266)&lt;0,NA,AVERAGE(C253:C266))</f>
        <v>9719.4285714285706</v>
      </c>
      <c r="G266" s="2">
        <f>IF(AVERAGE(D253:D266)&lt;0,NA,AVERAGE(D253:D266))</f>
        <v>82626.28571428571</v>
      </c>
      <c r="H266" s="2">
        <f>SUM(F$22:F266)</f>
        <v>1041523.4285714278</v>
      </c>
      <c r="I266" s="2">
        <f t="shared" si="30"/>
        <v>11.76311931173753</v>
      </c>
      <c r="J266" s="2">
        <f>G266/$M$2*1000</f>
        <v>2.849587005626272</v>
      </c>
      <c r="K266" s="7">
        <f>F266/$M$2*100</f>
        <v>3.3520031936358725E-2</v>
      </c>
      <c r="L266" s="7">
        <f>H266/$M$2*100</f>
        <v>3.5919702821632757</v>
      </c>
      <c r="M266" s="7">
        <f t="shared" si="31"/>
        <v>0.59441319301725049</v>
      </c>
      <c r="N266" s="7">
        <f t="shared" si="32"/>
        <v>1.0563918034292115</v>
      </c>
      <c r="O266" s="7">
        <f>N266*(1-N266^$M$5)/(1-N266)</f>
        <v>21.646279694925425</v>
      </c>
      <c r="P266" s="7">
        <f t="shared" si="33"/>
        <v>2.9008828944440589E-2</v>
      </c>
      <c r="Q266" s="1">
        <f t="shared" si="34"/>
        <v>44143</v>
      </c>
      <c r="R266" s="7">
        <f>I266^(1-$M$3)*K266^$M$3</f>
        <v>0.62793322495360926</v>
      </c>
      <c r="S266" s="7">
        <f t="shared" si="35"/>
        <v>0.31320433803289899</v>
      </c>
      <c r="T266" s="7">
        <f t="shared" si="36"/>
        <v>7.0387195810711622E-2</v>
      </c>
      <c r="U266" s="7">
        <f t="shared" si="37"/>
        <v>0.94113756298650819</v>
      </c>
      <c r="V266" s="7">
        <f>SUM(P$9:P265)</f>
        <v>4.683224001831868</v>
      </c>
      <c r="W266" s="7">
        <f ca="1">IFERROR(VALUE(INDIRECT(_xlfn.CONCAT("L",ROW(W266)-_xlfn.CEILING.MATH($M$5)-7))),0)</f>
        <v>2.8539193943738792</v>
      </c>
      <c r="X266" s="7">
        <f ca="1">$M$4+V266+W266</f>
        <v>7.5371433962057477</v>
      </c>
    </row>
    <row r="267" spans="1:24" x14ac:dyDescent="0.2">
      <c r="A267">
        <v>20201116</v>
      </c>
      <c r="B267" t="s">
        <v>2</v>
      </c>
      <c r="C267">
        <v>7828</v>
      </c>
      <c r="D267">
        <v>38343</v>
      </c>
      <c r="E267" s="1">
        <f t="shared" si="29"/>
        <v>44151</v>
      </c>
      <c r="F267" s="2">
        <f>IF(AVERAGE(C254:C267)&lt;0,NA,AVERAGE(C254:C267))</f>
        <v>9888.9285714285706</v>
      </c>
      <c r="G267" s="2">
        <f>IF(AVERAGE(D254:D267)&lt;0,NA,AVERAGE(D254:D267))</f>
        <v>83432</v>
      </c>
      <c r="H267" s="2">
        <f>SUM(F$22:F267)</f>
        <v>1051412.3571428563</v>
      </c>
      <c r="I267" s="2">
        <f t="shared" si="30"/>
        <v>11.852680711751571</v>
      </c>
      <c r="J267" s="2">
        <f>G267/$M$2*1000</f>
        <v>2.8773742035980905</v>
      </c>
      <c r="K267" s="7">
        <f>F267/$M$2*100</f>
        <v>3.4104597723478625E-2</v>
      </c>
      <c r="L267" s="7">
        <f>H267/$M$2*100</f>
        <v>3.626074879886755</v>
      </c>
      <c r="M267" s="7">
        <f t="shared" si="31"/>
        <v>0.60168696216004292</v>
      </c>
      <c r="N267" s="7">
        <f t="shared" si="32"/>
        <v>1.0566816299310258</v>
      </c>
      <c r="O267" s="7">
        <f>N267*(1-N267^$M$5)/(1-N267)</f>
        <v>21.696126370927416</v>
      </c>
      <c r="P267" s="7">
        <f t="shared" si="33"/>
        <v>2.930438129893434E-2</v>
      </c>
      <c r="Q267" s="1">
        <f t="shared" si="34"/>
        <v>44144</v>
      </c>
      <c r="R267" s="7">
        <f>I267^(1-$M$3)*K267^$M$3</f>
        <v>0.63579155988352154</v>
      </c>
      <c r="S267" s="7">
        <f t="shared" si="35"/>
        <v>0.33635220710929836</v>
      </c>
      <c r="T267" s="7">
        <f t="shared" si="36"/>
        <v>7.1544466351662672E-2</v>
      </c>
      <c r="U267" s="7">
        <f t="shared" si="37"/>
        <v>0.9721437669928199</v>
      </c>
      <c r="V267" s="7">
        <f>SUM(P$9:P266)</f>
        <v>4.7122328307763084</v>
      </c>
      <c r="W267" s="7">
        <f ca="1">IFERROR(VALUE(INDIRECT(_xlfn.CONCAT("L",ROW(W267)-_xlfn.CEILING.MATH($M$5)-7))),0)</f>
        <v>2.8716433403568082</v>
      </c>
      <c r="X267" s="7">
        <f ca="1">$M$4+V267+W267</f>
        <v>7.5838761711331166</v>
      </c>
    </row>
    <row r="268" spans="1:24" x14ac:dyDescent="0.2">
      <c r="A268">
        <v>20201117</v>
      </c>
      <c r="B268" t="s">
        <v>2</v>
      </c>
      <c r="C268">
        <v>13644</v>
      </c>
      <c r="D268">
        <v>117494</v>
      </c>
      <c r="E268" s="1">
        <f t="shared" si="29"/>
        <v>44152</v>
      </c>
      <c r="F268" s="2">
        <f>IF(AVERAGE(C255:C268)&lt;0,NA,AVERAGE(C255:C268))</f>
        <v>10101.714285714286</v>
      </c>
      <c r="G268" s="2">
        <f>IF(AVERAGE(D255:D268)&lt;0,NA,AVERAGE(D255:D268))</f>
        <v>84875.142857142855</v>
      </c>
      <c r="H268" s="2">
        <f>SUM(F$22:F268)</f>
        <v>1061514.0714285707</v>
      </c>
      <c r="I268" s="2">
        <f t="shared" si="30"/>
        <v>11.901852469004892</v>
      </c>
      <c r="J268" s="2">
        <f>G268/$M$2*1000</f>
        <v>2.9271448195398118</v>
      </c>
      <c r="K268" s="7">
        <f>F268/$M$2*100</f>
        <v>3.4838445797574787E-2</v>
      </c>
      <c r="L268" s="7">
        <f>H268/$M$2*100</f>
        <v>3.66091332568433</v>
      </c>
      <c r="M268" s="7">
        <f t="shared" si="31"/>
        <v>0.6090886014151965</v>
      </c>
      <c r="N268" s="7">
        <f t="shared" si="32"/>
        <v>1.0571976650303894</v>
      </c>
      <c r="O268" s="7">
        <f>N268*(1-N268^$M$5)/(1-N268)</f>
        <v>21.785192467938749</v>
      </c>
      <c r="P268" s="7">
        <f t="shared" si="33"/>
        <v>2.9558015067364597E-2</v>
      </c>
      <c r="Q268" s="1">
        <f t="shared" si="34"/>
        <v>44145</v>
      </c>
      <c r="R268" s="7">
        <f>I268^(1-$M$3)*K268^$M$3</f>
        <v>0.64392704721277128</v>
      </c>
      <c r="S268" s="7">
        <f t="shared" si="35"/>
        <v>0.3589800515853564</v>
      </c>
      <c r="T268" s="7">
        <f t="shared" si="36"/>
        <v>6.4317618374330698E-2</v>
      </c>
      <c r="U268" s="7">
        <f t="shared" si="37"/>
        <v>1.0029070987981277</v>
      </c>
      <c r="V268" s="7">
        <f>SUM(P$9:P267)</f>
        <v>4.7415372120752428</v>
      </c>
      <c r="W268" s="7">
        <f ca="1">IFERROR(VALUE(INDIRECT(_xlfn.CONCAT("L",ROW(W268)-_xlfn.CEILING.MATH($M$5)-7))),0)</f>
        <v>2.8898998743008635</v>
      </c>
      <c r="X268" s="7">
        <f ca="1">$M$4+V268+W268</f>
        <v>7.6314370863761063</v>
      </c>
    </row>
    <row r="269" spans="1:24" x14ac:dyDescent="0.2">
      <c r="A269">
        <v>20201118</v>
      </c>
      <c r="B269" t="s">
        <v>2</v>
      </c>
      <c r="C269">
        <v>10987</v>
      </c>
      <c r="D269">
        <v>116377</v>
      </c>
      <c r="E269" s="1">
        <f t="shared" si="29"/>
        <v>44153</v>
      </c>
      <c r="F269" s="2">
        <f>IF(AVERAGE(C256:C269)&lt;0,NA,AVERAGE(C256:C269))</f>
        <v>10185.285714285714</v>
      </c>
      <c r="G269" s="2">
        <f>IF(AVERAGE(D256:D269)&lt;0,NA,AVERAGE(D256:D269))</f>
        <v>86306.428571428565</v>
      </c>
      <c r="H269" s="2">
        <f>SUM(F$22:F269)</f>
        <v>1071699.3571428563</v>
      </c>
      <c r="I269" s="2">
        <f t="shared" si="30"/>
        <v>11.801305977869552</v>
      </c>
      <c r="J269" s="2">
        <f>G269/$M$2*1000</f>
        <v>2.976506510404997</v>
      </c>
      <c r="K269" s="7">
        <f>F269/$M$2*100</f>
        <v>3.5126664074410133E-2</v>
      </c>
      <c r="L269" s="7">
        <f>H269/$M$2*100</f>
        <v>3.6960399897587397</v>
      </c>
      <c r="M269" s="7">
        <f t="shared" si="31"/>
        <v>0.60872154064775252</v>
      </c>
      <c r="N269" s="7">
        <f t="shared" si="32"/>
        <v>1.057705636697251</v>
      </c>
      <c r="O269" s="7">
        <f>N269*(1-N269^$M$5)/(1-N269)</f>
        <v>21.873261460715938</v>
      </c>
      <c r="P269" s="7">
        <f t="shared" si="33"/>
        <v>2.9435400197565631E-2</v>
      </c>
      <c r="Q269" s="1">
        <f t="shared" si="34"/>
        <v>44146</v>
      </c>
      <c r="R269" s="7">
        <f>I269^(1-$M$3)*K269^$M$3</f>
        <v>0.64384820472216264</v>
      </c>
      <c r="S269" s="7">
        <f t="shared" si="35"/>
        <v>0.36611924293660875</v>
      </c>
      <c r="T269" s="7">
        <f t="shared" si="36"/>
        <v>7.6762275541692793E-2</v>
      </c>
      <c r="U269" s="7">
        <f t="shared" si="37"/>
        <v>1.0099674476587714</v>
      </c>
      <c r="V269" s="7">
        <f>SUM(P$9:P268)</f>
        <v>4.7710952271426077</v>
      </c>
      <c r="W269" s="7">
        <f ca="1">IFERROR(VALUE(INDIRECT(_xlfn.CONCAT("L",ROW(W269)-_xlfn.CEILING.MATH($M$5)-7))),0)</f>
        <v>2.9083537269113675</v>
      </c>
      <c r="X269" s="7">
        <f ca="1">$M$4+V269+W269</f>
        <v>7.6794489540539752</v>
      </c>
    </row>
    <row r="270" spans="1:24" x14ac:dyDescent="0.2">
      <c r="A270">
        <v>20201119</v>
      </c>
      <c r="B270" t="s">
        <v>2</v>
      </c>
      <c r="C270">
        <v>14269</v>
      </c>
      <c r="D270">
        <v>117113</v>
      </c>
      <c r="E270" s="1">
        <f t="shared" si="29"/>
        <v>44154</v>
      </c>
      <c r="F270" s="2">
        <f>IF(AVERAGE(C257:C270)&lt;0,NA,AVERAGE(C257:C270))</f>
        <v>10478</v>
      </c>
      <c r="G270" s="2">
        <f>IF(AVERAGE(D257:D270)&lt;0,NA,AVERAGE(D257:D270))</f>
        <v>87972.857142857145</v>
      </c>
      <c r="H270" s="2">
        <f>SUM(F$22:F270)</f>
        <v>1082177.3571428563</v>
      </c>
      <c r="I270" s="2">
        <f t="shared" si="30"/>
        <v>11.910491872493138</v>
      </c>
      <c r="J270" s="2">
        <f>G270/$M$2*1000</f>
        <v>3.0339777274867816</v>
      </c>
      <c r="K270" s="7">
        <f>F270/$M$2*100</f>
        <v>3.6136167064556517E-2</v>
      </c>
      <c r="L270" s="7">
        <f>H270/$M$2*100</f>
        <v>3.7321761568232961</v>
      </c>
      <c r="M270" s="7">
        <f t="shared" si="31"/>
        <v>0.61991224892732322</v>
      </c>
      <c r="N270" s="7">
        <f t="shared" si="32"/>
        <v>1.0582923907812523</v>
      </c>
      <c r="O270" s="7">
        <f>N270*(1-N270^$M$5)/(1-N270)</f>
        <v>21.975478890188665</v>
      </c>
      <c r="P270" s="7">
        <f t="shared" si="33"/>
        <v>2.9853657309137593E-2</v>
      </c>
      <c r="Q270" s="1">
        <f t="shared" si="34"/>
        <v>44147</v>
      </c>
      <c r="R270" s="7">
        <f>I270^(1-$M$3)*K270^$M$3</f>
        <v>0.65604841599187969</v>
      </c>
      <c r="S270" s="7">
        <f t="shared" si="35"/>
        <v>0.37423837642910135</v>
      </c>
      <c r="T270" s="7">
        <f t="shared" si="36"/>
        <v>7.9971954433293524E-2</v>
      </c>
      <c r="U270" s="7">
        <f t="shared" si="37"/>
        <v>1.0302867924209811</v>
      </c>
      <c r="V270" s="7">
        <f>SUM(P$9:P269)</f>
        <v>4.8005306273401729</v>
      </c>
      <c r="W270" s="7">
        <f ca="1">IFERROR(VALUE(INDIRECT(_xlfn.CONCAT("L",ROW(W270)-_xlfn.CEILING.MATH($M$5)-7))),0)</f>
        <v>2.9273248943777297</v>
      </c>
      <c r="X270" s="7">
        <f ca="1">$M$4+V270+W270</f>
        <v>7.7278555217179026</v>
      </c>
    </row>
    <row r="271" spans="1:24" x14ac:dyDescent="0.2">
      <c r="A271">
        <v>20201120</v>
      </c>
      <c r="B271" t="s">
        <v>2</v>
      </c>
      <c r="C271">
        <v>13795</v>
      </c>
      <c r="D271">
        <v>119077</v>
      </c>
      <c r="E271" s="1">
        <f t="shared" si="29"/>
        <v>44155</v>
      </c>
      <c r="F271" s="2">
        <f>IF(AVERAGE(C258:C271)&lt;0,NA,AVERAGE(C258:C271))</f>
        <v>10803.428571428571</v>
      </c>
      <c r="G271" s="2">
        <f>IF(AVERAGE(D258:D271)&lt;0,NA,AVERAGE(D258:D271))</f>
        <v>89659.78571428571</v>
      </c>
      <c r="H271" s="2">
        <f>SUM(F$22:F271)</f>
        <v>1092980.785714285</v>
      </c>
      <c r="I271" s="2">
        <f t="shared" si="30"/>
        <v>12.049358009682633</v>
      </c>
      <c r="J271" s="2">
        <f>G271/$M$2*1000</f>
        <v>3.092155941538238</v>
      </c>
      <c r="K271" s="7">
        <f>F271/$M$2*100</f>
        <v>3.7258493961361515E-2</v>
      </c>
      <c r="L271" s="7">
        <f>H271/$M$2*100</f>
        <v>3.7694346507846581</v>
      </c>
      <c r="M271" s="7">
        <f t="shared" si="31"/>
        <v>0.63277205209011766</v>
      </c>
      <c r="N271" s="7">
        <f t="shared" si="32"/>
        <v>1.0588813836488076</v>
      </c>
      <c r="O271" s="7">
        <f>N271*(1-N271^$M$5)/(1-N271)</f>
        <v>22.078616838898611</v>
      </c>
      <c r="P271" s="7">
        <f t="shared" si="33"/>
        <v>3.0347487387479999E-2</v>
      </c>
      <c r="Q271" s="1">
        <f t="shared" si="34"/>
        <v>44148</v>
      </c>
      <c r="R271" s="7">
        <f>I271^(1-$M$3)*K271^$M$3</f>
        <v>0.67003054605147916</v>
      </c>
      <c r="S271" s="7">
        <f t="shared" si="35"/>
        <v>0.38259941620180954</v>
      </c>
      <c r="T271" s="7">
        <f t="shared" si="36"/>
        <v>8.3148068219959903E-2</v>
      </c>
      <c r="U271" s="7">
        <f t="shared" si="37"/>
        <v>1.0526299622532886</v>
      </c>
      <c r="V271" s="7">
        <f>SUM(P$9:P270)</f>
        <v>4.8303842846493108</v>
      </c>
      <c r="W271" s="7">
        <f ca="1">IFERROR(VALUE(INDIRECT(_xlfn.CONCAT("L",ROW(W271)-_xlfn.CEILING.MATH($M$5)-7))),0)</f>
        <v>2.9464835268942391</v>
      </c>
      <c r="X271" s="7">
        <f ca="1">$M$4+V271+W271</f>
        <v>7.7768678115435499</v>
      </c>
    </row>
    <row r="272" spans="1:24" x14ac:dyDescent="0.2">
      <c r="A272">
        <v>20201121</v>
      </c>
      <c r="B272" t="s">
        <v>2</v>
      </c>
      <c r="C272">
        <v>14922</v>
      </c>
      <c r="D272">
        <v>121313</v>
      </c>
      <c r="E272" s="1">
        <f t="shared" si="29"/>
        <v>44156</v>
      </c>
      <c r="F272" s="2">
        <f>IF(AVERAGE(C259:C272)&lt;0,NA,AVERAGE(C259:C272))</f>
        <v>11186.428571428571</v>
      </c>
      <c r="G272" s="2">
        <f>IF(AVERAGE(D259:D272)&lt;0,NA,AVERAGE(D259:D272))</f>
        <v>91820.5</v>
      </c>
      <c r="H272" s="2">
        <f>SUM(F$22:F272)</f>
        <v>1104167.2142857136</v>
      </c>
      <c r="I272" s="2">
        <f t="shared" si="30"/>
        <v>12.182931449326208</v>
      </c>
      <c r="J272" s="2">
        <f>G272/$M$2*1000</f>
        <v>3.1666739148225913</v>
      </c>
      <c r="K272" s="7">
        <f>F272/$M$2*100</f>
        <v>3.8579371226653093E-2</v>
      </c>
      <c r="L272" s="7">
        <f>H272/$M$2*100</f>
        <v>3.8080140220113115</v>
      </c>
      <c r="M272" s="7">
        <f t="shared" si="31"/>
        <v>0.6469932616959444</v>
      </c>
      <c r="N272" s="7">
        <f t="shared" si="32"/>
        <v>1.0596287063724994</v>
      </c>
      <c r="O272" s="7">
        <f>N272*(1-N272^$M$5)/(1-N272)</f>
        <v>22.210249166152384</v>
      </c>
      <c r="P272" s="7">
        <f t="shared" si="33"/>
        <v>3.0867399451213064E-2</v>
      </c>
      <c r="Q272" s="1">
        <f t="shared" si="34"/>
        <v>44149</v>
      </c>
      <c r="R272" s="7">
        <f>I272^(1-$M$3)*K272^$M$3</f>
        <v>0.68557263292259751</v>
      </c>
      <c r="S272" s="7">
        <f t="shared" si="35"/>
        <v>0.39150930240254267</v>
      </c>
      <c r="T272" s="7">
        <f t="shared" si="36"/>
        <v>7.5717861433845512E-2</v>
      </c>
      <c r="U272" s="7">
        <f t="shared" si="37"/>
        <v>1.0770819353251402</v>
      </c>
      <c r="V272" s="7">
        <f>SUM(P$9:P271)</f>
        <v>4.8607317720367904</v>
      </c>
      <c r="W272" s="7">
        <f ca="1">IFERROR(VALUE(INDIRECT(_xlfn.CONCAT("L",ROW(W272)-_xlfn.CEILING.MATH($M$5)-7))),0)</f>
        <v>2.9661988887318147</v>
      </c>
      <c r="X272" s="7">
        <f ca="1">$M$4+V272+W272</f>
        <v>7.8269306607686051</v>
      </c>
    </row>
    <row r="273" spans="1:24" x14ac:dyDescent="0.2">
      <c r="A273">
        <v>20201122</v>
      </c>
      <c r="B273" t="s">
        <v>2</v>
      </c>
      <c r="C273">
        <v>9769</v>
      </c>
      <c r="D273">
        <v>75543</v>
      </c>
      <c r="E273" s="1">
        <f t="shared" si="29"/>
        <v>44157</v>
      </c>
      <c r="F273" s="2">
        <f>IF(AVERAGE(C260:C273)&lt;0,NA,AVERAGE(C260:C273))</f>
        <v>11392.928571428571</v>
      </c>
      <c r="G273" s="2">
        <f>IF(AVERAGE(D260:D273)&lt;0,NA,AVERAGE(D260:D273))</f>
        <v>93523</v>
      </c>
      <c r="H273" s="2">
        <f>SUM(F$22:F273)</f>
        <v>1115560.1428571423</v>
      </c>
      <c r="I273" s="2">
        <f t="shared" si="30"/>
        <v>12.181953713448639</v>
      </c>
      <c r="J273" s="2">
        <f>G273/$M$2*1000</f>
        <v>3.2253891509625108</v>
      </c>
      <c r="K273" s="7">
        <f>F273/$M$2*100</f>
        <v>3.929154134488471E-2</v>
      </c>
      <c r="L273" s="7">
        <f>H273/$M$2*100</f>
        <v>3.8473055633561959</v>
      </c>
      <c r="M273" s="7">
        <f t="shared" si="31"/>
        <v>0.65255218233369217</v>
      </c>
      <c r="N273" s="7">
        <f t="shared" si="32"/>
        <v>1.0602121062630856</v>
      </c>
      <c r="O273" s="7">
        <f>N273*(1-N273^$M$5)/(1-N273)</f>
        <v>22.313609885764205</v>
      </c>
      <c r="P273" s="7">
        <f t="shared" si="33"/>
        <v>3.1005459323727093E-2</v>
      </c>
      <c r="Q273" s="1">
        <f t="shared" si="34"/>
        <v>44150</v>
      </c>
      <c r="R273" s="7">
        <f>I273^(1-$M$3)*K273^$M$3</f>
        <v>0.69184372367857683</v>
      </c>
      <c r="S273" s="7">
        <f t="shared" si="35"/>
        <v>0.40051181259651519</v>
      </c>
      <c r="T273" s="7">
        <f t="shared" si="36"/>
        <v>7.6955705145966946E-2</v>
      </c>
      <c r="U273" s="7">
        <f t="shared" si="37"/>
        <v>1.0923555362750921</v>
      </c>
      <c r="V273" s="7">
        <f>SUM(P$9:P272)</f>
        <v>4.8915991714880036</v>
      </c>
      <c r="W273" s="7">
        <f ca="1">IFERROR(VALUE(INDIRECT(_xlfn.CONCAT("L",ROW(W273)-_xlfn.CEILING.MATH($M$5)-7))),0)</f>
        <v>3.0027930026140095</v>
      </c>
      <c r="X273" s="7">
        <f ca="1">$M$4+V273+W273</f>
        <v>7.8943921741020127</v>
      </c>
    </row>
    <row r="274" spans="1:24" x14ac:dyDescent="0.2">
      <c r="A274">
        <v>20201123</v>
      </c>
      <c r="B274" t="s">
        <v>2</v>
      </c>
      <c r="C274">
        <v>7641</v>
      </c>
      <c r="D274">
        <v>55174</v>
      </c>
      <c r="E274" s="1">
        <f t="shared" si="29"/>
        <v>44158</v>
      </c>
      <c r="F274" s="2">
        <f>IF(AVERAGE(C261:C274)&lt;0,NA,AVERAGE(C261:C274))</f>
        <v>11592.357142857143</v>
      </c>
      <c r="G274" s="2">
        <f>IF(AVERAGE(D261:D274)&lt;0,NA,AVERAGE(D261:D274))</f>
        <v>94988.571428571435</v>
      </c>
      <c r="H274" s="2">
        <f>SUM(F$22:F274)</f>
        <v>1127152.4999999993</v>
      </c>
      <c r="I274" s="2">
        <f t="shared" si="30"/>
        <v>12.2039493472899</v>
      </c>
      <c r="J274" s="2">
        <f>G274/$M$2*1000</f>
        <v>3.2759332757839443</v>
      </c>
      <c r="K274" s="7">
        <f>F274/$M$2*100</f>
        <v>3.9979323762768727E-2</v>
      </c>
      <c r="L274" s="7">
        <f>H274/$M$2*100</f>
        <v>3.8872848871189642</v>
      </c>
      <c r="M274" s="7">
        <f t="shared" si="31"/>
        <v>0.65852310439316331</v>
      </c>
      <c r="N274" s="7">
        <f t="shared" si="32"/>
        <v>1.0607105863045005</v>
      </c>
      <c r="O274" s="7">
        <f>N274*(1-N274^$M$5)/(1-N274)</f>
        <v>22.402345505720749</v>
      </c>
      <c r="P274" s="7">
        <f t="shared" si="33"/>
        <v>3.1179879266550893E-2</v>
      </c>
      <c r="Q274" s="1">
        <f t="shared" si="34"/>
        <v>44151</v>
      </c>
      <c r="R274" s="7">
        <f>I274^(1-$M$3)*K274^$M$3</f>
        <v>0.698502428155932</v>
      </c>
      <c r="S274" s="7">
        <f t="shared" si="35"/>
        <v>0.39311347113651862</v>
      </c>
      <c r="T274" s="7">
        <f t="shared" si="36"/>
        <v>7.8443683128964548E-2</v>
      </c>
      <c r="U274" s="7">
        <f t="shared" si="37"/>
        <v>1.0916158992924507</v>
      </c>
      <c r="V274" s="7">
        <f>SUM(P$9:P273)</f>
        <v>4.9226046308117306</v>
      </c>
      <c r="W274" s="7">
        <f ca="1">IFERROR(VALUE(INDIRECT(_xlfn.CONCAT("L",ROW(W274)-_xlfn.CEILING.MATH($M$5)-7))),0)</f>
        <v>3.0402643346874956</v>
      </c>
      <c r="X274" s="7">
        <f ca="1">$M$4+V274+W274</f>
        <v>7.9628689654992257</v>
      </c>
    </row>
    <row r="275" spans="1:24" x14ac:dyDescent="0.2">
      <c r="A275">
        <v>20201124</v>
      </c>
      <c r="B275" t="s">
        <v>2</v>
      </c>
      <c r="C275">
        <v>16580</v>
      </c>
      <c r="D275">
        <v>147707</v>
      </c>
      <c r="E275" s="1">
        <f t="shared" si="29"/>
        <v>44159</v>
      </c>
      <c r="F275" s="2">
        <f>IF(AVERAGE(C262:C275)&lt;0,NA,AVERAGE(C262:C275))</f>
        <v>11852.714285714286</v>
      </c>
      <c r="G275" s="2">
        <f>IF(AVERAGE(D262:D275)&lt;0,NA,AVERAGE(D262:D275))</f>
        <v>97264</v>
      </c>
      <c r="H275" s="2">
        <f>SUM(F$22:F275)</f>
        <v>1139005.2142857136</v>
      </c>
      <c r="I275" s="2">
        <f t="shared" si="30"/>
        <v>12.186126712570207</v>
      </c>
      <c r="J275" s="2">
        <f>G275/$M$2*1000</f>
        <v>3.3544074760135758</v>
      </c>
      <c r="K275" s="7">
        <f>F275/$M$2*100</f>
        <v>4.0877234548294242E-2</v>
      </c>
      <c r="L275" s="7">
        <f>H275/$M$2*100</f>
        <v>3.9281621216672593</v>
      </c>
      <c r="M275" s="7">
        <f t="shared" si="31"/>
        <v>0.66490967370728271</v>
      </c>
      <c r="N275" s="7">
        <f t="shared" si="32"/>
        <v>1.0614778761156811</v>
      </c>
      <c r="O275" s="7">
        <f>N275*(1-N275^$M$5)/(1-N275)</f>
        <v>22.539693317825897</v>
      </c>
      <c r="P275" s="7">
        <f t="shared" si="33"/>
        <v>3.1313066167470587E-2</v>
      </c>
      <c r="Q275" s="1">
        <f t="shared" si="34"/>
        <v>44152</v>
      </c>
      <c r="R275" s="7">
        <f>I275^(1-$M$3)*K275^$M$3</f>
        <v>0.70578690825557699</v>
      </c>
      <c r="S275" s="7">
        <f t="shared" si="35"/>
        <v>0.38554564747612652</v>
      </c>
      <c r="T275" s="7">
        <f t="shared" si="36"/>
        <v>9.0770173395192777E-2</v>
      </c>
      <c r="U275" s="7">
        <f t="shared" si="37"/>
        <v>1.0913325557317035</v>
      </c>
      <c r="V275" s="7">
        <f>SUM(P$9:P274)</f>
        <v>4.9537845100782816</v>
      </c>
      <c r="W275" s="7">
        <f ca="1">IFERROR(VALUE(INDIRECT(_xlfn.CONCAT("L",ROW(W275)-_xlfn.CEILING.MATH($M$5)-7))),0)</f>
        <v>3.0784207394343825</v>
      </c>
      <c r="X275" s="7">
        <f ca="1">$M$4+V275+W275</f>
        <v>8.0322052495126641</v>
      </c>
    </row>
    <row r="276" spans="1:24" x14ac:dyDescent="0.2">
      <c r="A276">
        <v>20201125</v>
      </c>
      <c r="B276" t="s">
        <v>2</v>
      </c>
      <c r="C276">
        <v>18811</v>
      </c>
      <c r="D276">
        <v>130734</v>
      </c>
      <c r="E276" s="1">
        <f t="shared" si="29"/>
        <v>44160</v>
      </c>
      <c r="F276" s="2">
        <f>IF(AVERAGE(C263:C276)&lt;0,NA,AVERAGE(C263:C276))</f>
        <v>12255.928571428571</v>
      </c>
      <c r="G276" s="2">
        <f>IF(AVERAGE(D263:D276)&lt;0,NA,AVERAGE(D263:D276))</f>
        <v>98727.71428571429</v>
      </c>
      <c r="H276" s="2">
        <f>SUM(F$22:F276)</f>
        <v>1151261.1428571423</v>
      </c>
      <c r="I276" s="2">
        <f t="shared" si="30"/>
        <v>12.413868446260565</v>
      </c>
      <c r="J276" s="2">
        <f>G276/$M$2*1000</f>
        <v>3.4048875523290461</v>
      </c>
      <c r="K276" s="7">
        <f>F276/$M$2*100</f>
        <v>4.2267826148922917E-2</v>
      </c>
      <c r="L276" s="7">
        <f>H276/$M$2*100</f>
        <v>3.9704299478161822</v>
      </c>
      <c r="M276" s="7">
        <f t="shared" si="31"/>
        <v>0.68209895478608207</v>
      </c>
      <c r="N276" s="7">
        <f t="shared" si="32"/>
        <v>1.061967293531741</v>
      </c>
      <c r="O276" s="7">
        <f>N276*(1-N276^$M$5)/(1-N276)</f>
        <v>22.627785166332458</v>
      </c>
      <c r="P276" s="7">
        <f t="shared" si="33"/>
        <v>3.2012270560743142E-2</v>
      </c>
      <c r="Q276" s="1">
        <f t="shared" si="34"/>
        <v>44153</v>
      </c>
      <c r="R276" s="7">
        <f>I276^(1-$M$3)*K276^$M$3</f>
        <v>0.72436678093500495</v>
      </c>
      <c r="S276" s="7">
        <f t="shared" si="35"/>
        <v>0.37807759168079275</v>
      </c>
      <c r="T276" s="7">
        <f t="shared" si="36"/>
        <v>8.6870594358900211E-2</v>
      </c>
      <c r="U276" s="7">
        <f t="shared" si="37"/>
        <v>1.1024443726157978</v>
      </c>
      <c r="V276" s="7">
        <f>SUM(P$9:P275)</f>
        <v>4.9850975762457521</v>
      </c>
      <c r="W276" s="7">
        <f ca="1">IFERROR(VALUE(INDIRECT(_xlfn.CONCAT("L",ROW(W276)-_xlfn.CEILING.MATH($M$5)-7))),0)</f>
        <v>3.1177016881417425</v>
      </c>
      <c r="X276" s="7">
        <f ca="1">$M$4+V276+W276</f>
        <v>8.1027992643874942</v>
      </c>
    </row>
    <row r="277" spans="1:24" x14ac:dyDescent="0.2">
      <c r="A277">
        <v>20201126</v>
      </c>
      <c r="B277" t="s">
        <v>2</v>
      </c>
      <c r="C277">
        <v>14697</v>
      </c>
      <c r="D277">
        <v>114701</v>
      </c>
      <c r="E277" s="1">
        <f t="shared" si="29"/>
        <v>44161</v>
      </c>
      <c r="F277" s="2">
        <f>IF(AVERAGE(C264:C277)&lt;0,NA,AVERAGE(C264:C277))</f>
        <v>12549.357142857143</v>
      </c>
      <c r="G277" s="2">
        <f>IF(AVERAGE(D264:D277)&lt;0,NA,AVERAGE(D264:D277))</f>
        <v>100005.07142857143</v>
      </c>
      <c r="H277" s="2">
        <f>SUM(F$22:F277)</f>
        <v>1163810.4999999993</v>
      </c>
      <c r="I277" s="2">
        <f t="shared" si="30"/>
        <v>12.54872074344801</v>
      </c>
      <c r="J277" s="2">
        <f>G277/$M$2*1000</f>
        <v>3.4489406074114952</v>
      </c>
      <c r="K277" s="7">
        <f>F277/$M$2*100</f>
        <v>4.3279792543144811E-2</v>
      </c>
      <c r="L277" s="7">
        <f>H277/$M$2*100</f>
        <v>4.0137097403593263</v>
      </c>
      <c r="M277" s="7">
        <f t="shared" si="31"/>
        <v>0.69367748604109425</v>
      </c>
      <c r="N277" s="7">
        <f t="shared" si="32"/>
        <v>1.0623918080290427</v>
      </c>
      <c r="O277" s="7">
        <f>N277*(1-N277^$M$5)/(1-N277)</f>
        <v>22.704501915533218</v>
      </c>
      <c r="P277" s="7">
        <f t="shared" si="33"/>
        <v>3.2458641080342396E-2</v>
      </c>
      <c r="Q277" s="1">
        <f t="shared" si="34"/>
        <v>44154</v>
      </c>
      <c r="R277" s="7">
        <f>I277^(1-$M$3)*K277^$M$3</f>
        <v>0.73695727858423909</v>
      </c>
      <c r="S277" s="7">
        <f t="shared" si="35"/>
        <v>0.37086104944156917</v>
      </c>
      <c r="T277" s="7">
        <f t="shared" si="36"/>
        <v>5.7400180412783275E-2</v>
      </c>
      <c r="U277" s="7">
        <f t="shared" si="37"/>
        <v>1.1078183280258083</v>
      </c>
      <c r="V277" s="7">
        <f>SUM(P$9:P276)</f>
        <v>5.0171098468064956</v>
      </c>
      <c r="W277" s="7">
        <f ca="1">IFERROR(VALUE(INDIRECT(_xlfn.CONCAT("L",ROW(W277)-_xlfn.CEILING.MATH($M$5)-7))),0)</f>
        <v>3.1579384376304023</v>
      </c>
      <c r="X277" s="7">
        <f ca="1">$M$4+V277+W277</f>
        <v>8.1750482844368975</v>
      </c>
    </row>
    <row r="278" spans="1:24" x14ac:dyDescent="0.2">
      <c r="A278">
        <v>20201127</v>
      </c>
      <c r="B278" t="s">
        <v>2</v>
      </c>
      <c r="C278">
        <v>3987</v>
      </c>
      <c r="D278">
        <v>12642</v>
      </c>
      <c r="E278" s="1">
        <f t="shared" ref="E278:E341" si="38">DATE(LEFT(A278,4),RIGHT(LEFT(A278,6),2),RIGHT(A278,2))</f>
        <v>44162</v>
      </c>
      <c r="F278" s="2">
        <f>IF(AVERAGE(C265:C278)&lt;0,NA,AVERAGE(C265:C278))</f>
        <v>11875.285714285714</v>
      </c>
      <c r="G278" s="2">
        <f>IF(AVERAGE(D265:D278)&lt;0,NA,AVERAGE(D265:D278))</f>
        <v>94179.071428571435</v>
      </c>
      <c r="H278" s="2">
        <f>SUM(F$22:F278)</f>
        <v>1175685.785714285</v>
      </c>
      <c r="I278" s="2">
        <f t="shared" si="30"/>
        <v>12.609261839337977</v>
      </c>
      <c r="J278" s="2">
        <f>G278/$M$2*1000</f>
        <v>3.2480155173961238</v>
      </c>
      <c r="K278" s="7">
        <f>F278/$M$2*100</f>
        <v>4.0955078117080539E-2</v>
      </c>
      <c r="L278" s="7">
        <f>H278/$M$2*100</f>
        <v>4.0546648184764074</v>
      </c>
      <c r="M278" s="7">
        <f t="shared" si="31"/>
        <v>0.67766394725645462</v>
      </c>
      <c r="N278" s="7">
        <f t="shared" si="32"/>
        <v>1.060435675061199</v>
      </c>
      <c r="O278" s="7">
        <f>N278*(1-N278^$M$5)/(1-N278)</f>
        <v>22.353359907056792</v>
      </c>
      <c r="P278" s="7">
        <f t="shared" si="33"/>
        <v>3.2148143650953899E-2</v>
      </c>
      <c r="Q278" s="1">
        <f t="shared" si="34"/>
        <v>44155</v>
      </c>
      <c r="R278" s="7">
        <f>I278^(1-$M$3)*K278^$M$3</f>
        <v>0.71861902537353517</v>
      </c>
      <c r="S278" s="7">
        <f t="shared" si="35"/>
        <v>0.36326391127267843</v>
      </c>
      <c r="T278" s="7">
        <f t="shared" si="36"/>
        <v>4.9129261084649767E-2</v>
      </c>
      <c r="U278" s="7">
        <f t="shared" si="37"/>
        <v>1.0818829366462137</v>
      </c>
      <c r="V278" s="7">
        <f>SUM(P$9:P277)</f>
        <v>5.0495684878868383</v>
      </c>
      <c r="W278" s="7">
        <f ca="1">IFERROR(VALUE(INDIRECT(_xlfn.CONCAT("L",ROW(W278)-_xlfn.CEILING.MATH($M$5)-7))),0)</f>
        <v>3.1988568110267583</v>
      </c>
      <c r="X278" s="7">
        <f ca="1">$M$4+V278+W278</f>
        <v>8.2484252989135971</v>
      </c>
    </row>
    <row r="279" spans="1:24" x14ac:dyDescent="0.2">
      <c r="A279">
        <v>20201128</v>
      </c>
      <c r="B279" t="s">
        <v>2</v>
      </c>
      <c r="C279">
        <v>4325</v>
      </c>
      <c r="D279">
        <v>71749</v>
      </c>
      <c r="E279" s="1">
        <f t="shared" si="38"/>
        <v>44163</v>
      </c>
      <c r="F279" s="2">
        <f>IF(AVERAGE(C266:C279)&lt;0,NA,AVERAGE(C266:C279))</f>
        <v>11369.857142857143</v>
      </c>
      <c r="G279" s="2">
        <f>IF(AVERAGE(D266:D279)&lt;0,NA,AVERAGE(D266:D279))</f>
        <v>92394.857142857145</v>
      </c>
      <c r="H279" s="2">
        <f>SUM(F$22:F279)</f>
        <v>1187055.642857142</v>
      </c>
      <c r="I279" s="2">
        <f t="shared" ref="I279:I342" si="39">F279/G279*100</f>
        <v>12.305725117662703</v>
      </c>
      <c r="J279" s="2">
        <f>G279/$M$2*1000</f>
        <v>3.1864821469938143</v>
      </c>
      <c r="K279" s="7">
        <f>F279/$M$2*100</f>
        <v>3.9211973393245558E-2</v>
      </c>
      <c r="L279" s="7">
        <f>H279/$M$2*100</f>
        <v>4.0938767918696524</v>
      </c>
      <c r="M279" s="7">
        <f t="shared" ref="M279:M342" si="40">R279-K279</f>
        <v>0.65543309129690497</v>
      </c>
      <c r="N279" s="7">
        <f t="shared" ref="N279:N342" si="41">R279/M279</f>
        <v>1.0598260507653907</v>
      </c>
      <c r="O279" s="7">
        <f>N279*(1-N279^$M$5)/(1-N279)</f>
        <v>22.245153396930526</v>
      </c>
      <c r="P279" s="7">
        <f t="shared" ref="P279:P342" si="42">R279/O279</f>
        <v>3.1226804881732143E-2</v>
      </c>
      <c r="Q279" s="1">
        <f t="shared" ref="Q279:Q342" si="43">E279-7</f>
        <v>44156</v>
      </c>
      <c r="R279" s="7">
        <f>I279^(1-$M$3)*K279^$M$3</f>
        <v>0.69464506469015053</v>
      </c>
      <c r="S279" s="7">
        <f t="shared" ref="S279:S342" si="44">SUM(K263:K271)</f>
        <v>0.3549319396680613</v>
      </c>
      <c r="T279" s="7">
        <f t="shared" ref="T279:T342" si="45">R280-(M279-P279)</f>
        <v>6.7251815017993488E-2</v>
      </c>
      <c r="U279" s="7">
        <f t="shared" ref="U279:U342" si="46">R279+S279</f>
        <v>1.0495770043582118</v>
      </c>
      <c r="V279" s="7">
        <f>SUM(P$9:P278)</f>
        <v>5.081716631537792</v>
      </c>
      <c r="W279" s="7">
        <f ca="1">IFERROR(VALUE(INDIRECT(_xlfn.CONCAT("L",ROW(W279)-_xlfn.CEILING.MATH($M$5)-7))),0)</f>
        <v>3.2405292324106285</v>
      </c>
      <c r="X279" s="7">
        <f ca="1">$M$4+V279+W279</f>
        <v>8.3222458639484209</v>
      </c>
    </row>
    <row r="280" spans="1:24" x14ac:dyDescent="0.2">
      <c r="A280">
        <v>20201129</v>
      </c>
      <c r="B280" t="s">
        <v>2</v>
      </c>
      <c r="C280">
        <v>7050</v>
      </c>
      <c r="D280">
        <v>53232</v>
      </c>
      <c r="E280" s="1">
        <f t="shared" si="38"/>
        <v>44164</v>
      </c>
      <c r="F280" s="2">
        <f>IF(AVERAGE(C267:C280)&lt;0,NA,AVERAGE(C267:C280))</f>
        <v>11307.5</v>
      </c>
      <c r="G280" s="2">
        <f>IF(AVERAGE(D267:D280)&lt;0,NA,AVERAGE(D267:D280))</f>
        <v>92228.5</v>
      </c>
      <c r="H280" s="2">
        <f>SUM(F$22:F280)</f>
        <v>1198363.142857142</v>
      </c>
      <c r="I280" s="2">
        <f t="shared" si="39"/>
        <v>12.2603099909464</v>
      </c>
      <c r="J280" s="2">
        <f>G280/$M$2*1000</f>
        <v>3.1807448789019377</v>
      </c>
      <c r="K280" s="7">
        <f>F280/$M$2*100</f>
        <v>3.8996918217453019E-2</v>
      </c>
      <c r="L280" s="7">
        <f>H280/$M$2*100</f>
        <v>4.1328737100871056</v>
      </c>
      <c r="M280" s="7">
        <f t="shared" si="40"/>
        <v>0.65246118321571334</v>
      </c>
      <c r="N280" s="7">
        <f t="shared" si="41"/>
        <v>1.0597689475184611</v>
      </c>
      <c r="O280" s="7">
        <f>N280*(1-N280^$M$5)/(1-N280)</f>
        <v>22.235047352435799</v>
      </c>
      <c r="P280" s="7">
        <f t="shared" si="42"/>
        <v>3.1097667141123431E-2</v>
      </c>
      <c r="Q280" s="1">
        <f t="shared" si="43"/>
        <v>44157</v>
      </c>
      <c r="R280" s="7">
        <f>I280^(1-$M$3)*K280^$M$3</f>
        <v>0.69145810143316633</v>
      </c>
      <c r="S280" s="7">
        <f t="shared" si="44"/>
        <v>0.3469938663751192</v>
      </c>
      <c r="T280" s="7">
        <f t="shared" si="45"/>
        <v>8.5295832690610141E-2</v>
      </c>
      <c r="U280" s="7">
        <f t="shared" si="46"/>
        <v>1.0384519678082855</v>
      </c>
      <c r="V280" s="7">
        <f>SUM(P$9:P279)</f>
        <v>5.1129434364195241</v>
      </c>
      <c r="W280" s="7">
        <f ca="1">IFERROR(VALUE(INDIRECT(_xlfn.CONCAT("L",ROW(W280)-_xlfn.CEILING.MATH($M$5)-7))),0)</f>
        <v>3.282835734003537</v>
      </c>
      <c r="X280" s="7">
        <f ca="1">$M$4+V280+W280</f>
        <v>8.3957791704230615</v>
      </c>
    </row>
    <row r="281" spans="1:24" x14ac:dyDescent="0.2">
      <c r="A281">
        <v>20201130</v>
      </c>
      <c r="B281" t="s">
        <v>2</v>
      </c>
      <c r="C281">
        <v>11725</v>
      </c>
      <c r="D281">
        <v>45004</v>
      </c>
      <c r="E281" s="1">
        <f t="shared" si="38"/>
        <v>44165</v>
      </c>
      <c r="F281" s="2">
        <f>IF(AVERAGE(C268:C281)&lt;0,NA,AVERAGE(C268:C281))</f>
        <v>11585.857142857143</v>
      </c>
      <c r="G281" s="2">
        <f>IF(AVERAGE(D268:D281)&lt;0,NA,AVERAGE(D268:D281))</f>
        <v>92704.28571428571</v>
      </c>
      <c r="H281" s="2">
        <f>SUM(F$22:F281)</f>
        <v>1209948.9999999991</v>
      </c>
      <c r="I281" s="2">
        <f t="shared" si="39"/>
        <v>12.497649977655525</v>
      </c>
      <c r="J281" s="2">
        <f>G281/$M$2*1000</f>
        <v>3.1971536134489487</v>
      </c>
      <c r="K281" s="7">
        <f>F281/$M$2*100</f>
        <v>3.9956906785681534E-2</v>
      </c>
      <c r="L281" s="7">
        <f>H281/$M$2*100</f>
        <v>4.1728306168727869</v>
      </c>
      <c r="M281" s="7">
        <f t="shared" si="40"/>
        <v>0.66670244197951856</v>
      </c>
      <c r="N281" s="7">
        <f t="shared" si="41"/>
        <v>1.0599321440417178</v>
      </c>
      <c r="O281" s="7">
        <f>N281*(1-N281^$M$5)/(1-N281)</f>
        <v>22.26394306822009</v>
      </c>
      <c r="P281" s="7">
        <f t="shared" si="42"/>
        <v>3.1740080658663607E-2</v>
      </c>
      <c r="Q281" s="1">
        <f t="shared" si="43"/>
        <v>44158</v>
      </c>
      <c r="R281" s="7">
        <f>I281^(1-$M$3)*K281^$M$3</f>
        <v>0.70665934876520009</v>
      </c>
      <c r="S281" s="7">
        <f t="shared" si="44"/>
        <v>0.33809457281191074</v>
      </c>
      <c r="T281" s="7">
        <f t="shared" si="45"/>
        <v>8.8157284848393025E-2</v>
      </c>
      <c r="U281" s="7">
        <f t="shared" si="46"/>
        <v>1.0447539215771109</v>
      </c>
      <c r="V281" s="7">
        <f>SUM(P$9:P280)</f>
        <v>5.1440411035606477</v>
      </c>
      <c r="W281" s="7">
        <f ca="1">IFERROR(VALUE(INDIRECT(_xlfn.CONCAT("L",ROW(W281)-_xlfn.CEILING.MATH($M$5)-7))),0)</f>
        <v>3.325178940317171</v>
      </c>
      <c r="X281" s="7">
        <f ca="1">$M$4+V281+W281</f>
        <v>8.4692200438778187</v>
      </c>
    </row>
    <row r="282" spans="1:24" x14ac:dyDescent="0.2">
      <c r="A282">
        <v>20201201</v>
      </c>
      <c r="B282" t="s">
        <v>2</v>
      </c>
      <c r="C282">
        <v>18540</v>
      </c>
      <c r="D282">
        <v>135034</v>
      </c>
      <c r="E282" s="1">
        <f t="shared" si="38"/>
        <v>44166</v>
      </c>
      <c r="F282" s="2">
        <f>IF(AVERAGE(C269:C282)&lt;0,NA,AVERAGE(C269:C282))</f>
        <v>11935.571428571429</v>
      </c>
      <c r="G282" s="2">
        <f>IF(AVERAGE(D269:D282)&lt;0,NA,AVERAGE(D269:D282))</f>
        <v>93957.142857142855</v>
      </c>
      <c r="H282" s="2">
        <f>SUM(F$22:F282)</f>
        <v>1221884.5714285704</v>
      </c>
      <c r="I282" s="2">
        <f t="shared" si="39"/>
        <v>12.703208149612285</v>
      </c>
      <c r="J282" s="2">
        <f>G282/$M$2*1000</f>
        <v>3.2403617209334956</v>
      </c>
      <c r="K282" s="7">
        <f>F282/$M$2*100</f>
        <v>4.1162989421054078E-2</v>
      </c>
      <c r="L282" s="7">
        <f>H282/$M$2*100</f>
        <v>4.2139936062938403</v>
      </c>
      <c r="M282" s="7">
        <f t="shared" si="40"/>
        <v>0.68195665674819383</v>
      </c>
      <c r="N282" s="7">
        <f t="shared" si="41"/>
        <v>1.0603601255501098</v>
      </c>
      <c r="O282" s="7">
        <f>N282*(1-N282^$M$5)/(1-N282)</f>
        <v>22.339918653460543</v>
      </c>
      <c r="P282" s="7">
        <f t="shared" si="42"/>
        <v>3.2368947147318007E-2</v>
      </c>
      <c r="Q282" s="1">
        <f t="shared" si="43"/>
        <v>44159</v>
      </c>
      <c r="R282" s="7">
        <f>I282^(1-$M$3)*K282^$M$3</f>
        <v>0.72311964616924795</v>
      </c>
      <c r="S282" s="7">
        <f t="shared" si="44"/>
        <v>0.32883463689204684</v>
      </c>
      <c r="T282" s="7">
        <f t="shared" si="45"/>
        <v>0.10766054575811856</v>
      </c>
      <c r="U282" s="7">
        <f t="shared" si="46"/>
        <v>1.0519542830612947</v>
      </c>
      <c r="V282" s="7">
        <f>SUM(P$9:P281)</f>
        <v>5.1757811842193115</v>
      </c>
      <c r="W282" s="7">
        <f ca="1">IFERROR(VALUE(INDIRECT(_xlfn.CONCAT("L",ROW(W282)-_xlfn.CEILING.MATH($M$5)-7))),0)</f>
        <v>3.3689122455506175</v>
      </c>
      <c r="X282" s="7">
        <f ca="1">$M$4+V282+W282</f>
        <v>8.5446934297699286</v>
      </c>
    </row>
    <row r="283" spans="1:24" x14ac:dyDescent="0.2">
      <c r="A283">
        <v>20201202</v>
      </c>
      <c r="B283" t="s">
        <v>2</v>
      </c>
      <c r="C283">
        <v>19222</v>
      </c>
      <c r="D283">
        <v>121623</v>
      </c>
      <c r="E283" s="1">
        <f t="shared" si="38"/>
        <v>44167</v>
      </c>
      <c r="F283" s="2">
        <f>IF(AVERAGE(C270:C283)&lt;0,NA,AVERAGE(C270:C283))</f>
        <v>12523.785714285714</v>
      </c>
      <c r="G283" s="2">
        <f>IF(AVERAGE(D270:D283)&lt;0,NA,AVERAGE(D270:D283))</f>
        <v>94331.857142857145</v>
      </c>
      <c r="H283" s="2">
        <f>SUM(F$22:F283)</f>
        <v>1234408.3571428561</v>
      </c>
      <c r="I283" s="2">
        <f t="shared" si="39"/>
        <v>13.276305686762388</v>
      </c>
      <c r="J283" s="2">
        <f>G283/$M$2*1000</f>
        <v>3.2532847387136519</v>
      </c>
      <c r="K283" s="7">
        <f>F283/$M$2*100</f>
        <v>4.3191602677241342E-2</v>
      </c>
      <c r="L283" s="7">
        <f>H283/$M$2*100</f>
        <v>4.257185208971082</v>
      </c>
      <c r="M283" s="7">
        <f t="shared" si="40"/>
        <v>0.71405665268175311</v>
      </c>
      <c r="N283" s="7">
        <f t="shared" si="41"/>
        <v>1.0604876413027291</v>
      </c>
      <c r="O283" s="7">
        <f>N283*(1-N283^$M$5)/(1-N283)</f>
        <v>22.362610559489092</v>
      </c>
      <c r="P283" s="7">
        <f t="shared" si="42"/>
        <v>3.3862247582613851E-2</v>
      </c>
      <c r="Q283" s="1">
        <f t="shared" si="43"/>
        <v>44160</v>
      </c>
      <c r="R283" s="7">
        <f>I283^(1-$M$3)*K283^$M$3</f>
        <v>0.75724825535899443</v>
      </c>
      <c r="S283" s="7">
        <f t="shared" si="44"/>
        <v>0.33619183950398235</v>
      </c>
      <c r="T283" s="7">
        <f t="shared" si="45"/>
        <v>9.1448188491447979E-2</v>
      </c>
      <c r="U283" s="7">
        <f t="shared" si="46"/>
        <v>1.0934400948629768</v>
      </c>
      <c r="V283" s="7">
        <f>SUM(P$9:P282)</f>
        <v>5.2081501313666294</v>
      </c>
      <c r="W283" s="7">
        <f ca="1">IFERROR(VALUE(INDIRECT(_xlfn.CONCAT("L",ROW(W283)-_xlfn.CEILING.MATH($M$5)-7))),0)</f>
        <v>3.4145027111165969</v>
      </c>
      <c r="X283" s="7">
        <f ca="1">$M$4+V283+W283</f>
        <v>8.6226528424832267</v>
      </c>
    </row>
    <row r="284" spans="1:24" x14ac:dyDescent="0.2">
      <c r="A284">
        <v>20201203</v>
      </c>
      <c r="B284" t="s">
        <v>2</v>
      </c>
      <c r="C284">
        <v>17552</v>
      </c>
      <c r="D284">
        <v>116376</v>
      </c>
      <c r="E284" s="1">
        <f t="shared" si="38"/>
        <v>44168</v>
      </c>
      <c r="F284" s="2">
        <f>IF(AVERAGE(C271:C284)&lt;0,NA,AVERAGE(C271:C284))</f>
        <v>12758.285714285714</v>
      </c>
      <c r="G284" s="2">
        <f>IF(AVERAGE(D271:D284)&lt;0,NA,AVERAGE(D271:D284))</f>
        <v>94279.21428571429</v>
      </c>
      <c r="H284" s="2">
        <f>SUM(F$22:F284)</f>
        <v>1247166.6428571418</v>
      </c>
      <c r="I284" s="2">
        <f t="shared" si="39"/>
        <v>13.532448070283632</v>
      </c>
      <c r="J284" s="2">
        <f>G284/$M$2*1000</f>
        <v>3.2514692099099967</v>
      </c>
      <c r="K284" s="7">
        <f>F284/$M$2*100</f>
        <v>4.400033823523318E-2</v>
      </c>
      <c r="L284" s="7">
        <f>H284/$M$2*100</f>
        <v>4.3011855472063143</v>
      </c>
      <c r="M284" s="7">
        <f t="shared" si="40"/>
        <v>0.7276422553553541</v>
      </c>
      <c r="N284" s="7">
        <f t="shared" si="41"/>
        <v>1.0604697403310437</v>
      </c>
      <c r="O284" s="7">
        <f>N284*(1-N284^$M$5)/(1-N284)</f>
        <v>22.359423482459754</v>
      </c>
      <c r="P284" s="7">
        <f t="shared" si="42"/>
        <v>3.4510844798655745E-2</v>
      </c>
      <c r="Q284" s="1">
        <f t="shared" si="43"/>
        <v>44161</v>
      </c>
      <c r="R284" s="7">
        <f>I284^(1-$M$3)*K284^$M$3</f>
        <v>0.77164259359058729</v>
      </c>
      <c r="S284" s="7">
        <f t="shared" si="44"/>
        <v>0.34435506792942666</v>
      </c>
      <c r="T284" s="7">
        <f t="shared" si="45"/>
        <v>9.3094467268484693E-2</v>
      </c>
      <c r="U284" s="7">
        <f t="shared" si="46"/>
        <v>1.115997661520014</v>
      </c>
      <c r="V284" s="7">
        <f>SUM(P$9:P283)</f>
        <v>5.2420123789492434</v>
      </c>
      <c r="W284" s="7">
        <f ca="1">IFERROR(VALUE(INDIRECT(_xlfn.CONCAT("L",ROW(W284)-_xlfn.CEILING.MATH($M$5)-7))),0)</f>
        <v>3.4610201556361924</v>
      </c>
      <c r="X284" s="7">
        <f ca="1">$M$4+V284+W284</f>
        <v>8.7030325345854358</v>
      </c>
    </row>
    <row r="285" spans="1:24" x14ac:dyDescent="0.2">
      <c r="A285">
        <v>20201204</v>
      </c>
      <c r="B285" t="s">
        <v>2</v>
      </c>
      <c r="C285">
        <v>16796</v>
      </c>
      <c r="D285">
        <v>113648</v>
      </c>
      <c r="E285" s="1">
        <f t="shared" si="38"/>
        <v>44169</v>
      </c>
      <c r="F285" s="2">
        <f>IF(AVERAGE(C272:C285)&lt;0,NA,AVERAGE(C272:C285))</f>
        <v>12972.642857142857</v>
      </c>
      <c r="G285" s="2">
        <f>IF(AVERAGE(D272:D285)&lt;0,NA,AVERAGE(D272:D285))</f>
        <v>93891.428571428565</v>
      </c>
      <c r="H285" s="2">
        <f>SUM(F$22:F285)</f>
        <v>1260139.2857142847</v>
      </c>
      <c r="I285" s="2">
        <f t="shared" si="39"/>
        <v>13.816642322439293</v>
      </c>
      <c r="J285" s="2">
        <f>G285/$M$2*1000</f>
        <v>3.2380953891840214</v>
      </c>
      <c r="K285" s="7">
        <f>F285/$M$2*100</f>
        <v>4.473960579829548E-2</v>
      </c>
      <c r="L285" s="7">
        <f>H285/$M$2*100</f>
        <v>4.3459251530046101</v>
      </c>
      <c r="M285" s="7">
        <f t="shared" si="40"/>
        <v>0.74148627202688755</v>
      </c>
      <c r="N285" s="7">
        <f t="shared" si="41"/>
        <v>1.060337739869408</v>
      </c>
      <c r="O285" s="7">
        <f>N285*(1-N285^$M$5)/(1-N285)</f>
        <v>22.335937656659546</v>
      </c>
      <c r="P285" s="7">
        <f t="shared" si="42"/>
        <v>3.5200039054136899E-2</v>
      </c>
      <c r="Q285" s="1">
        <f t="shared" si="43"/>
        <v>44162</v>
      </c>
      <c r="R285" s="7">
        <f>I285^(1-$M$3)*K285^$M$3</f>
        <v>0.78622587782518305</v>
      </c>
      <c r="S285" s="7">
        <f t="shared" si="44"/>
        <v>0.35279641467499667</v>
      </c>
      <c r="T285" s="7">
        <f t="shared" si="45"/>
        <v>8.1200052560524871E-2</v>
      </c>
      <c r="U285" s="7">
        <f t="shared" si="46"/>
        <v>1.1390222925001798</v>
      </c>
      <c r="V285" s="7">
        <f>SUM(P$9:P284)</f>
        <v>5.2765232237478994</v>
      </c>
      <c r="W285" s="7">
        <f ca="1">IFERROR(VALUE(INDIRECT(_xlfn.CONCAT("L",ROW(W285)-_xlfn.CEILING.MATH($M$5)-7))),0)</f>
        <v>3.5092109905442848</v>
      </c>
      <c r="X285" s="7">
        <f ca="1">$M$4+V285+W285</f>
        <v>8.7857342142921837</v>
      </c>
    </row>
    <row r="286" spans="1:24" x14ac:dyDescent="0.2">
      <c r="A286">
        <v>20201205</v>
      </c>
      <c r="B286" t="s">
        <v>2</v>
      </c>
      <c r="C286">
        <v>14391</v>
      </c>
      <c r="D286">
        <v>109458</v>
      </c>
      <c r="E286" s="1">
        <f t="shared" si="38"/>
        <v>44170</v>
      </c>
      <c r="F286" s="2">
        <f>IF(AVERAGE(C273:C286)&lt;0,NA,AVERAGE(C273:C286))</f>
        <v>12934.714285714286</v>
      </c>
      <c r="G286" s="2">
        <f>IF(AVERAGE(D273:D286)&lt;0,NA,AVERAGE(D273:D286))</f>
        <v>93044.642857142855</v>
      </c>
      <c r="H286" s="2">
        <f>SUM(F$22:F286)</f>
        <v>1273073.9999999991</v>
      </c>
      <c r="I286" s="2">
        <f t="shared" si="39"/>
        <v>13.901621725362251</v>
      </c>
      <c r="J286" s="2">
        <f>G286/$M$2*1000</f>
        <v>3.2088917338687812</v>
      </c>
      <c r="K286" s="7">
        <f>F286/$M$2*100</f>
        <v>4.4608799041885597E-2</v>
      </c>
      <c r="L286" s="7">
        <f>H286/$M$2*100</f>
        <v>4.3905339520464954</v>
      </c>
      <c r="M286" s="7">
        <f t="shared" si="40"/>
        <v>0.74287748649138985</v>
      </c>
      <c r="N286" s="7">
        <f t="shared" si="41"/>
        <v>1.0600486619302101</v>
      </c>
      <c r="O286" s="7">
        <f>N286*(1-N286^$M$5)/(1-N286)</f>
        <v>22.284599154189497</v>
      </c>
      <c r="P286" s="7">
        <f t="shared" si="42"/>
        <v>3.5337691294538197E-2</v>
      </c>
      <c r="Q286" s="1">
        <f t="shared" si="43"/>
        <v>44163</v>
      </c>
      <c r="R286" s="7">
        <f>I286^(1-$M$3)*K286^$M$3</f>
        <v>0.78748628553327549</v>
      </c>
      <c r="S286" s="7">
        <f t="shared" si="44"/>
        <v>0.3586248287176671</v>
      </c>
      <c r="T286" s="7">
        <f t="shared" si="45"/>
        <v>8.8044731614751459E-2</v>
      </c>
      <c r="U286" s="7">
        <f t="shared" si="46"/>
        <v>1.1461111142509426</v>
      </c>
      <c r="V286" s="7">
        <f>SUM(P$9:P285)</f>
        <v>5.3117232628020359</v>
      </c>
      <c r="W286" s="7">
        <f ca="1">IFERROR(VALUE(INDIRECT(_xlfn.CONCAT("L",ROW(W286)-_xlfn.CEILING.MATH($M$5)-7))),0)</f>
        <v>3.5584502502269175</v>
      </c>
      <c r="X286" s="7">
        <f ca="1">$M$4+V286+W286</f>
        <v>8.8701735130289538</v>
      </c>
    </row>
    <row r="287" spans="1:24" x14ac:dyDescent="0.2">
      <c r="A287">
        <v>20201206</v>
      </c>
      <c r="B287" t="s">
        <v>2</v>
      </c>
      <c r="C287">
        <v>10380</v>
      </c>
      <c r="D287">
        <v>57786</v>
      </c>
      <c r="E287" s="1">
        <f t="shared" si="38"/>
        <v>44171</v>
      </c>
      <c r="F287" s="2">
        <f>IF(AVERAGE(C274:C287)&lt;0,NA,AVERAGE(C274:C287))</f>
        <v>12978.357142857143</v>
      </c>
      <c r="G287" s="2">
        <f>IF(AVERAGE(D274:D287)&lt;0,NA,AVERAGE(D274:D287))</f>
        <v>91776.28571428571</v>
      </c>
      <c r="H287" s="2">
        <f>SUM(F$22:F287)</f>
        <v>1286052.3571428561</v>
      </c>
      <c r="I287" s="2">
        <f t="shared" si="39"/>
        <v>14.141297004828512</v>
      </c>
      <c r="J287" s="2">
        <f>G287/$M$2*1000</f>
        <v>3.1651490676998471</v>
      </c>
      <c r="K287" s="7">
        <f>F287/$M$2*100</f>
        <v>4.4759313030899604E-2</v>
      </c>
      <c r="L287" s="7">
        <f>H287/$M$2*100</f>
        <v>4.4352932650773953</v>
      </c>
      <c r="M287" s="7">
        <f t="shared" si="40"/>
        <v>0.75082521378070344</v>
      </c>
      <c r="N287" s="7">
        <f t="shared" si="41"/>
        <v>1.0596134922074856</v>
      </c>
      <c r="O287" s="7">
        <f>N287*(1-N287^$M$5)/(1-N287)</f>
        <v>22.20756075055445</v>
      </c>
      <c r="P287" s="7">
        <f t="shared" si="42"/>
        <v>3.5824939791811214E-2</v>
      </c>
      <c r="Q287" s="1">
        <f t="shared" si="43"/>
        <v>44164</v>
      </c>
      <c r="R287" s="7">
        <f>I287^(1-$M$3)*K287^$M$3</f>
        <v>0.79558452681160308</v>
      </c>
      <c r="S287" s="7">
        <f t="shared" si="44"/>
        <v>0.36170063504635613</v>
      </c>
      <c r="T287" s="7">
        <f t="shared" si="45"/>
        <v>9.3533342880395387E-2</v>
      </c>
      <c r="U287" s="7">
        <f t="shared" si="46"/>
        <v>1.1572851618579592</v>
      </c>
      <c r="V287" s="7">
        <f>SUM(P$9:P286)</f>
        <v>5.3470609540965741</v>
      </c>
      <c r="W287" s="7">
        <f ca="1">IFERROR(VALUE(INDIRECT(_xlfn.CONCAT("L",ROW(W287)-_xlfn.CEILING.MATH($M$5)-7))),0)</f>
        <v>3.5919702821632757</v>
      </c>
      <c r="X287" s="7">
        <f ca="1">$M$4+V287+W287</f>
        <v>8.9390312362598507</v>
      </c>
    </row>
    <row r="288" spans="1:24" x14ac:dyDescent="0.2">
      <c r="A288">
        <v>20201207</v>
      </c>
      <c r="B288" t="s">
        <v>2</v>
      </c>
      <c r="C288">
        <v>9491</v>
      </c>
      <c r="D288">
        <v>39810</v>
      </c>
      <c r="E288" s="1">
        <f t="shared" si="38"/>
        <v>44172</v>
      </c>
      <c r="F288" s="2">
        <f>IF(AVERAGE(C275:C288)&lt;0,NA,AVERAGE(C275:C288))</f>
        <v>13110.5</v>
      </c>
      <c r="G288" s="2">
        <f>IF(AVERAGE(D275:D288)&lt;0,NA,AVERAGE(D275:D288))</f>
        <v>90678.857142857145</v>
      </c>
      <c r="H288" s="2">
        <f>SUM(F$22:F288)</f>
        <v>1299162.8571428561</v>
      </c>
      <c r="I288" s="2">
        <f t="shared" si="39"/>
        <v>14.458166338979634</v>
      </c>
      <c r="J288" s="2">
        <f>G288/$M$2*1000</f>
        <v>3.1273013274836226</v>
      </c>
      <c r="K288" s="7">
        <f>F288/$M$2*100</f>
        <v>4.5215042784870034E-2</v>
      </c>
      <c r="L288" s="7">
        <f>H288/$M$2*100</f>
        <v>4.4805083078622649</v>
      </c>
      <c r="M288" s="7">
        <f t="shared" si="40"/>
        <v>0.76331857408441761</v>
      </c>
      <c r="N288" s="7">
        <f t="shared" si="41"/>
        <v>1.0592348258249897</v>
      </c>
      <c r="O288" s="7">
        <f>N288*(1-N288^$M$5)/(1-N288)</f>
        <v>22.140764071430652</v>
      </c>
      <c r="P288" s="7">
        <f t="shared" si="42"/>
        <v>3.6517873288419142E-2</v>
      </c>
      <c r="Q288" s="1">
        <f t="shared" si="43"/>
        <v>44165</v>
      </c>
      <c r="R288" s="7">
        <f>I288^(1-$M$3)*K288^$M$3</f>
        <v>0.8085336168692876</v>
      </c>
      <c r="S288" s="7">
        <f t="shared" si="44"/>
        <v>0.36343905930244758</v>
      </c>
      <c r="T288" s="7">
        <f t="shared" si="45"/>
        <v>0.10614021760416747</v>
      </c>
      <c r="U288" s="7">
        <f t="shared" si="46"/>
        <v>1.1719726761717353</v>
      </c>
      <c r="V288" s="7">
        <f>SUM(P$9:P287)</f>
        <v>5.3828858938883855</v>
      </c>
      <c r="W288" s="7">
        <f ca="1">IFERROR(VALUE(INDIRECT(_xlfn.CONCAT("L",ROW(W288)-_xlfn.CEILING.MATH($M$5)-7))),0)</f>
        <v>3.626074879886755</v>
      </c>
      <c r="X288" s="7">
        <f ca="1">$M$4+V288+W288</f>
        <v>9.00896077377514</v>
      </c>
    </row>
    <row r="289" spans="1:24" x14ac:dyDescent="0.2">
      <c r="A289">
        <v>20201208</v>
      </c>
      <c r="B289" t="s">
        <v>2</v>
      </c>
      <c r="C289">
        <v>19842</v>
      </c>
      <c r="D289">
        <v>117293</v>
      </c>
      <c r="E289" s="1">
        <f t="shared" si="38"/>
        <v>44173</v>
      </c>
      <c r="F289" s="2">
        <f>IF(AVERAGE(C276:C289)&lt;0,NA,AVERAGE(C276:C289))</f>
        <v>13343.5</v>
      </c>
      <c r="G289" s="2">
        <f>IF(AVERAGE(D276:D289)&lt;0,NA,AVERAGE(D276:D289))</f>
        <v>88506.428571428565</v>
      </c>
      <c r="H289" s="2">
        <f>SUM(F$22:F289)</f>
        <v>1312506.3571428561</v>
      </c>
      <c r="I289" s="2">
        <f t="shared" si="39"/>
        <v>15.076305998757153</v>
      </c>
      <c r="J289" s="2">
        <f>G289/$M$2*1000</f>
        <v>3.0523793559308841</v>
      </c>
      <c r="K289" s="7">
        <f>F289/$M$2*100</f>
        <v>4.6018605194303293E-2</v>
      </c>
      <c r="L289" s="7">
        <f>H289/$M$2*100</f>
        <v>4.5265269130565686</v>
      </c>
      <c r="M289" s="7">
        <f t="shared" si="40"/>
        <v>0.78692231320586259</v>
      </c>
      <c r="N289" s="7">
        <f t="shared" si="41"/>
        <v>1.0584792226907724</v>
      </c>
      <c r="O289" s="7">
        <f>N289*(1-N289^$M$5)/(1-N289)</f>
        <v>22.008137146961676</v>
      </c>
      <c r="P289" s="7">
        <f t="shared" si="42"/>
        <v>3.7846952372121018E-2</v>
      </c>
      <c r="Q289" s="1">
        <f t="shared" si="43"/>
        <v>44166</v>
      </c>
      <c r="R289" s="7">
        <f>I289^(1-$M$3)*K289^$M$3</f>
        <v>0.83294091840016593</v>
      </c>
      <c r="S289" s="7">
        <f t="shared" si="44"/>
        <v>0.36481659486147611</v>
      </c>
      <c r="T289" s="7">
        <f t="shared" si="45"/>
        <v>7.7273387192365539E-2</v>
      </c>
      <c r="U289" s="7">
        <f t="shared" si="46"/>
        <v>1.197757513261642</v>
      </c>
      <c r="V289" s="7">
        <f>SUM(P$9:P288)</f>
        <v>5.4194037671768047</v>
      </c>
      <c r="W289" s="7">
        <f ca="1">IFERROR(VALUE(INDIRECT(_xlfn.CONCAT("L",ROW(W289)-_xlfn.CEILING.MATH($M$5)-7))),0)</f>
        <v>3.66091332568433</v>
      </c>
      <c r="X289" s="7">
        <f ca="1">$M$4+V289+W289</f>
        <v>9.0803170928611348</v>
      </c>
    </row>
    <row r="290" spans="1:24" x14ac:dyDescent="0.2">
      <c r="A290">
        <v>20201209</v>
      </c>
      <c r="B290" t="s">
        <v>2</v>
      </c>
      <c r="C290">
        <v>13606</v>
      </c>
      <c r="D290">
        <v>81405</v>
      </c>
      <c r="E290" s="1">
        <f t="shared" si="38"/>
        <v>44174</v>
      </c>
      <c r="F290" s="2">
        <f>IF(AVERAGE(C277:C290)&lt;0,NA,AVERAGE(C277:C290))</f>
        <v>12971.714285714286</v>
      </c>
      <c r="G290" s="2">
        <f>IF(AVERAGE(D277:D290)&lt;0,NA,AVERAGE(D277:D290))</f>
        <v>84982.928571428565</v>
      </c>
      <c r="H290" s="2">
        <f>SUM(F$22:F290)</f>
        <v>1325478.0714285704</v>
      </c>
      <c r="I290" s="2">
        <f t="shared" si="39"/>
        <v>15.263905944135001</v>
      </c>
      <c r="J290" s="2">
        <f>G290/$M$2*1000</f>
        <v>2.9308620962897649</v>
      </c>
      <c r="K290" s="7">
        <f>F290/$M$2*100</f>
        <v>4.4736403372997308E-2</v>
      </c>
      <c r="L290" s="7">
        <f>H290/$M$2*100</f>
        <v>4.5712633164295662</v>
      </c>
      <c r="M290" s="7">
        <f t="shared" si="40"/>
        <v>0.7816123446531098</v>
      </c>
      <c r="N290" s="7">
        <f t="shared" si="41"/>
        <v>1.0572360501712035</v>
      </c>
      <c r="O290" s="7">
        <f>N290*(1-N290^$M$5)/(1-N290)</f>
        <v>21.791833749734405</v>
      </c>
      <c r="P290" s="7">
        <f t="shared" si="42"/>
        <v>3.792011069450172E-2</v>
      </c>
      <c r="Q290" s="1">
        <f t="shared" si="43"/>
        <v>44167</v>
      </c>
      <c r="R290" s="7">
        <f>I290^(1-$M$3)*K290^$M$3</f>
        <v>0.82634874802610714</v>
      </c>
      <c r="S290" s="7">
        <f t="shared" si="44"/>
        <v>0.3666880429376454</v>
      </c>
      <c r="T290" s="7">
        <f t="shared" si="45"/>
        <v>0.11425421706754624</v>
      </c>
      <c r="U290" s="7">
        <f t="shared" si="46"/>
        <v>1.1930367909637525</v>
      </c>
      <c r="V290" s="7">
        <f>SUM(P$9:P289)</f>
        <v>5.4572507195489255</v>
      </c>
      <c r="W290" s="7">
        <f ca="1">IFERROR(VALUE(INDIRECT(_xlfn.CONCAT("L",ROW(W290)-_xlfn.CEILING.MATH($M$5)-7))),0)</f>
        <v>3.6960399897587397</v>
      </c>
      <c r="X290" s="7">
        <f ca="1">$M$4+V290+W290</f>
        <v>9.1532907093076652</v>
      </c>
    </row>
    <row r="291" spans="1:24" x14ac:dyDescent="0.2">
      <c r="A291">
        <v>20201210</v>
      </c>
      <c r="B291" t="s">
        <v>2</v>
      </c>
      <c r="C291">
        <v>15299</v>
      </c>
      <c r="D291">
        <v>36008</v>
      </c>
      <c r="E291" s="1">
        <f t="shared" si="38"/>
        <v>44175</v>
      </c>
      <c r="F291" s="2">
        <f>IF(AVERAGE(C278:C291)&lt;0,NA,AVERAGE(C278:C291))</f>
        <v>13014.714285714286</v>
      </c>
      <c r="G291" s="2">
        <f>IF(AVERAGE(D278:D291)&lt;0,NA,AVERAGE(D278:D291))</f>
        <v>79362</v>
      </c>
      <c r="H291" s="2">
        <f>SUM(F$22:F291)</f>
        <v>1338492.7857142847</v>
      </c>
      <c r="I291" s="2">
        <f t="shared" si="39"/>
        <v>16.399176288039978</v>
      </c>
      <c r="J291" s="2">
        <f>G291/$M$2*1000</f>
        <v>2.7370094393751998</v>
      </c>
      <c r="K291" s="7">
        <f>F291/$M$2*100</f>
        <v>4.4884700298343364E-2</v>
      </c>
      <c r="L291" s="7">
        <f>H291/$M$2*100</f>
        <v>4.6161480167279096</v>
      </c>
      <c r="M291" s="7">
        <f t="shared" si="40"/>
        <v>0.81306175072781095</v>
      </c>
      <c r="N291" s="7">
        <f t="shared" si="41"/>
        <v>1.0552045404400894</v>
      </c>
      <c r="O291" s="7">
        <f>N291*(1-N291^$M$5)/(1-N291)</f>
        <v>21.443402210052735</v>
      </c>
      <c r="P291" s="7">
        <f t="shared" si="42"/>
        <v>4.0009810132831732E-2</v>
      </c>
      <c r="Q291" s="1">
        <f t="shared" si="43"/>
        <v>44168</v>
      </c>
      <c r="R291" s="7">
        <f>I291^(1-$M$3)*K291^$M$3</f>
        <v>0.8579464510261543</v>
      </c>
      <c r="S291" s="7">
        <f t="shared" si="44"/>
        <v>0.36990032185211807</v>
      </c>
      <c r="T291" s="7">
        <f t="shared" si="45"/>
        <v>0.13660862314356148</v>
      </c>
      <c r="U291" s="7">
        <f t="shared" si="46"/>
        <v>1.2278467728782725</v>
      </c>
      <c r="V291" s="7">
        <f>SUM(P$9:P290)</f>
        <v>5.4951708302434268</v>
      </c>
      <c r="W291" s="7">
        <f ca="1">IFERROR(VALUE(INDIRECT(_xlfn.CONCAT("L",ROW(W291)-_xlfn.CEILING.MATH($M$5)-7))),0)</f>
        <v>3.7321761568232961</v>
      </c>
      <c r="X291" s="7">
        <f ca="1">$M$4+V291+W291</f>
        <v>9.2273469870667224</v>
      </c>
    </row>
    <row r="292" spans="1:24" x14ac:dyDescent="0.2">
      <c r="A292">
        <v>20201211</v>
      </c>
      <c r="B292" t="s">
        <v>2</v>
      </c>
      <c r="C292">
        <v>14451</v>
      </c>
      <c r="D292">
        <v>6683</v>
      </c>
      <c r="E292" s="1">
        <f t="shared" si="38"/>
        <v>44176</v>
      </c>
      <c r="F292" s="2">
        <f>IF(AVERAGE(C279:C292)&lt;0,NA,AVERAGE(C279:C292))</f>
        <v>13762.142857142857</v>
      </c>
      <c r="G292" s="2">
        <f>IF(AVERAGE(D279:D292)&lt;0,NA,AVERAGE(D279:D292))</f>
        <v>78936.357142857145</v>
      </c>
      <c r="H292" s="2">
        <f>SUM(F$22:F292)</f>
        <v>1352254.9285714277</v>
      </c>
      <c r="I292" s="2">
        <f t="shared" si="39"/>
        <v>17.434479313805245</v>
      </c>
      <c r="J292" s="2">
        <f>G292/$M$2*1000</f>
        <v>2.7223300144892009</v>
      </c>
      <c r="K292" s="7">
        <f>F292/$M$2*100</f>
        <v>4.7462406322963106E-2</v>
      </c>
      <c r="L292" s="7">
        <f>H292/$M$2*100</f>
        <v>4.6636104230508728</v>
      </c>
      <c r="M292" s="7">
        <f t="shared" si="40"/>
        <v>0.86219815741557759</v>
      </c>
      <c r="N292" s="7">
        <f t="shared" si="41"/>
        <v>1.0550481416768864</v>
      </c>
      <c r="O292" s="7">
        <f>N292*(1-N292^$M$5)/(1-N292)</f>
        <v>21.416834169524449</v>
      </c>
      <c r="P292" s="7">
        <f t="shared" si="42"/>
        <v>4.2474091013552415E-2</v>
      </c>
      <c r="Q292" s="1">
        <f t="shared" si="43"/>
        <v>44169</v>
      </c>
      <c r="R292" s="7">
        <f>I292^(1-$M$3)*K292^$M$3</f>
        <v>0.90966056373854065</v>
      </c>
      <c r="S292" s="7">
        <f t="shared" si="44"/>
        <v>0.37302342553905699</v>
      </c>
      <c r="T292" s="7">
        <f t="shared" si="45"/>
        <v>0.17959039278358713</v>
      </c>
      <c r="U292" s="7">
        <f t="shared" si="46"/>
        <v>1.2826839892775976</v>
      </c>
      <c r="V292" s="7">
        <f>SUM(P$9:P291)</f>
        <v>5.5351806403762582</v>
      </c>
      <c r="W292" s="7">
        <f ca="1">IFERROR(VALUE(INDIRECT(_xlfn.CONCAT("L",ROW(W292)-_xlfn.CEILING.MATH($M$5)-7))),0)</f>
        <v>3.7694346507846581</v>
      </c>
      <c r="X292" s="7">
        <f ca="1">$M$4+V292+W292</f>
        <v>9.3046152911609159</v>
      </c>
    </row>
    <row r="293" spans="1:24" x14ac:dyDescent="0.2">
      <c r="A293">
        <v>20201212</v>
      </c>
      <c r="B293" t="s">
        <v>2</v>
      </c>
      <c r="C293">
        <v>16360</v>
      </c>
      <c r="D293">
        <v>325</v>
      </c>
      <c r="E293" s="1">
        <f t="shared" si="38"/>
        <v>44177</v>
      </c>
      <c r="F293" s="2">
        <f>IF(AVERAGE(C280:C293)&lt;0,NA,AVERAGE(C280:C293))</f>
        <v>14621.785714285714</v>
      </c>
      <c r="G293" s="2">
        <f>IF(AVERAGE(D280:D293)&lt;0,NA,AVERAGE(D280:D293))</f>
        <v>73834.642857142855</v>
      </c>
      <c r="H293" s="2">
        <f>SUM(F$22:F293)</f>
        <v>1366876.7142857134</v>
      </c>
      <c r="I293" s="2">
        <f t="shared" si="39"/>
        <v>19.803421738730851</v>
      </c>
      <c r="J293" s="2">
        <f>G293/$M$2*1000</f>
        <v>2.5463838417995595</v>
      </c>
      <c r="K293" s="7">
        <f>F293/$M$2*100</f>
        <v>5.0427113127846382E-2</v>
      </c>
      <c r="L293" s="7">
        <f>H293/$M$2*100</f>
        <v>4.7140375361787195</v>
      </c>
      <c r="M293" s="7">
        <f t="shared" si="40"/>
        <v>0.94888734605776592</v>
      </c>
      <c r="N293" s="7">
        <f t="shared" si="41"/>
        <v>1.0531434140600042</v>
      </c>
      <c r="O293" s="7">
        <f>N293*(1-N293^$M$5)/(1-N293)</f>
        <v>21.09617809690878</v>
      </c>
      <c r="P293" s="7">
        <f t="shared" si="42"/>
        <v>4.7369455007210133E-2</v>
      </c>
      <c r="Q293" s="1">
        <f t="shared" si="43"/>
        <v>44170</v>
      </c>
      <c r="R293" s="7">
        <f>I293^(1-$M$3)*K293^$M$3</f>
        <v>0.99931445918561235</v>
      </c>
      <c r="S293" s="7">
        <f t="shared" si="44"/>
        <v>0.3754952051884296</v>
      </c>
      <c r="T293" s="7">
        <f t="shared" si="45"/>
        <v>9.0107967310531611E-2</v>
      </c>
      <c r="U293" s="7">
        <f t="shared" si="46"/>
        <v>1.374809664374042</v>
      </c>
      <c r="V293" s="7">
        <f>SUM(P$9:P292)</f>
        <v>5.5776547313898108</v>
      </c>
      <c r="W293" s="7">
        <f ca="1">IFERROR(VALUE(INDIRECT(_xlfn.CONCAT("L",ROW(W293)-_xlfn.CEILING.MATH($M$5)-7))),0)</f>
        <v>3.8080140220113115</v>
      </c>
      <c r="X293" s="7">
        <f ca="1">$M$4+V293+W293</f>
        <v>9.3856687534011218</v>
      </c>
    </row>
    <row r="294" spans="1:24" x14ac:dyDescent="0.2">
      <c r="A294">
        <v>20201213</v>
      </c>
      <c r="B294" t="s">
        <v>2</v>
      </c>
      <c r="C294">
        <v>8349</v>
      </c>
      <c r="D294">
        <v>82689</v>
      </c>
      <c r="E294" s="1">
        <f t="shared" si="38"/>
        <v>44178</v>
      </c>
      <c r="F294" s="2">
        <f>IF(AVERAGE(C281:C294)&lt;0,NA,AVERAGE(C281:C294))</f>
        <v>14714.571428571429</v>
      </c>
      <c r="G294" s="2">
        <f>IF(AVERAGE(D281:D294)&lt;0,NA,AVERAGE(D281:D294))</f>
        <v>75938.71428571429</v>
      </c>
      <c r="H294" s="2">
        <f>SUM(F$22:F294)</f>
        <v>1381591.2857142847</v>
      </c>
      <c r="I294" s="2">
        <f t="shared" si="39"/>
        <v>19.376903555686823</v>
      </c>
      <c r="J294" s="2">
        <f>G294/$M$2*1000</f>
        <v>2.6189483356520289</v>
      </c>
      <c r="K294" s="7">
        <f>F294/$M$2*100</f>
        <v>5.0747109317255887E-2</v>
      </c>
      <c r="L294" s="7">
        <f>H294/$M$2*100</f>
        <v>4.7647846454959755</v>
      </c>
      <c r="M294" s="7">
        <f t="shared" si="40"/>
        <v>0.94087874904383151</v>
      </c>
      <c r="N294" s="7">
        <f t="shared" si="41"/>
        <v>1.053935865135468</v>
      </c>
      <c r="O294" s="7">
        <f>N294*(1-N294^$M$5)/(1-N294)</f>
        <v>21.228934984463415</v>
      </c>
      <c r="P294" s="7">
        <f t="shared" si="42"/>
        <v>4.6711050699755667E-2</v>
      </c>
      <c r="Q294" s="1">
        <f t="shared" si="43"/>
        <v>44171</v>
      </c>
      <c r="R294" s="7">
        <f>I294^(1-$M$3)*K294^$M$3</f>
        <v>0.99162585836108741</v>
      </c>
      <c r="S294" s="7">
        <f t="shared" si="44"/>
        <v>0.37682421168717034</v>
      </c>
      <c r="T294" s="7">
        <f t="shared" si="45"/>
        <v>4.495240108500631E-2</v>
      </c>
      <c r="U294" s="7">
        <f t="shared" si="46"/>
        <v>1.3684500700482578</v>
      </c>
      <c r="V294" s="7">
        <f>SUM(P$9:P293)</f>
        <v>5.6250241863970212</v>
      </c>
      <c r="W294" s="7">
        <f ca="1">IFERROR(VALUE(INDIRECT(_xlfn.CONCAT("L",ROW(W294)-_xlfn.CEILING.MATH($M$5)-7))),0)</f>
        <v>3.8473055633561959</v>
      </c>
      <c r="X294" s="7">
        <f ca="1">$M$4+V294+W294</f>
        <v>9.472329749753218</v>
      </c>
    </row>
    <row r="295" spans="1:24" x14ac:dyDescent="0.2">
      <c r="A295">
        <v>20201214</v>
      </c>
      <c r="B295" t="s">
        <v>2</v>
      </c>
      <c r="C295">
        <v>8901</v>
      </c>
      <c r="D295">
        <v>134931</v>
      </c>
      <c r="E295" s="1">
        <f t="shared" si="38"/>
        <v>44179</v>
      </c>
      <c r="F295" s="2">
        <f>IF(AVERAGE(C282:C295)&lt;0,NA,AVERAGE(C282:C295))</f>
        <v>14512.857142857143</v>
      </c>
      <c r="G295" s="2">
        <f>IF(AVERAGE(D282:D295)&lt;0,NA,AVERAGE(D282:D295))</f>
        <v>82362.071428571435</v>
      </c>
      <c r="H295" s="2">
        <f>SUM(F$22:F295)</f>
        <v>1396104.1428571418</v>
      </c>
      <c r="I295" s="2">
        <f t="shared" si="39"/>
        <v>17.62080153052419</v>
      </c>
      <c r="J295" s="2">
        <f>G295/$M$2*1000</f>
        <v>2.8404748739509396</v>
      </c>
      <c r="K295" s="7">
        <f>F295/$M$2*100</f>
        <v>5.0051444006330215E-2</v>
      </c>
      <c r="L295" s="7">
        <f>H295/$M$2*100</f>
        <v>4.8148360895023048</v>
      </c>
      <c r="M295" s="7">
        <f t="shared" si="40"/>
        <v>0.88906865542275193</v>
      </c>
      <c r="N295" s="7">
        <f t="shared" si="41"/>
        <v>1.0562964892542868</v>
      </c>
      <c r="O295" s="7">
        <f>N295*(1-N295^$M$5)/(1-N295)</f>
        <v>21.629914469500886</v>
      </c>
      <c r="P295" s="7">
        <f t="shared" si="42"/>
        <v>4.3417652009363331E-2</v>
      </c>
      <c r="Q295" s="1">
        <f t="shared" si="43"/>
        <v>44172</v>
      </c>
      <c r="R295" s="7">
        <f>I295^(1-$M$3)*K295^$M$3</f>
        <v>0.93912009942908214</v>
      </c>
      <c r="S295" s="7">
        <f t="shared" si="44"/>
        <v>0.38062844660098938</v>
      </c>
      <c r="T295" s="7">
        <f t="shared" si="45"/>
        <v>0.10175206612598919</v>
      </c>
      <c r="U295" s="7">
        <f t="shared" si="46"/>
        <v>1.3197485460300715</v>
      </c>
      <c r="V295" s="7">
        <f>SUM(P$9:P294)</f>
        <v>5.6717352370967768</v>
      </c>
      <c r="W295" s="7">
        <f ca="1">IFERROR(VALUE(INDIRECT(_xlfn.CONCAT("L",ROW(W295)-_xlfn.CEILING.MATH($M$5)-7))),0)</f>
        <v>3.8872848871189642</v>
      </c>
      <c r="X295" s="7">
        <f ca="1">$M$4+V295+W295</f>
        <v>9.559020124215742</v>
      </c>
    </row>
    <row r="296" spans="1:24" x14ac:dyDescent="0.2">
      <c r="A296">
        <v>20201215</v>
      </c>
      <c r="B296" t="s">
        <v>2</v>
      </c>
      <c r="C296">
        <v>18926</v>
      </c>
      <c r="D296">
        <v>119269</v>
      </c>
      <c r="E296" s="1">
        <f t="shared" si="38"/>
        <v>44180</v>
      </c>
      <c r="F296" s="2">
        <f>IF(AVERAGE(C283:C296)&lt;0,NA,AVERAGE(C283:C296))</f>
        <v>14540.428571428571</v>
      </c>
      <c r="G296" s="2">
        <f>IF(AVERAGE(D283:D296)&lt;0,NA,AVERAGE(D283:D296))</f>
        <v>81236</v>
      </c>
      <c r="H296" s="2">
        <f>SUM(F$22:F296)</f>
        <v>1410644.5714285704</v>
      </c>
      <c r="I296" s="2">
        <f t="shared" si="39"/>
        <v>17.898996222645835</v>
      </c>
      <c r="J296" s="2">
        <f>G296/$M$2*1000</f>
        <v>2.8016393087004321</v>
      </c>
      <c r="K296" s="7">
        <f>F296/$M$2*100</f>
        <v>5.0146531403645125E-2</v>
      </c>
      <c r="L296" s="7">
        <f>H296/$M$2*100</f>
        <v>4.8649826209059501</v>
      </c>
      <c r="M296" s="7">
        <f t="shared" si="40"/>
        <v>0.8972565381357327</v>
      </c>
      <c r="N296" s="7">
        <f t="shared" si="41"/>
        <v>1.0558887333469162</v>
      </c>
      <c r="O296" s="7">
        <f>N296*(1-N296^$M$5)/(1-N296)</f>
        <v>21.560057956669425</v>
      </c>
      <c r="P296" s="7">
        <f t="shared" si="42"/>
        <v>4.3942510332923596E-2</v>
      </c>
      <c r="Q296" s="1">
        <f t="shared" si="43"/>
        <v>44173</v>
      </c>
      <c r="R296" s="7">
        <f>I296^(1-$M$3)*K296^$M$3</f>
        <v>0.94740306953937781</v>
      </c>
      <c r="S296" s="7">
        <f t="shared" si="44"/>
        <v>0.38663151599261386</v>
      </c>
      <c r="T296" s="7">
        <f t="shared" si="45"/>
        <v>0.11120351617988367</v>
      </c>
      <c r="U296" s="7">
        <f t="shared" si="46"/>
        <v>1.3340345855319917</v>
      </c>
      <c r="V296" s="7">
        <f>SUM(P$9:P295)</f>
        <v>5.7151528891061405</v>
      </c>
      <c r="W296" s="7">
        <f ca="1">IFERROR(VALUE(INDIRECT(_xlfn.CONCAT("L",ROW(W296)-_xlfn.CEILING.MATH($M$5)-7))),0)</f>
        <v>3.9281621216672593</v>
      </c>
      <c r="X296" s="7">
        <f ca="1">$M$4+V296+W296</f>
        <v>9.6433150107733994</v>
      </c>
    </row>
    <row r="297" spans="1:24" x14ac:dyDescent="0.2">
      <c r="A297">
        <v>20201216</v>
      </c>
      <c r="B297" t="s">
        <v>2</v>
      </c>
      <c r="C297">
        <v>18802</v>
      </c>
      <c r="D297">
        <v>77097</v>
      </c>
      <c r="E297" s="1">
        <f t="shared" si="38"/>
        <v>44181</v>
      </c>
      <c r="F297" s="2">
        <f>IF(AVERAGE(C284:C297)&lt;0,NA,AVERAGE(C284:C297))</f>
        <v>14510.428571428571</v>
      </c>
      <c r="G297" s="2">
        <f>IF(AVERAGE(D284:D297)&lt;0,NA,AVERAGE(D284:D297))</f>
        <v>78055.571428571435</v>
      </c>
      <c r="H297" s="2">
        <f>SUM(F$22:F297)</f>
        <v>1425154.9999999991</v>
      </c>
      <c r="I297" s="2">
        <f t="shared" si="39"/>
        <v>18.589869122548219</v>
      </c>
      <c r="J297" s="2">
        <f>G297/$M$2*1000</f>
        <v>2.6919537788340153</v>
      </c>
      <c r="K297" s="7">
        <f>F297/$M$2*100</f>
        <v>5.0043068432473463E-2</v>
      </c>
      <c r="L297" s="7">
        <f>H297/$M$2*100</f>
        <v>4.9150256893384237</v>
      </c>
      <c r="M297" s="7">
        <f t="shared" si="40"/>
        <v>0.91447447555021932</v>
      </c>
      <c r="N297" s="7">
        <f t="shared" si="41"/>
        <v>1.0547233080533642</v>
      </c>
      <c r="O297" s="7">
        <f>N297*(1-N297^$M$5)/(1-N297)</f>
        <v>21.361769767871909</v>
      </c>
      <c r="P297" s="7">
        <f t="shared" si="42"/>
        <v>4.515157472735834E-2</v>
      </c>
      <c r="Q297" s="1">
        <f t="shared" si="43"/>
        <v>44174</v>
      </c>
      <c r="R297" s="7">
        <f>I297^(1-$M$3)*K297^$M$3</f>
        <v>0.96451754398269274</v>
      </c>
      <c r="S297" s="7">
        <f t="shared" si="44"/>
        <v>0.3936532029694641</v>
      </c>
      <c r="T297" s="7">
        <f t="shared" si="45"/>
        <v>0.12101804321747744</v>
      </c>
      <c r="U297" s="7">
        <f t="shared" si="46"/>
        <v>1.3581707469521569</v>
      </c>
      <c r="V297" s="7">
        <f>SUM(P$9:P296)</f>
        <v>5.7590953994390643</v>
      </c>
      <c r="W297" s="7">
        <f ca="1">IFERROR(VALUE(INDIRECT(_xlfn.CONCAT("L",ROW(W297)-_xlfn.CEILING.MATH($M$5)-7))),0)</f>
        <v>3.9704299478161822</v>
      </c>
      <c r="X297" s="7">
        <f ca="1">$M$4+V297+W297</f>
        <v>9.7295253472552474</v>
      </c>
    </row>
    <row r="298" spans="1:24" x14ac:dyDescent="0.2">
      <c r="A298">
        <v>20201217</v>
      </c>
      <c r="B298" t="s">
        <v>2</v>
      </c>
      <c r="C298">
        <v>19849</v>
      </c>
      <c r="D298">
        <v>83703</v>
      </c>
      <c r="E298" s="1">
        <f t="shared" si="38"/>
        <v>44182</v>
      </c>
      <c r="F298" s="2">
        <f>IF(AVERAGE(C285:C298)&lt;0,NA,AVERAGE(C285:C298))</f>
        <v>14674.5</v>
      </c>
      <c r="G298" s="2">
        <f>IF(AVERAGE(D285:D298)&lt;0,NA,AVERAGE(D285:D298))</f>
        <v>75721.78571428571</v>
      </c>
      <c r="H298" s="2">
        <f>SUM(F$22:F298)</f>
        <v>1439829.4999999991</v>
      </c>
      <c r="I298" s="2">
        <f t="shared" si="39"/>
        <v>19.379495427339748</v>
      </c>
      <c r="J298" s="2">
        <f>G298/$M$2*1000</f>
        <v>2.6114669774746875</v>
      </c>
      <c r="K298" s="7">
        <f>F298/$M$2*100</f>
        <v>5.0608912348619452E-2</v>
      </c>
      <c r="L298" s="7">
        <f>H298/$M$2*100</f>
        <v>4.965634601687043</v>
      </c>
      <c r="M298" s="7">
        <f t="shared" si="40"/>
        <v>0.93973203169171904</v>
      </c>
      <c r="N298" s="7">
        <f t="shared" si="41"/>
        <v>1.0538546209364732</v>
      </c>
      <c r="O298" s="7">
        <f>N298*(1-N298^$M$5)/(1-N298)</f>
        <v>21.215281918003473</v>
      </c>
      <c r="P298" s="7">
        <f t="shared" si="42"/>
        <v>4.6680546026585036E-2</v>
      </c>
      <c r="Q298" s="1">
        <f t="shared" si="43"/>
        <v>44175</v>
      </c>
      <c r="R298" s="7">
        <f>I298^(1-$M$3)*K298^$M$3</f>
        <v>0.99034094404033846</v>
      </c>
      <c r="S298" s="7">
        <f t="shared" si="44"/>
        <v>0.39843269955677985</v>
      </c>
      <c r="T298" s="7">
        <f t="shared" si="45"/>
        <v>0.10931103247215568</v>
      </c>
      <c r="U298" s="7">
        <f t="shared" si="46"/>
        <v>1.3887736435971183</v>
      </c>
      <c r="V298" s="7">
        <f>SUM(P$9:P297)</f>
        <v>5.8042469741664231</v>
      </c>
      <c r="W298" s="7">
        <f ca="1">IFERROR(VALUE(INDIRECT(_xlfn.CONCAT("L",ROW(W298)-_xlfn.CEILING.MATH($M$5)-7))),0)</f>
        <v>4.0137097403593263</v>
      </c>
      <c r="X298" s="7">
        <f ca="1">$M$4+V298+W298</f>
        <v>9.8179567145257494</v>
      </c>
    </row>
    <row r="299" spans="1:24" x14ac:dyDescent="0.2">
      <c r="A299">
        <v>20201218</v>
      </c>
      <c r="B299" t="s">
        <v>2</v>
      </c>
      <c r="C299">
        <v>16792</v>
      </c>
      <c r="D299">
        <v>88332</v>
      </c>
      <c r="E299" s="1">
        <f t="shared" si="38"/>
        <v>44183</v>
      </c>
      <c r="F299" s="2">
        <f>IF(AVERAGE(C286:C299)&lt;0,NA,AVERAGE(C286:C299))</f>
        <v>14674.214285714286</v>
      </c>
      <c r="G299" s="2">
        <f>IF(AVERAGE(D286:D299)&lt;0,NA,AVERAGE(D286:D299))</f>
        <v>73913.5</v>
      </c>
      <c r="H299" s="2">
        <f>SUM(F$22:F299)</f>
        <v>1454503.7142857134</v>
      </c>
      <c r="I299" s="2">
        <f t="shared" si="39"/>
        <v>19.853226116628608</v>
      </c>
      <c r="J299" s="2">
        <f>G299/$M$2*1000</f>
        <v>2.549103439898929</v>
      </c>
      <c r="K299" s="7">
        <f>F299/$M$2*100</f>
        <v>5.0607926986989238E-2</v>
      </c>
      <c r="L299" s="7">
        <f>H299/$M$2*100</f>
        <v>5.0162425286740326</v>
      </c>
      <c r="M299" s="7">
        <f t="shared" si="40"/>
        <v>0.95175459115030048</v>
      </c>
      <c r="N299" s="7">
        <f t="shared" si="41"/>
        <v>1.0531732943109042</v>
      </c>
      <c r="O299" s="7">
        <f>N299*(1-N299^$M$5)/(1-N299)</f>
        <v>21.101167126814985</v>
      </c>
      <c r="P299" s="7">
        <f t="shared" si="42"/>
        <v>4.750270504532924E-2</v>
      </c>
      <c r="Q299" s="1">
        <f t="shared" si="43"/>
        <v>44176</v>
      </c>
      <c r="R299" s="7">
        <f>I299^(1-$M$3)*K299^$M$3</f>
        <v>1.0023625181372897</v>
      </c>
      <c r="S299" s="7">
        <f t="shared" si="44"/>
        <v>0.40215441043406919</v>
      </c>
      <c r="T299" s="7">
        <f t="shared" si="45"/>
        <v>0.15285987137469947</v>
      </c>
      <c r="U299" s="7">
        <f t="shared" si="46"/>
        <v>1.404516928571359</v>
      </c>
      <c r="V299" s="7">
        <f>SUM(P$9:P298)</f>
        <v>5.8509275201930082</v>
      </c>
      <c r="W299" s="7">
        <f ca="1">IFERROR(VALUE(INDIRECT(_xlfn.CONCAT("L",ROW(W299)-_xlfn.CEILING.MATH($M$5)-7))),0)</f>
        <v>4.0546648184764074</v>
      </c>
      <c r="X299" s="7">
        <f ca="1">$M$4+V299+W299</f>
        <v>9.9055923386694147</v>
      </c>
    </row>
    <row r="300" spans="1:24" x14ac:dyDescent="0.2">
      <c r="A300">
        <v>20201219</v>
      </c>
      <c r="B300" t="s">
        <v>2</v>
      </c>
      <c r="C300">
        <v>17907</v>
      </c>
      <c r="D300">
        <v>37166</v>
      </c>
      <c r="E300" s="1">
        <f t="shared" si="38"/>
        <v>44184</v>
      </c>
      <c r="F300" s="2">
        <f>IF(AVERAGE(C287:C300)&lt;0,NA,AVERAGE(C287:C300))</f>
        <v>14925.357142857143</v>
      </c>
      <c r="G300" s="2">
        <f>IF(AVERAGE(D287:D300)&lt;0,NA,AVERAGE(D287:D300))</f>
        <v>68749.78571428571</v>
      </c>
      <c r="H300" s="2">
        <f>SUM(F$22:F300)</f>
        <v>1469429.0714285704</v>
      </c>
      <c r="I300" s="2">
        <f t="shared" si="39"/>
        <v>21.709678056139399</v>
      </c>
      <c r="J300" s="2">
        <f>G300/$M$2*1000</f>
        <v>2.37101903247174</v>
      </c>
      <c r="K300" s="7">
        <f>F300/$M$2*100</f>
        <v>5.14740598599406E-2</v>
      </c>
      <c r="L300" s="7">
        <f>H300/$M$2*100</f>
        <v>5.0677165885339726</v>
      </c>
      <c r="M300" s="7">
        <f t="shared" si="40"/>
        <v>1.0056376976197301</v>
      </c>
      <c r="N300" s="7">
        <f t="shared" si="41"/>
        <v>1.0511854915361425</v>
      </c>
      <c r="O300" s="7">
        <f>N300*(1-N300^$M$5)/(1-N300)</f>
        <v>20.772100880700144</v>
      </c>
      <c r="P300" s="7">
        <f t="shared" si="42"/>
        <v>5.0890940861059386E-2</v>
      </c>
      <c r="Q300" s="1">
        <f t="shared" si="43"/>
        <v>44177</v>
      </c>
      <c r="R300" s="7">
        <f>I300^(1-$M$3)*K300^$M$3</f>
        <v>1.0571117574796707</v>
      </c>
      <c r="S300" s="7">
        <f t="shared" si="44"/>
        <v>0.40642521407979099</v>
      </c>
      <c r="T300" s="7">
        <f t="shared" si="45"/>
        <v>6.1368119321580261E-2</v>
      </c>
      <c r="U300" s="7">
        <f t="shared" si="46"/>
        <v>1.4635369715594617</v>
      </c>
      <c r="V300" s="7">
        <f>SUM(P$9:P299)</f>
        <v>5.8984302252383376</v>
      </c>
      <c r="W300" s="7">
        <f ca="1">IFERROR(VALUE(INDIRECT(_xlfn.CONCAT("L",ROW(W300)-_xlfn.CEILING.MATH($M$5)-7))),0)</f>
        <v>4.0938767918696524</v>
      </c>
      <c r="X300" s="7">
        <f ca="1">$M$4+V300+W300</f>
        <v>9.99230701710799</v>
      </c>
    </row>
    <row r="301" spans="1:24" x14ac:dyDescent="0.2">
      <c r="A301">
        <v>20201220</v>
      </c>
      <c r="B301" t="s">
        <v>2</v>
      </c>
      <c r="C301">
        <v>7780</v>
      </c>
      <c r="D301">
        <v>111257</v>
      </c>
      <c r="E301" s="1">
        <f t="shared" si="38"/>
        <v>44185</v>
      </c>
      <c r="F301" s="2">
        <f>IF(AVERAGE(C288:C301)&lt;0,NA,AVERAGE(C288:C301))</f>
        <v>14739.642857142857</v>
      </c>
      <c r="G301" s="2">
        <f>IF(AVERAGE(D288:D301)&lt;0,NA,AVERAGE(D288:D301))</f>
        <v>72569.142857142855</v>
      </c>
      <c r="H301" s="2">
        <f>SUM(F$22:F301)</f>
        <v>1484168.7142857134</v>
      </c>
      <c r="I301" s="2">
        <f t="shared" si="39"/>
        <v>20.311171217991117</v>
      </c>
      <c r="J301" s="2">
        <f>G301/$M$2*1000</f>
        <v>2.5027397117936463</v>
      </c>
      <c r="K301" s="7">
        <f>F301/$M$2*100</f>
        <v>5.0833574800306494E-2</v>
      </c>
      <c r="L301" s="7">
        <f>H301/$M$2*100</f>
        <v>5.1185501633342794</v>
      </c>
      <c r="M301" s="7">
        <f t="shared" si="40"/>
        <v>0.96528130127994449</v>
      </c>
      <c r="N301" s="7">
        <f t="shared" si="41"/>
        <v>1.0526619284273944</v>
      </c>
      <c r="O301" s="7">
        <f>N301*(1-N301^$M$5)/(1-N301)</f>
        <v>21.01596561130102</v>
      </c>
      <c r="P301" s="7">
        <f t="shared" si="42"/>
        <v>4.8349664006580334E-2</v>
      </c>
      <c r="Q301" s="1">
        <f t="shared" si="43"/>
        <v>44178</v>
      </c>
      <c r="R301" s="7">
        <f>I301^(1-$M$3)*K301^$M$3</f>
        <v>1.016114876080251</v>
      </c>
      <c r="S301" s="7">
        <f t="shared" si="44"/>
        <v>0.41285198897240416</v>
      </c>
      <c r="T301" s="7">
        <f t="shared" si="45"/>
        <v>5.4069532402662768E-2</v>
      </c>
      <c r="U301" s="7">
        <f t="shared" si="46"/>
        <v>1.4289668650526552</v>
      </c>
      <c r="V301" s="7">
        <f>SUM(P$9:P300)</f>
        <v>5.9493211660993968</v>
      </c>
      <c r="W301" s="7">
        <f ca="1">IFERROR(VALUE(INDIRECT(_xlfn.CONCAT("L",ROW(W301)-_xlfn.CEILING.MATH($M$5)-7))),0)</f>
        <v>4.1328737100871056</v>
      </c>
      <c r="X301" s="7">
        <f ca="1">$M$4+V301+W301</f>
        <v>10.082194876186502</v>
      </c>
    </row>
    <row r="302" spans="1:24" x14ac:dyDescent="0.2">
      <c r="A302">
        <v>20201221</v>
      </c>
      <c r="B302" t="s">
        <v>2</v>
      </c>
      <c r="C302">
        <v>10280</v>
      </c>
      <c r="D302">
        <v>144933</v>
      </c>
      <c r="E302" s="1">
        <f t="shared" si="38"/>
        <v>44186</v>
      </c>
      <c r="F302" s="2">
        <f>IF(AVERAGE(C289:C302)&lt;0,NA,AVERAGE(C289:C302))</f>
        <v>14796</v>
      </c>
      <c r="G302" s="2">
        <f>IF(AVERAGE(D289:D302)&lt;0,NA,AVERAGE(D289:D302))</f>
        <v>80077.928571428565</v>
      </c>
      <c r="H302" s="2">
        <f>SUM(F$22:F302)</f>
        <v>1498964.7142857134</v>
      </c>
      <c r="I302" s="2">
        <f t="shared" si="39"/>
        <v>18.477001420937285</v>
      </c>
      <c r="J302" s="2">
        <f>G302/$M$2*1000</f>
        <v>2.7617001384240942</v>
      </c>
      <c r="K302" s="7">
        <f>F302/$M$2*100</f>
        <v>5.1027937381864681E-2</v>
      </c>
      <c r="L302" s="7">
        <f>H302/$M$2*100</f>
        <v>5.1695781007161443</v>
      </c>
      <c r="M302" s="7">
        <f t="shared" si="40"/>
        <v>0.91997323229416217</v>
      </c>
      <c r="N302" s="7">
        <f t="shared" si="41"/>
        <v>1.0554667631520267</v>
      </c>
      <c r="O302" s="7">
        <f>N302*(1-N302^$M$5)/(1-N302)</f>
        <v>21.488028804684365</v>
      </c>
      <c r="P302" s="7">
        <f t="shared" si="42"/>
        <v>4.5188005772979503E-2</v>
      </c>
      <c r="Q302" s="1">
        <f t="shared" si="43"/>
        <v>44179</v>
      </c>
      <c r="R302" s="7">
        <f>I302^(1-$M$3)*K302^$M$3</f>
        <v>0.9710011696760269</v>
      </c>
      <c r="S302" s="7">
        <f t="shared" si="44"/>
        <v>0.41885949249136456</v>
      </c>
      <c r="T302" s="7">
        <f t="shared" si="45"/>
        <v>0.10001005669603591</v>
      </c>
      <c r="U302" s="7">
        <f t="shared" si="46"/>
        <v>1.3898606621673915</v>
      </c>
      <c r="V302" s="7">
        <f>SUM(P$9:P301)</f>
        <v>5.9976708301059771</v>
      </c>
      <c r="W302" s="7">
        <f ca="1">IFERROR(VALUE(INDIRECT(_xlfn.CONCAT("L",ROW(W302)-_xlfn.CEILING.MATH($M$5)-7))),0)</f>
        <v>4.1728306168727869</v>
      </c>
      <c r="X302" s="7">
        <f ca="1">$M$4+V302+W302</f>
        <v>10.170501446978765</v>
      </c>
    </row>
    <row r="303" spans="1:24" x14ac:dyDescent="0.2">
      <c r="A303">
        <v>20201222</v>
      </c>
      <c r="B303" t="s">
        <v>2</v>
      </c>
      <c r="C303">
        <v>21147</v>
      </c>
      <c r="D303">
        <v>122643</v>
      </c>
      <c r="E303" s="1">
        <f t="shared" si="38"/>
        <v>44187</v>
      </c>
      <c r="F303" s="2">
        <f>IF(AVERAGE(C290:C303)&lt;0,NA,AVERAGE(C290:C303))</f>
        <v>14889.214285714286</v>
      </c>
      <c r="G303" s="2">
        <f>IF(AVERAGE(D290:D303)&lt;0,NA,AVERAGE(D290:D303))</f>
        <v>80460.071428571435</v>
      </c>
      <c r="H303" s="2">
        <f>SUM(F$22:F303)</f>
        <v>1513853.9285714277</v>
      </c>
      <c r="I303" s="2">
        <f t="shared" si="39"/>
        <v>18.505097026830523</v>
      </c>
      <c r="J303" s="2">
        <f>G303/$M$2*1000</f>
        <v>2.7748793502281046</v>
      </c>
      <c r="K303" s="7">
        <f>F303/$M$2*100</f>
        <v>5.1349411613719496E-2</v>
      </c>
      <c r="L303" s="7">
        <f>H303/$M$2*100</f>
        <v>5.2209275123298644</v>
      </c>
      <c r="M303" s="7">
        <f t="shared" si="40"/>
        <v>0.923445871603499</v>
      </c>
      <c r="N303" s="7">
        <f t="shared" si="41"/>
        <v>1.055606303729048</v>
      </c>
      <c r="O303" s="7">
        <f>N303*(1-N303^$M$5)/(1-N303)</f>
        <v>21.511818505059384</v>
      </c>
      <c r="P303" s="7">
        <f t="shared" si="42"/>
        <v>4.5314406264070864E-2</v>
      </c>
      <c r="Q303" s="1">
        <f t="shared" si="43"/>
        <v>44180</v>
      </c>
      <c r="R303" s="7">
        <f>I303^(1-$M$3)*K303^$M$3</f>
        <v>0.97479528321721853</v>
      </c>
      <c r="S303" s="7">
        <f t="shared" si="44"/>
        <v>0.42430213745580919</v>
      </c>
      <c r="T303" s="7">
        <f t="shared" si="45"/>
        <v>0.14588562104184177</v>
      </c>
      <c r="U303" s="7">
        <f t="shared" si="46"/>
        <v>1.3990974206730278</v>
      </c>
      <c r="V303" s="7">
        <f>SUM(P$9:P302)</f>
        <v>6.042858835878957</v>
      </c>
      <c r="W303" s="7">
        <f ca="1">IFERROR(VALUE(INDIRECT(_xlfn.CONCAT("L",ROW(W303)-_xlfn.CEILING.MATH($M$5)-7))),0)</f>
        <v>4.2139936062938403</v>
      </c>
      <c r="X303" s="7">
        <f ca="1">$M$4+V303+W303</f>
        <v>10.256852442172796</v>
      </c>
    </row>
    <row r="304" spans="1:24" x14ac:dyDescent="0.2">
      <c r="A304">
        <v>20201223</v>
      </c>
      <c r="B304" t="s">
        <v>2</v>
      </c>
      <c r="C304">
        <v>23363</v>
      </c>
      <c r="D304">
        <v>73512</v>
      </c>
      <c r="E304" s="1">
        <f t="shared" si="38"/>
        <v>44188</v>
      </c>
      <c r="F304" s="2">
        <f>IF(AVERAGE(C291:C304)&lt;0,NA,AVERAGE(C291:C304))</f>
        <v>15586.142857142857</v>
      </c>
      <c r="G304" s="2">
        <f>IF(AVERAGE(D291:D304)&lt;0,NA,AVERAGE(D291:D304))</f>
        <v>79896.28571428571</v>
      </c>
      <c r="H304" s="2">
        <f>SUM(F$22:F304)</f>
        <v>1529440.0714285707</v>
      </c>
      <c r="I304" s="2">
        <f t="shared" si="39"/>
        <v>19.507969260147977</v>
      </c>
      <c r="J304" s="2">
        <f>G304/$M$2*1000</f>
        <v>2.7554357018600575</v>
      </c>
      <c r="K304" s="7">
        <f>F304/$M$2*100</f>
        <v>5.3752954970200266E-2</v>
      </c>
      <c r="L304" s="7">
        <f>H304/$M$2*100</f>
        <v>5.2746804673000653</v>
      </c>
      <c r="M304" s="7">
        <f t="shared" si="40"/>
        <v>0.9702641314110696</v>
      </c>
      <c r="N304" s="7">
        <f t="shared" si="41"/>
        <v>1.0554003319611811</v>
      </c>
      <c r="O304" s="7">
        <f>N304*(1-N304^$M$5)/(1-N304)</f>
        <v>21.476713448293548</v>
      </c>
      <c r="P304" s="7">
        <f t="shared" si="42"/>
        <v>4.7680344054813195E-2</v>
      </c>
      <c r="Q304" s="1">
        <f t="shared" si="43"/>
        <v>44181</v>
      </c>
      <c r="R304" s="7">
        <f>I304^(1-$M$3)*K304^$M$3</f>
        <v>1.0240170863812699</v>
      </c>
      <c r="S304" s="7">
        <f t="shared" si="44"/>
        <v>0.42968935582855472</v>
      </c>
      <c r="T304" s="7">
        <f t="shared" si="45"/>
        <v>7.5153838506440418E-2</v>
      </c>
      <c r="U304" s="7">
        <f t="shared" si="46"/>
        <v>1.4537064422098247</v>
      </c>
      <c r="V304" s="7">
        <f>SUM(P$9:P303)</f>
        <v>6.0881732421430277</v>
      </c>
      <c r="W304" s="7">
        <f ca="1">IFERROR(VALUE(INDIRECT(_xlfn.CONCAT("L",ROW(W304)-_xlfn.CEILING.MATH($M$5)-7))),0)</f>
        <v>4.257185208971082</v>
      </c>
      <c r="X304" s="7">
        <f ca="1">$M$4+V304+W304</f>
        <v>10.345358451114109</v>
      </c>
    </row>
    <row r="305" spans="1:24" x14ac:dyDescent="0.2">
      <c r="A305">
        <v>20201224</v>
      </c>
      <c r="B305" t="s">
        <v>2</v>
      </c>
      <c r="C305">
        <v>17064</v>
      </c>
      <c r="D305">
        <v>114845</v>
      </c>
      <c r="E305" s="1">
        <f t="shared" si="38"/>
        <v>44189</v>
      </c>
      <c r="F305" s="2">
        <f>IF(AVERAGE(C292:C305)&lt;0,NA,AVERAGE(C292:C305))</f>
        <v>15712.214285714286</v>
      </c>
      <c r="G305" s="2">
        <f>IF(AVERAGE(D292:D305)&lt;0,NA,AVERAGE(D292:D305))</f>
        <v>85527.5</v>
      </c>
      <c r="H305" s="2">
        <f>SUM(F$22:F305)</f>
        <v>1545152.285714285</v>
      </c>
      <c r="I305" s="2">
        <f t="shared" si="39"/>
        <v>18.370950028604</v>
      </c>
      <c r="J305" s="2">
        <f>G305/$M$2*1000</f>
        <v>2.9496430889614973</v>
      </c>
      <c r="K305" s="7">
        <f>F305/$M$2*100</f>
        <v>5.4187745789528813E-2</v>
      </c>
      <c r="L305" s="7">
        <f>H305/$M$2*100</f>
        <v>5.3288682130895939</v>
      </c>
      <c r="M305" s="7">
        <f t="shared" si="40"/>
        <v>0.94354988007316798</v>
      </c>
      <c r="N305" s="7">
        <f t="shared" si="41"/>
        <v>1.0574296568034398</v>
      </c>
      <c r="O305" s="7">
        <f>N305*(1-N305^$M$5)/(1-N305)</f>
        <v>21.825365090350829</v>
      </c>
      <c r="P305" s="7">
        <f t="shared" si="42"/>
        <v>4.5714590419557499E-2</v>
      </c>
      <c r="Q305" s="1">
        <f t="shared" si="43"/>
        <v>44182</v>
      </c>
      <c r="R305" s="7">
        <f>I305^(1-$M$3)*K305^$M$3</f>
        <v>0.99773762586269676</v>
      </c>
      <c r="S305" s="7">
        <f t="shared" si="44"/>
        <v>0.43451738147615815</v>
      </c>
      <c r="T305" s="7">
        <f t="shared" si="45"/>
        <v>1.4076763453326535E-2</v>
      </c>
      <c r="U305" s="7">
        <f t="shared" si="46"/>
        <v>1.4322550073388549</v>
      </c>
      <c r="V305" s="7">
        <f>SUM(P$9:P304)</f>
        <v>6.1358535861978405</v>
      </c>
      <c r="W305" s="7">
        <f ca="1">IFERROR(VALUE(INDIRECT(_xlfn.CONCAT("L",ROW(W305)-_xlfn.CEILING.MATH($M$5)-7))),0)</f>
        <v>4.3011855472063143</v>
      </c>
      <c r="X305" s="7">
        <f ca="1">$M$4+V305+W305</f>
        <v>10.437039133404156</v>
      </c>
    </row>
    <row r="306" spans="1:24" x14ac:dyDescent="0.2">
      <c r="A306">
        <v>20201225</v>
      </c>
      <c r="B306" t="s">
        <v>2</v>
      </c>
      <c r="C306">
        <v>4335</v>
      </c>
      <c r="D306">
        <v>113871</v>
      </c>
      <c r="E306" s="1">
        <f t="shared" si="38"/>
        <v>44190</v>
      </c>
      <c r="F306" s="2">
        <f>IF(AVERAGE(C293:C306)&lt;0,NA,AVERAGE(C293:C306))</f>
        <v>14989.642857142857</v>
      </c>
      <c r="G306" s="2">
        <f>IF(AVERAGE(D293:D306)&lt;0,NA,AVERAGE(D293:D306))</f>
        <v>93183.78571428571</v>
      </c>
      <c r="H306" s="2">
        <f>SUM(F$22:F306)</f>
        <v>1560141.9285714279</v>
      </c>
      <c r="I306" s="2">
        <f t="shared" si="39"/>
        <v>16.086106335176336</v>
      </c>
      <c r="J306" s="2">
        <f>G306/$M$2*1000</f>
        <v>3.2136904450078858</v>
      </c>
      <c r="K306" s="7">
        <f>F306/$M$2*100</f>
        <v>5.1695766226737022E-2</v>
      </c>
      <c r="L306" s="7">
        <f>H306/$M$2*100</f>
        <v>5.3805639793163307</v>
      </c>
      <c r="M306" s="7">
        <f t="shared" si="40"/>
        <v>0.86021628688020002</v>
      </c>
      <c r="N306" s="7">
        <f t="shared" si="41"/>
        <v>1.0600962420907249</v>
      </c>
      <c r="O306" s="7">
        <f>N306*(1-N306^$M$5)/(1-N306)</f>
        <v>22.293040155027878</v>
      </c>
      <c r="P306" s="7">
        <f t="shared" si="42"/>
        <v>4.0905683871083336E-2</v>
      </c>
      <c r="Q306" s="1">
        <f t="shared" si="43"/>
        <v>44183</v>
      </c>
      <c r="R306" s="7">
        <f>I306^(1-$M$3)*K306^$M$3</f>
        <v>0.91191205310693702</v>
      </c>
      <c r="S306" s="7">
        <f t="shared" si="44"/>
        <v>0.43910768863047434</v>
      </c>
      <c r="T306" s="7">
        <f t="shared" si="45"/>
        <v>-2.4590290870304399E-3</v>
      </c>
      <c r="U306" s="7">
        <f t="shared" si="46"/>
        <v>1.3510197417374115</v>
      </c>
      <c r="V306" s="7">
        <f>SUM(P$9:P305)</f>
        <v>6.1815681766173984</v>
      </c>
      <c r="W306" s="7">
        <f ca="1">IFERROR(VALUE(INDIRECT(_xlfn.CONCAT("L",ROW(W306)-_xlfn.CEILING.MATH($M$5)-7))),0)</f>
        <v>4.3459251530046101</v>
      </c>
      <c r="X306" s="7">
        <f ca="1">$M$4+V306+W306</f>
        <v>10.527493329622008</v>
      </c>
    </row>
    <row r="307" spans="1:24" x14ac:dyDescent="0.2">
      <c r="A307">
        <v>20201226</v>
      </c>
      <c r="B307" t="s">
        <v>2</v>
      </c>
      <c r="C307">
        <v>2694</v>
      </c>
      <c r="D307">
        <v>116767</v>
      </c>
      <c r="E307" s="1">
        <f t="shared" si="38"/>
        <v>44191</v>
      </c>
      <c r="F307" s="2">
        <f>IF(AVERAGE(C294:C307)&lt;0,NA,AVERAGE(C294:C307))</f>
        <v>14013.5</v>
      </c>
      <c r="G307" s="2">
        <f>IF(AVERAGE(D294:D307)&lt;0,NA,AVERAGE(D294:D307))</f>
        <v>101501.07142857143</v>
      </c>
      <c r="H307" s="2">
        <f>SUM(F$22:F307)</f>
        <v>1574155.4285714279</v>
      </c>
      <c r="I307" s="2">
        <f t="shared" si="39"/>
        <v>13.806258202763516</v>
      </c>
      <c r="J307" s="2">
        <f>G307/$M$2*1000</f>
        <v>3.5005341423690983</v>
      </c>
      <c r="K307" s="7">
        <f>F307/$M$2*100</f>
        <v>4.8329278217137117E-2</v>
      </c>
      <c r="L307" s="7">
        <f>H307/$M$2*100</f>
        <v>5.4288932575334679</v>
      </c>
      <c r="M307" s="7">
        <f t="shared" si="40"/>
        <v>0.76852229570494912</v>
      </c>
      <c r="N307" s="7">
        <f t="shared" si="41"/>
        <v>1.0628859806504452</v>
      </c>
      <c r="O307" s="7">
        <f>N307*(1-N307^$M$5)/(1-N307)</f>
        <v>22.794167752242064</v>
      </c>
      <c r="P307" s="7">
        <f t="shared" si="42"/>
        <v>3.5835990276141566E-2</v>
      </c>
      <c r="Q307" s="1">
        <f t="shared" si="43"/>
        <v>44184</v>
      </c>
      <c r="R307" s="7">
        <f>I307^(1-$M$3)*K307^$M$3</f>
        <v>0.81685157392208629</v>
      </c>
      <c r="S307" s="7">
        <f t="shared" si="44"/>
        <v>0.44497921224446624</v>
      </c>
      <c r="T307" s="7">
        <f t="shared" si="45"/>
        <v>8.1099183856966239E-2</v>
      </c>
      <c r="U307" s="7">
        <f t="shared" si="46"/>
        <v>1.2618307861665525</v>
      </c>
      <c r="V307" s="7">
        <f>SUM(P$9:P306)</f>
        <v>6.2224738604884822</v>
      </c>
      <c r="W307" s="7">
        <f ca="1">IFERROR(VALUE(INDIRECT(_xlfn.CONCAT("L",ROW(W307)-_xlfn.CEILING.MATH($M$5)-7))),0)</f>
        <v>4.3905339520464954</v>
      </c>
      <c r="X307" s="7">
        <f ca="1">$M$4+V307+W307</f>
        <v>10.613007812534978</v>
      </c>
    </row>
    <row r="308" spans="1:24" x14ac:dyDescent="0.2">
      <c r="A308">
        <v>20201227</v>
      </c>
      <c r="B308" t="s">
        <v>2</v>
      </c>
      <c r="C308">
        <v>8046</v>
      </c>
      <c r="D308">
        <v>88998</v>
      </c>
      <c r="E308" s="1">
        <f t="shared" si="38"/>
        <v>44192</v>
      </c>
      <c r="F308" s="2">
        <f>IF(AVERAGE(C295:C308)&lt;0,NA,AVERAGE(C295:C308))</f>
        <v>13991.857142857143</v>
      </c>
      <c r="G308" s="2">
        <f>IF(AVERAGE(D295:D308)&lt;0,NA,AVERAGE(D295:D308))</f>
        <v>101951.71428571429</v>
      </c>
      <c r="H308" s="2">
        <f>SUM(F$22:F308)</f>
        <v>1588147.285714285</v>
      </c>
      <c r="I308" s="2">
        <f t="shared" si="39"/>
        <v>13.724003800118261</v>
      </c>
      <c r="J308" s="2">
        <f>G308/$M$2*1000</f>
        <v>3.5160757586815272</v>
      </c>
      <c r="K308" s="7">
        <f>F308/$M$2*100</f>
        <v>4.8254637073648986E-2</v>
      </c>
      <c r="L308" s="7">
        <f>H308/$M$2*100</f>
        <v>5.4771478946071168</v>
      </c>
      <c r="M308" s="7">
        <f t="shared" si="40"/>
        <v>0.7655308522121248</v>
      </c>
      <c r="N308" s="7">
        <f t="shared" si="41"/>
        <v>1.0630342159747179</v>
      </c>
      <c r="O308" s="7">
        <f>N308*(1-N308^$M$5)/(1-N308)</f>
        <v>22.821140418148229</v>
      </c>
      <c r="P308" s="7">
        <f t="shared" si="42"/>
        <v>3.5659282330983817E-2</v>
      </c>
      <c r="Q308" s="1">
        <f t="shared" si="43"/>
        <v>44185</v>
      </c>
      <c r="R308" s="7">
        <f>I308^(1-$M$3)*K308^$M$3</f>
        <v>0.81378548928577377</v>
      </c>
      <c r="S308" s="7">
        <f t="shared" si="44"/>
        <v>0.45156857180606347</v>
      </c>
      <c r="T308" s="7">
        <f t="shared" si="45"/>
        <v>0.1314842532643129</v>
      </c>
      <c r="U308" s="7">
        <f t="shared" si="46"/>
        <v>1.2653540610918372</v>
      </c>
      <c r="V308" s="7">
        <f>SUM(P$9:P307)</f>
        <v>6.2583098507646238</v>
      </c>
      <c r="W308" s="7">
        <f ca="1">IFERROR(VALUE(INDIRECT(_xlfn.CONCAT("L",ROW(W308)-_xlfn.CEILING.MATH($M$5)-7))),0)</f>
        <v>4.4352932650773953</v>
      </c>
      <c r="X308" s="7">
        <f ca="1">$M$4+V308+W308</f>
        <v>10.69360311584202</v>
      </c>
    </row>
    <row r="309" spans="1:24" x14ac:dyDescent="0.2">
      <c r="A309">
        <v>20201228</v>
      </c>
      <c r="B309" t="s">
        <v>2</v>
      </c>
      <c r="C309">
        <v>14829</v>
      </c>
      <c r="D309">
        <v>59907</v>
      </c>
      <c r="E309" s="1">
        <f t="shared" si="38"/>
        <v>44193</v>
      </c>
      <c r="F309" s="2">
        <f>IF(AVERAGE(C296:C309)&lt;0,NA,AVERAGE(C296:C309))</f>
        <v>14415.285714285714</v>
      </c>
      <c r="G309" s="2">
        <f>IF(AVERAGE(D296:D309)&lt;0,NA,AVERAGE(D296:D309))</f>
        <v>96592.857142857145</v>
      </c>
      <c r="H309" s="2">
        <f>SUM(F$22:F309)</f>
        <v>1602562.5714285707</v>
      </c>
      <c r="I309" s="2">
        <f t="shared" si="39"/>
        <v>14.923759520816384</v>
      </c>
      <c r="J309" s="2">
        <f>G309/$M$2*1000</f>
        <v>3.3312613313200292</v>
      </c>
      <c r="K309" s="7">
        <f>F309/$M$2*100</f>
        <v>4.9714943009614765E-2</v>
      </c>
      <c r="L309" s="7">
        <f>H309/$M$2*100</f>
        <v>5.526862837616731</v>
      </c>
      <c r="M309" s="7">
        <f t="shared" si="40"/>
        <v>0.81164088013583913</v>
      </c>
      <c r="N309" s="7">
        <f t="shared" si="41"/>
        <v>1.0612523891124044</v>
      </c>
      <c r="O309" s="7">
        <f>N309*(1-N309^$M$5)/(1-N309)</f>
        <v>22.499234295176763</v>
      </c>
      <c r="P309" s="7">
        <f t="shared" si="42"/>
        <v>3.8283783876596443E-2</v>
      </c>
      <c r="Q309" s="1">
        <f t="shared" si="43"/>
        <v>44186</v>
      </c>
      <c r="R309" s="7">
        <f>I309^(1-$M$3)*K309^$M$3</f>
        <v>0.86135582314545389</v>
      </c>
      <c r="S309" s="7">
        <f t="shared" si="44"/>
        <v>0.45493974028340683</v>
      </c>
      <c r="T309" s="7">
        <f t="shared" si="45"/>
        <v>0.16139872317144</v>
      </c>
      <c r="U309" s="7">
        <f t="shared" si="46"/>
        <v>1.3162955634288607</v>
      </c>
      <c r="V309" s="7">
        <f>SUM(P$9:P308)</f>
        <v>6.293969133095608</v>
      </c>
      <c r="W309" s="7">
        <f ca="1">IFERROR(VALUE(INDIRECT(_xlfn.CONCAT("L",ROW(W309)-_xlfn.CEILING.MATH($M$5)-7))),0)</f>
        <v>4.4805083078622649</v>
      </c>
      <c r="X309" s="7">
        <f ca="1">$M$4+V309+W309</f>
        <v>10.774477440957874</v>
      </c>
    </row>
    <row r="310" spans="1:24" x14ac:dyDescent="0.2">
      <c r="A310">
        <v>20201229</v>
      </c>
      <c r="B310" t="s">
        <v>2</v>
      </c>
      <c r="C310">
        <v>32552</v>
      </c>
      <c r="D310">
        <v>75524</v>
      </c>
      <c r="E310" s="1">
        <f t="shared" si="38"/>
        <v>44194</v>
      </c>
      <c r="F310" s="2">
        <f>IF(AVERAGE(C297:C310)&lt;0,NA,AVERAGE(C297:C310))</f>
        <v>15388.571428571429</v>
      </c>
      <c r="G310" s="2">
        <f>IF(AVERAGE(D297:D310)&lt;0,NA,AVERAGE(D297:D310))</f>
        <v>93468.21428571429</v>
      </c>
      <c r="H310" s="2">
        <f>SUM(F$22:F310)</f>
        <v>1617951.142857142</v>
      </c>
      <c r="I310" s="2">
        <f t="shared" si="39"/>
        <v>16.463962156730133</v>
      </c>
      <c r="J310" s="2">
        <f>G310/$M$2*1000</f>
        <v>3.2234997200365907</v>
      </c>
      <c r="K310" s="7">
        <f>F310/$M$2*100</f>
        <v>5.3071577402912601E-2</v>
      </c>
      <c r="L310" s="7">
        <f>H310/$M$2*100</f>
        <v>5.5799344150196442</v>
      </c>
      <c r="M310" s="7">
        <f t="shared" si="40"/>
        <v>0.88168424202777007</v>
      </c>
      <c r="N310" s="7">
        <f t="shared" si="41"/>
        <v>1.0601934058397757</v>
      </c>
      <c r="O310" s="7">
        <f>N310*(1-N310^$M$5)/(1-N310)</f>
        <v>22.31028852558061</v>
      </c>
      <c r="P310" s="7">
        <f t="shared" si="42"/>
        <v>4.1897970900685887E-2</v>
      </c>
      <c r="Q310" s="1">
        <f t="shared" si="43"/>
        <v>44187</v>
      </c>
      <c r="R310" s="7">
        <f>I310^(1-$M$3)*K310^$M$3</f>
        <v>0.93475581943068264</v>
      </c>
      <c r="S310" s="7">
        <f t="shared" si="44"/>
        <v>0.45554056453742514</v>
      </c>
      <c r="T310" s="7">
        <f t="shared" si="45"/>
        <v>0.10917404119583063</v>
      </c>
      <c r="U310" s="7">
        <f t="shared" si="46"/>
        <v>1.3902963839681077</v>
      </c>
      <c r="V310" s="7">
        <f>SUM(P$9:P309)</f>
        <v>6.3322529169722044</v>
      </c>
      <c r="W310" s="7">
        <f ca="1">IFERROR(VALUE(INDIRECT(_xlfn.CONCAT("L",ROW(W310)-_xlfn.CEILING.MATH($M$5)-7))),0)</f>
        <v>4.5265269130565686</v>
      </c>
      <c r="X310" s="7">
        <f ca="1">$M$4+V310+W310</f>
        <v>10.858779830028773</v>
      </c>
    </row>
    <row r="311" spans="1:24" x14ac:dyDescent="0.2">
      <c r="A311">
        <v>20201230</v>
      </c>
      <c r="B311" t="s">
        <v>2</v>
      </c>
      <c r="C311">
        <v>21469</v>
      </c>
      <c r="D311">
        <v>69846</v>
      </c>
      <c r="E311" s="1">
        <f t="shared" si="38"/>
        <v>44195</v>
      </c>
      <c r="F311" s="2">
        <f>IF(AVERAGE(C298:C311)&lt;0,NA,AVERAGE(C298:C311))</f>
        <v>15579.071428571429</v>
      </c>
      <c r="G311" s="2">
        <f>IF(AVERAGE(D298:D311)&lt;0,NA,AVERAGE(D298:D311))</f>
        <v>92950.28571428571</v>
      </c>
      <c r="H311" s="2">
        <f>SUM(F$22:F311)</f>
        <v>1633530.2142857134</v>
      </c>
      <c r="I311" s="2">
        <f t="shared" si="39"/>
        <v>16.760649317914954</v>
      </c>
      <c r="J311" s="2">
        <f>G311/$M$2*1000</f>
        <v>3.2056375770850249</v>
      </c>
      <c r="K311" s="7">
        <f>F311/$M$2*100</f>
        <v>5.3728567269852673E-2</v>
      </c>
      <c r="L311" s="7">
        <f>H311/$M$2*100</f>
        <v>5.6336629822894961</v>
      </c>
      <c r="M311" s="7">
        <f t="shared" si="40"/>
        <v>0.89523174505306213</v>
      </c>
      <c r="N311" s="7">
        <f t="shared" si="41"/>
        <v>1.0600163785151162</v>
      </c>
      <c r="O311" s="7">
        <f>N311*(1-N311^$M$5)/(1-N311)</f>
        <v>22.278873892298225</v>
      </c>
      <c r="P311" s="7">
        <f t="shared" si="42"/>
        <v>4.2594626501789613E-2</v>
      </c>
      <c r="Q311" s="1">
        <f t="shared" si="43"/>
        <v>44188</v>
      </c>
      <c r="R311" s="7">
        <f>I311^(1-$M$3)*K311^$M$3</f>
        <v>0.94896031232291478</v>
      </c>
      <c r="S311" s="7">
        <f t="shared" si="44"/>
        <v>0.45614286683388872</v>
      </c>
      <c r="T311" s="7">
        <f t="shared" si="45"/>
        <v>9.228165636114416E-2</v>
      </c>
      <c r="U311" s="7">
        <f t="shared" si="46"/>
        <v>1.4051031791568036</v>
      </c>
      <c r="V311" s="7">
        <f>SUM(P$9:P310)</f>
        <v>6.3741508878728901</v>
      </c>
      <c r="W311" s="7">
        <f ca="1">IFERROR(VALUE(INDIRECT(_xlfn.CONCAT("L",ROW(W311)-_xlfn.CEILING.MATH($M$5)-7))),0)</f>
        <v>4.5712633164295662</v>
      </c>
      <c r="X311" s="7">
        <f ca="1">$M$4+V311+W311</f>
        <v>10.945414204302455</v>
      </c>
    </row>
    <row r="312" spans="1:24" x14ac:dyDescent="0.2">
      <c r="A312">
        <v>20201231</v>
      </c>
      <c r="B312" t="s">
        <v>2</v>
      </c>
      <c r="C312">
        <v>18725</v>
      </c>
      <c r="D312">
        <v>81366</v>
      </c>
      <c r="E312" s="1">
        <f t="shared" si="38"/>
        <v>44196</v>
      </c>
      <c r="F312" s="2">
        <f>IF(AVERAGE(C299:C312)&lt;0,NA,AVERAGE(C299:C312))</f>
        <v>15498.785714285714</v>
      </c>
      <c r="G312" s="2">
        <f>IF(AVERAGE(D299:D312)&lt;0,NA,AVERAGE(D299:D312))</f>
        <v>92783.357142857145</v>
      </c>
      <c r="H312" s="2">
        <f>SUM(F$22:F312)</f>
        <v>1649028.9999999991</v>
      </c>
      <c r="I312" s="2">
        <f t="shared" si="39"/>
        <v>16.704273472690222</v>
      </c>
      <c r="J312" s="2">
        <f>G312/$M$2*1000</f>
        <v>3.1998806017605448</v>
      </c>
      <c r="K312" s="7">
        <f>F312/$M$2*100</f>
        <v>5.3451680651764692E-2</v>
      </c>
      <c r="L312" s="7">
        <f>H312/$M$2*100</f>
        <v>5.6871146629412612</v>
      </c>
      <c r="M312" s="7">
        <f t="shared" si="40"/>
        <v>0.89146709426065207</v>
      </c>
      <c r="N312" s="7">
        <f t="shared" si="41"/>
        <v>1.0599592301228968</v>
      </c>
      <c r="O312" s="7">
        <f>N312*(1-N312^$M$5)/(1-N312)</f>
        <v>22.268742957339384</v>
      </c>
      <c r="P312" s="7">
        <f t="shared" si="42"/>
        <v>4.243251523997623E-2</v>
      </c>
      <c r="Q312" s="1">
        <f t="shared" si="43"/>
        <v>44189</v>
      </c>
      <c r="R312" s="7">
        <f>I312^(1-$M$3)*K312^$M$3</f>
        <v>0.94491877491241671</v>
      </c>
      <c r="S312" s="7">
        <f t="shared" si="44"/>
        <v>0.45984437779775877</v>
      </c>
      <c r="T312" s="7">
        <f t="shared" si="45"/>
        <v>8.7509485494959294E-2</v>
      </c>
      <c r="U312" s="7">
        <f t="shared" si="46"/>
        <v>1.4047631527101756</v>
      </c>
      <c r="V312" s="7">
        <f>SUM(P$9:P311)</f>
        <v>6.4167455143746794</v>
      </c>
      <c r="W312" s="7">
        <f ca="1">IFERROR(VALUE(INDIRECT(_xlfn.CONCAT("L",ROW(W312)-_xlfn.CEILING.MATH($M$5)-7))),0)</f>
        <v>4.6161480167279096</v>
      </c>
      <c r="X312" s="7">
        <f ca="1">$M$4+V312+W312</f>
        <v>11.032893531102589</v>
      </c>
    </row>
    <row r="313" spans="1:24" x14ac:dyDescent="0.2">
      <c r="A313">
        <v>20210101</v>
      </c>
      <c r="B313" t="s">
        <v>2</v>
      </c>
      <c r="C313">
        <v>16311</v>
      </c>
      <c r="D313">
        <v>105811</v>
      </c>
      <c r="E313" s="1">
        <f t="shared" si="38"/>
        <v>44197</v>
      </c>
      <c r="F313" s="2">
        <f>IF(AVERAGE(C300:C313)&lt;0,NA,AVERAGE(C300:C313))</f>
        <v>15464.428571428571</v>
      </c>
      <c r="G313" s="2">
        <f>IF(AVERAGE(D300:D313)&lt;0,NA,AVERAGE(D300:D313))</f>
        <v>94031.857142857145</v>
      </c>
      <c r="H313" s="2">
        <f>SUM(F$22:F313)</f>
        <v>1664493.4285714277</v>
      </c>
      <c r="I313" s="2">
        <f t="shared" si="39"/>
        <v>16.445946130718617</v>
      </c>
      <c r="J313" s="2">
        <f>G313/$M$2*1000</f>
        <v>3.2429384415964853</v>
      </c>
      <c r="K313" s="7">
        <f>F313/$M$2*100</f>
        <v>5.3333190915732381E-2</v>
      </c>
      <c r="L313" s="7">
        <f>H313/$M$2*100</f>
        <v>5.7404478538569936</v>
      </c>
      <c r="M313" s="7">
        <f t="shared" si="40"/>
        <v>0.88321087359990269</v>
      </c>
      <c r="N313" s="7">
        <f t="shared" si="41"/>
        <v>1.0603855687355277</v>
      </c>
      <c r="O313" s="7">
        <f>N313*(1-N313^$M$5)/(1-N313)</f>
        <v>22.34444433645432</v>
      </c>
      <c r="P313" s="7">
        <f t="shared" si="42"/>
        <v>4.19139563469784E-2</v>
      </c>
      <c r="Q313" s="1">
        <f t="shared" si="43"/>
        <v>44190</v>
      </c>
      <c r="R313" s="7">
        <f>I313^(1-$M$3)*K313^$M$3</f>
        <v>0.9365440645156351</v>
      </c>
      <c r="S313" s="7">
        <f t="shared" si="44"/>
        <v>0.46388559218364245</v>
      </c>
      <c r="T313" s="7">
        <f t="shared" si="45"/>
        <v>9.3688255214685601E-4</v>
      </c>
      <c r="U313" s="7">
        <f t="shared" si="46"/>
        <v>1.4004296566992775</v>
      </c>
      <c r="V313" s="7">
        <f>SUM(P$9:P312)</f>
        <v>6.4591780296146553</v>
      </c>
      <c r="W313" s="7">
        <f ca="1">IFERROR(VALUE(INDIRECT(_xlfn.CONCAT("L",ROW(W313)-_xlfn.CEILING.MATH($M$5)-7))),0)</f>
        <v>4.6636104230508728</v>
      </c>
      <c r="X313" s="7">
        <f ca="1">$M$4+V313+W313</f>
        <v>11.122788452665528</v>
      </c>
    </row>
    <row r="314" spans="1:24" x14ac:dyDescent="0.2">
      <c r="A314">
        <v>20210102</v>
      </c>
      <c r="B314" t="s">
        <v>2</v>
      </c>
      <c r="C314">
        <v>4763</v>
      </c>
      <c r="D314">
        <v>156847</v>
      </c>
      <c r="E314" s="1">
        <f t="shared" si="38"/>
        <v>44198</v>
      </c>
      <c r="F314" s="2">
        <f>IF(AVERAGE(C301:C314)&lt;0,NA,AVERAGE(C301:C314))</f>
        <v>14525.571428571429</v>
      </c>
      <c r="G314" s="2">
        <f>IF(AVERAGE(D301:D314)&lt;0,NA,AVERAGE(D301:D314))</f>
        <v>102580.5</v>
      </c>
      <c r="H314" s="2">
        <f>SUM(F$22:F314)</f>
        <v>1679018.9999999991</v>
      </c>
      <c r="I314" s="2">
        <f t="shared" si="39"/>
        <v>14.160168285952427</v>
      </c>
      <c r="J314" s="2">
        <f>G314/$M$2*1000</f>
        <v>3.5377611047582933</v>
      </c>
      <c r="K314" s="7">
        <f>F314/$M$2*100</f>
        <v>5.0095292598874408E-2</v>
      </c>
      <c r="L314" s="7">
        <f>H314/$M$2*100</f>
        <v>5.7905431464558674</v>
      </c>
      <c r="M314" s="7">
        <f t="shared" si="40"/>
        <v>0.79213850720619683</v>
      </c>
      <c r="N314" s="7">
        <f t="shared" si="41"/>
        <v>1.0632405723786311</v>
      </c>
      <c r="O314" s="7">
        <f>N314*(1-N314^$M$5)/(1-N314)</f>
        <v>22.858747172838566</v>
      </c>
      <c r="P314" s="7">
        <f t="shared" si="42"/>
        <v>3.6845142624694592E-2</v>
      </c>
      <c r="Q314" s="1">
        <f t="shared" si="43"/>
        <v>44191</v>
      </c>
      <c r="R314" s="7">
        <f>I314^(1-$M$3)*K314^$M$3</f>
        <v>0.84223379980507118</v>
      </c>
      <c r="S314" s="7">
        <f t="shared" si="44"/>
        <v>0.46553828997790603</v>
      </c>
      <c r="T314" s="7">
        <f t="shared" si="45"/>
        <v>0.14132378062885431</v>
      </c>
      <c r="U314" s="7">
        <f t="shared" si="46"/>
        <v>1.3077720897829772</v>
      </c>
      <c r="V314" s="7">
        <f>SUM(P$9:P313)</f>
        <v>6.5010919859616338</v>
      </c>
      <c r="W314" s="7">
        <f ca="1">IFERROR(VALUE(INDIRECT(_xlfn.CONCAT("L",ROW(W314)-_xlfn.CEILING.MATH($M$5)-7))),0)</f>
        <v>4.7140375361787195</v>
      </c>
      <c r="X314" s="7">
        <f ca="1">$M$4+V314+W314</f>
        <v>11.215129522140353</v>
      </c>
    </row>
    <row r="315" spans="1:24" x14ac:dyDescent="0.2">
      <c r="A315">
        <v>20210103</v>
      </c>
      <c r="B315" t="s">
        <v>2</v>
      </c>
      <c r="C315">
        <v>16095</v>
      </c>
      <c r="D315">
        <v>48073</v>
      </c>
      <c r="E315" s="1">
        <f t="shared" si="38"/>
        <v>44199</v>
      </c>
      <c r="F315" s="2">
        <f>IF(AVERAGE(C302:C315)&lt;0,NA,AVERAGE(C302:C315))</f>
        <v>15119.5</v>
      </c>
      <c r="G315" s="2">
        <f>IF(AVERAGE(D302:D315)&lt;0,NA,AVERAGE(D302:D315))</f>
        <v>98067.357142857145</v>
      </c>
      <c r="H315" s="2">
        <f>SUM(F$22:F315)</f>
        <v>1694138.4999999991</v>
      </c>
      <c r="I315" s="2">
        <f t="shared" si="39"/>
        <v>15.417464526932289</v>
      </c>
      <c r="J315" s="2">
        <f>G315/$M$2*1000</f>
        <v>3.3821133816509024</v>
      </c>
      <c r="K315" s="7">
        <f>F315/$M$2*100</f>
        <v>5.2143613087665797E-2</v>
      </c>
      <c r="L315" s="7">
        <f>H315/$M$2*100</f>
        <v>5.8426867595435334</v>
      </c>
      <c r="M315" s="7">
        <f t="shared" si="40"/>
        <v>0.84447353212269072</v>
      </c>
      <c r="N315" s="7">
        <f t="shared" si="41"/>
        <v>1.061746888569256</v>
      </c>
      <c r="O315" s="7">
        <f>N315*(1-N315^$M$5)/(1-N315)</f>
        <v>22.58806692731406</v>
      </c>
      <c r="P315" s="7">
        <f t="shared" si="42"/>
        <v>3.9694284070238187E-2</v>
      </c>
      <c r="Q315" s="1">
        <f t="shared" si="43"/>
        <v>44192</v>
      </c>
      <c r="R315" s="7">
        <f>I315^(1-$M$3)*K315^$M$3</f>
        <v>0.89661714521035651</v>
      </c>
      <c r="S315" s="7">
        <f t="shared" si="44"/>
        <v>0.46325865584642373</v>
      </c>
      <c r="T315" s="7">
        <f t="shared" si="45"/>
        <v>0.12853609124065279</v>
      </c>
      <c r="U315" s="7">
        <f t="shared" si="46"/>
        <v>1.3598758010567802</v>
      </c>
      <c r="V315" s="7">
        <f>SUM(P$9:P314)</f>
        <v>6.5379371285863286</v>
      </c>
      <c r="W315" s="7">
        <f ca="1">IFERROR(VALUE(INDIRECT(_xlfn.CONCAT("L",ROW(W315)-_xlfn.CEILING.MATH($M$5)-7))),0)</f>
        <v>4.7647846454959755</v>
      </c>
      <c r="X315" s="7">
        <f ca="1">$M$4+V315+W315</f>
        <v>11.302721774082304</v>
      </c>
    </row>
    <row r="316" spans="1:24" x14ac:dyDescent="0.2">
      <c r="A316">
        <v>20210104</v>
      </c>
      <c r="B316" t="s">
        <v>2</v>
      </c>
      <c r="C316">
        <v>18182</v>
      </c>
      <c r="D316">
        <v>135457</v>
      </c>
      <c r="E316" s="1">
        <f t="shared" si="38"/>
        <v>44200</v>
      </c>
      <c r="F316" s="2">
        <f>IF(AVERAGE(C303:C316)&lt;0,NA,AVERAGE(C303:C316))</f>
        <v>15683.928571428571</v>
      </c>
      <c r="G316" s="2">
        <f>IF(AVERAGE(D303:D316)&lt;0,NA,AVERAGE(D303:D316))</f>
        <v>97390.5</v>
      </c>
      <c r="H316" s="2">
        <f>SUM(F$22:F316)</f>
        <v>1709822.4285714277</v>
      </c>
      <c r="I316" s="2">
        <f t="shared" si="39"/>
        <v>16.104166804183745</v>
      </c>
      <c r="J316" s="2">
        <f>G316/$M$2*1000</f>
        <v>3.3587701646313142</v>
      </c>
      <c r="K316" s="7">
        <f>F316/$M$2*100</f>
        <v>5.4090194988138385E-2</v>
      </c>
      <c r="L316" s="7">
        <f>H316/$M$2*100</f>
        <v>5.8967769545316715</v>
      </c>
      <c r="M316" s="7">
        <f t="shared" si="40"/>
        <v>0.8792251443049669</v>
      </c>
      <c r="N316" s="7">
        <f t="shared" si="41"/>
        <v>1.0615203003900633</v>
      </c>
      <c r="O316" s="7">
        <f>N316*(1-N316^$M$5)/(1-N316)</f>
        <v>22.547314435986859</v>
      </c>
      <c r="P316" s="7">
        <f t="shared" si="42"/>
        <v>4.1393636565580434E-2</v>
      </c>
      <c r="Q316" s="1">
        <f t="shared" si="43"/>
        <v>44193</v>
      </c>
      <c r="R316" s="7">
        <f>I316^(1-$M$3)*K316^$M$3</f>
        <v>0.93331533929310528</v>
      </c>
      <c r="S316" s="7">
        <f t="shared" si="44"/>
        <v>0.46090536593308346</v>
      </c>
      <c r="T316" s="7">
        <f t="shared" si="45"/>
        <v>0.14800370328388979</v>
      </c>
      <c r="U316" s="7">
        <f t="shared" si="46"/>
        <v>1.3942207052261888</v>
      </c>
      <c r="V316" s="7">
        <f>SUM(P$9:P315)</f>
        <v>6.5776314126565669</v>
      </c>
      <c r="W316" s="7">
        <f ca="1">IFERROR(VALUE(INDIRECT(_xlfn.CONCAT("L",ROW(W316)-_xlfn.CEILING.MATH($M$5)-7))),0)</f>
        <v>4.8148360895023048</v>
      </c>
      <c r="X316" s="7">
        <f ca="1">$M$4+V316+W316</f>
        <v>11.392467502158873</v>
      </c>
    </row>
    <row r="317" spans="1:24" x14ac:dyDescent="0.2">
      <c r="A317">
        <v>20210105</v>
      </c>
      <c r="B317" t="s">
        <v>2</v>
      </c>
      <c r="C317">
        <v>31630</v>
      </c>
      <c r="D317">
        <v>100710</v>
      </c>
      <c r="E317" s="1">
        <f t="shared" si="38"/>
        <v>44201</v>
      </c>
      <c r="F317" s="2">
        <f>IF(AVERAGE(C304:C317)&lt;0,NA,AVERAGE(C304:C317))</f>
        <v>16432.714285714286</v>
      </c>
      <c r="G317" s="2">
        <f>IF(AVERAGE(D304:D317)&lt;0,NA,AVERAGE(D304:D317))</f>
        <v>95823.857142857145</v>
      </c>
      <c r="H317" s="2">
        <f>SUM(F$22:F317)</f>
        <v>1726255.142857142</v>
      </c>
      <c r="I317" s="2">
        <f t="shared" si="39"/>
        <v>17.148875839151302</v>
      </c>
      <c r="J317" s="2">
        <f>G317/$M$2*1000</f>
        <v>3.3047403230430263</v>
      </c>
      <c r="K317" s="7">
        <f>F317/$M$2*100</f>
        <v>5.667258148050161E-2</v>
      </c>
      <c r="L317" s="7">
        <f>H317/$M$2*100</f>
        <v>5.9534495360121742</v>
      </c>
      <c r="M317" s="7">
        <f t="shared" si="40"/>
        <v>0.92916262954277462</v>
      </c>
      <c r="N317" s="7">
        <f t="shared" si="41"/>
        <v>1.0609931778125743</v>
      </c>
      <c r="O317" s="7">
        <f>N317*(1-N317^$M$5)/(1-N317)</f>
        <v>22.452822933245901</v>
      </c>
      <c r="P317" s="7">
        <f t="shared" si="42"/>
        <v>4.3906960561451262E-2</v>
      </c>
      <c r="Q317" s="1">
        <f t="shared" si="43"/>
        <v>44194</v>
      </c>
      <c r="R317" s="7">
        <f>I317^(1-$M$3)*K317^$M$3</f>
        <v>0.9858352110232762</v>
      </c>
      <c r="S317" s="7">
        <f t="shared" si="44"/>
        <v>0.45914624908275764</v>
      </c>
      <c r="T317" s="7">
        <f t="shared" si="45"/>
        <v>0.10086915057462975</v>
      </c>
      <c r="U317" s="7">
        <f t="shared" si="46"/>
        <v>1.4449814601060338</v>
      </c>
      <c r="V317" s="7">
        <f>SUM(P$9:P316)</f>
        <v>6.619025049222147</v>
      </c>
      <c r="W317" s="7">
        <f ca="1">IFERROR(VALUE(INDIRECT(_xlfn.CONCAT("L",ROW(W317)-_xlfn.CEILING.MATH($M$5)-7))),0)</f>
        <v>4.8649826209059501</v>
      </c>
      <c r="X317" s="7">
        <f ca="1">$M$4+V317+W317</f>
        <v>11.484007670128097</v>
      </c>
    </row>
    <row r="318" spans="1:24" x14ac:dyDescent="0.2">
      <c r="A318">
        <v>20210106</v>
      </c>
      <c r="B318" t="s">
        <v>2</v>
      </c>
      <c r="C318">
        <v>24010</v>
      </c>
      <c r="D318">
        <v>80276</v>
      </c>
      <c r="E318" s="1">
        <f t="shared" si="38"/>
        <v>44202</v>
      </c>
      <c r="F318" s="2">
        <f>IF(AVERAGE(C305:C318)&lt;0,NA,AVERAGE(C305:C318))</f>
        <v>16478.928571428572</v>
      </c>
      <c r="G318" s="2">
        <f>IF(AVERAGE(D305:D318)&lt;0,NA,AVERAGE(D305:D318))</f>
        <v>96307</v>
      </c>
      <c r="H318" s="2">
        <f>SUM(F$22:F318)</f>
        <v>1742734.0714285707</v>
      </c>
      <c r="I318" s="2">
        <f t="shared" si="39"/>
        <v>17.110831581742318</v>
      </c>
      <c r="J318" s="2">
        <f>G318/$M$2*1000</f>
        <v>3.3214027882098147</v>
      </c>
      <c r="K318" s="7">
        <f>F318/$M$2*100</f>
        <v>5.6831963724187487E-2</v>
      </c>
      <c r="L318" s="7">
        <f>H318/$M$2*100</f>
        <v>6.0102814997363616</v>
      </c>
      <c r="M318" s="7">
        <f t="shared" si="40"/>
        <v>0.92929285583176557</v>
      </c>
      <c r="N318" s="7">
        <f t="shared" si="41"/>
        <v>1.0611561397115443</v>
      </c>
      <c r="O318" s="7">
        <f>N318*(1-N318^$M$5)/(1-N318)</f>
        <v>22.481988674426294</v>
      </c>
      <c r="P318" s="7">
        <f t="shared" si="42"/>
        <v>4.3862882142525476E-2</v>
      </c>
      <c r="Q318" s="1">
        <f t="shared" si="43"/>
        <v>44195</v>
      </c>
      <c r="R318" s="7">
        <f>I318^(1-$M$3)*K318^$M$3</f>
        <v>0.9861248195559531</v>
      </c>
      <c r="S318" s="7">
        <f t="shared" si="44"/>
        <v>0.46138425168536379</v>
      </c>
      <c r="T318" s="7">
        <f t="shared" si="45"/>
        <v>0.14790168180848084</v>
      </c>
      <c r="U318" s="7">
        <f t="shared" si="46"/>
        <v>1.447509071241317</v>
      </c>
      <c r="V318" s="7">
        <f>SUM(P$9:P317)</f>
        <v>6.6629320097835985</v>
      </c>
      <c r="W318" s="7">
        <f ca="1">IFERROR(VALUE(INDIRECT(_xlfn.CONCAT("L",ROW(W318)-_xlfn.CEILING.MATH($M$5)-7))),0)</f>
        <v>4.9150256893384237</v>
      </c>
      <c r="X318" s="7">
        <f ca="1">$M$4+V318+W318</f>
        <v>11.577957699122022</v>
      </c>
    </row>
    <row r="319" spans="1:24" x14ac:dyDescent="0.2">
      <c r="A319">
        <v>20210107</v>
      </c>
      <c r="B319" t="s">
        <v>2</v>
      </c>
      <c r="C319">
        <v>24578</v>
      </c>
      <c r="D319">
        <v>75756</v>
      </c>
      <c r="E319" s="1">
        <f t="shared" si="38"/>
        <v>44203</v>
      </c>
      <c r="F319" s="2">
        <f>IF(AVERAGE(C306:C319)&lt;0,NA,AVERAGE(C306:C319))</f>
        <v>17015.642857142859</v>
      </c>
      <c r="G319" s="2">
        <f>IF(AVERAGE(D306:D319)&lt;0,NA,AVERAGE(D306:D319))</f>
        <v>93514.928571428565</v>
      </c>
      <c r="H319" s="2">
        <f>SUM(F$22:F319)</f>
        <v>1759749.7142857136</v>
      </c>
      <c r="I319" s="2">
        <f t="shared" si="39"/>
        <v>18.195643323564077</v>
      </c>
      <c r="J319" s="2">
        <f>G319/$M$2*1000</f>
        <v>3.2251107863019772</v>
      </c>
      <c r="K319" s="7">
        <f>F319/$M$2*100</f>
        <v>5.8682965546530075E-2</v>
      </c>
      <c r="L319" s="7">
        <f>H319/$M$2*100</f>
        <v>6.0689644652828916</v>
      </c>
      <c r="M319" s="7">
        <f t="shared" si="40"/>
        <v>0.97464868995119092</v>
      </c>
      <c r="N319" s="7">
        <f t="shared" si="41"/>
        <v>1.0602093514838344</v>
      </c>
      <c r="O319" s="7">
        <f>N319*(1-N319^$M$5)/(1-N319)</f>
        <v>22.31312057843672</v>
      </c>
      <c r="P319" s="7">
        <f t="shared" si="42"/>
        <v>4.6310494843842108E-2</v>
      </c>
      <c r="Q319" s="1">
        <f t="shared" si="43"/>
        <v>44196</v>
      </c>
      <c r="R319" s="7">
        <f>I319^(1-$M$3)*K319^$M$3</f>
        <v>1.033331655497721</v>
      </c>
      <c r="S319" s="7">
        <f t="shared" si="44"/>
        <v>0.4640848815733517</v>
      </c>
      <c r="T319" s="7">
        <f t="shared" si="45"/>
        <v>0.19992384043891187</v>
      </c>
      <c r="U319" s="7">
        <f t="shared" si="46"/>
        <v>1.4974165370710728</v>
      </c>
      <c r="V319" s="7">
        <f>SUM(P$9:P318)</f>
        <v>6.7067948919261235</v>
      </c>
      <c r="W319" s="7">
        <f ca="1">IFERROR(VALUE(INDIRECT(_xlfn.CONCAT("L",ROW(W319)-_xlfn.CEILING.MATH($M$5)-7))),0)</f>
        <v>4.965634601687043</v>
      </c>
      <c r="X319" s="7">
        <f ca="1">$M$4+V319+W319</f>
        <v>11.672429493613166</v>
      </c>
    </row>
    <row r="320" spans="1:24" x14ac:dyDescent="0.2">
      <c r="A320">
        <v>20210108</v>
      </c>
      <c r="B320" t="s">
        <v>2</v>
      </c>
      <c r="C320">
        <v>23520</v>
      </c>
      <c r="D320">
        <v>86834</v>
      </c>
      <c r="E320" s="1">
        <f t="shared" si="38"/>
        <v>44204</v>
      </c>
      <c r="F320" s="2">
        <f>IF(AVERAGE(C307:C320)&lt;0,NA,AVERAGE(C307:C320))</f>
        <v>18386</v>
      </c>
      <c r="G320" s="2">
        <f>IF(AVERAGE(D307:D320)&lt;0,NA,AVERAGE(D307:D320))</f>
        <v>91583.71428571429</v>
      </c>
      <c r="H320" s="2">
        <f>SUM(F$22:F320)</f>
        <v>1778135.7142857136</v>
      </c>
      <c r="I320" s="2">
        <f t="shared" si="39"/>
        <v>20.07562167946266</v>
      </c>
      <c r="J320" s="2">
        <f>G320/$M$2*1000</f>
        <v>3.1585077303122571</v>
      </c>
      <c r="K320" s="7">
        <f>F320/$M$2*100</f>
        <v>6.3409006265407145E-2</v>
      </c>
      <c r="L320" s="7">
        <f>H320/$M$2*100</f>
        <v>6.1323734715482994</v>
      </c>
      <c r="M320" s="7">
        <f t="shared" si="40"/>
        <v>1.0648530292808536</v>
      </c>
      <c r="N320" s="7">
        <f t="shared" si="41"/>
        <v>1.05954719057167</v>
      </c>
      <c r="O320" s="7">
        <f>N320*(1-N320^$M$5)/(1-N320)</f>
        <v>22.19584912333627</v>
      </c>
      <c r="P320" s="7">
        <f t="shared" si="42"/>
        <v>5.0832118621676366E-2</v>
      </c>
      <c r="Q320" s="1">
        <f t="shared" si="43"/>
        <v>44197</v>
      </c>
      <c r="R320" s="7">
        <f>I320^(1-$M$3)*K320^$M$3</f>
        <v>1.1282620355462607</v>
      </c>
      <c r="S320" s="7">
        <f t="shared" si="44"/>
        <v>0.46618715061139687</v>
      </c>
      <c r="T320" s="7">
        <f t="shared" si="45"/>
        <v>0.20247957261638083</v>
      </c>
      <c r="U320" s="7">
        <f t="shared" si="46"/>
        <v>1.5944491861576575</v>
      </c>
      <c r="V320" s="7">
        <f>SUM(P$9:P319)</f>
        <v>6.753105386769966</v>
      </c>
      <c r="W320" s="7">
        <f ca="1">IFERROR(VALUE(INDIRECT(_xlfn.CONCAT("L",ROW(W320)-_xlfn.CEILING.MATH($M$5)-7))),0)</f>
        <v>5.0162425286740326</v>
      </c>
      <c r="X320" s="7">
        <f ca="1">$M$4+V320+W320</f>
        <v>11.769347915443998</v>
      </c>
    </row>
    <row r="321" spans="1:24" x14ac:dyDescent="0.2">
      <c r="A321">
        <v>20210109</v>
      </c>
      <c r="B321" t="s">
        <v>2</v>
      </c>
      <c r="C321">
        <v>23290</v>
      </c>
      <c r="D321">
        <v>121068</v>
      </c>
      <c r="E321" s="1">
        <f t="shared" si="38"/>
        <v>44205</v>
      </c>
      <c r="F321" s="2">
        <f>IF(AVERAGE(C308:C321)&lt;0,NA,AVERAGE(C308:C321))</f>
        <v>19857.142857142859</v>
      </c>
      <c r="G321" s="2">
        <f>IF(AVERAGE(D308:D321)&lt;0,NA,AVERAGE(D308:D321))</f>
        <v>91890.928571428565</v>
      </c>
      <c r="H321" s="2">
        <f>SUM(F$22:F321)</f>
        <v>1797992.8571428566</v>
      </c>
      <c r="I321" s="2">
        <f t="shared" si="39"/>
        <v>21.609470233732075</v>
      </c>
      <c r="J321" s="2">
        <f>G321/$M$2*1000</f>
        <v>3.1691028312410499</v>
      </c>
      <c r="K321" s="7">
        <f>F321/$M$2*100</f>
        <v>6.8482633299339513E-2</v>
      </c>
      <c r="L321" s="7">
        <f>H321/$M$2*100</f>
        <v>6.2008561048476389</v>
      </c>
      <c r="M321" s="7">
        <f t="shared" si="40"/>
        <v>1.1480178499762184</v>
      </c>
      <c r="N321" s="7">
        <f t="shared" si="41"/>
        <v>1.0596529342298626</v>
      </c>
      <c r="O321" s="7">
        <f>N321*(1-N321^$M$5)/(1-N321)</f>
        <v>22.214531085006666</v>
      </c>
      <c r="P321" s="7">
        <f t="shared" si="42"/>
        <v>5.4761474758142206E-2</v>
      </c>
      <c r="Q321" s="1">
        <f t="shared" si="43"/>
        <v>44198</v>
      </c>
      <c r="R321" s="7">
        <f>I321^(1-$M$3)*K321^$M$3</f>
        <v>1.2165004832755579</v>
      </c>
      <c r="S321" s="7">
        <f t="shared" si="44"/>
        <v>0.46576738655692895</v>
      </c>
      <c r="T321" s="7">
        <f t="shared" si="45"/>
        <v>0.13460855792071591</v>
      </c>
      <c r="U321" s="7">
        <f t="shared" si="46"/>
        <v>1.6822678698324869</v>
      </c>
      <c r="V321" s="7">
        <f>SUM(P$9:P320)</f>
        <v>6.8039375053916427</v>
      </c>
      <c r="W321" s="7">
        <f ca="1">IFERROR(VALUE(INDIRECT(_xlfn.CONCAT("L",ROW(W321)-_xlfn.CEILING.MATH($M$5)-7))),0)</f>
        <v>5.0677165885339726</v>
      </c>
      <c r="X321" s="7">
        <f ca="1">$M$4+V321+W321</f>
        <v>11.871654093925615</v>
      </c>
    </row>
    <row r="322" spans="1:24" x14ac:dyDescent="0.2">
      <c r="A322">
        <v>20210110</v>
      </c>
      <c r="B322" t="s">
        <v>2</v>
      </c>
      <c r="C322">
        <v>15855</v>
      </c>
      <c r="D322">
        <v>137233</v>
      </c>
      <c r="E322" s="1">
        <f t="shared" si="38"/>
        <v>44206</v>
      </c>
      <c r="F322" s="2">
        <f>IF(AVERAGE(C309:C322)&lt;0,NA,AVERAGE(C309:C322))</f>
        <v>20414.928571428572</v>
      </c>
      <c r="G322" s="2">
        <f>IF(AVERAGE(D309:D322)&lt;0,NA,AVERAGE(D309:D322))</f>
        <v>95336.28571428571</v>
      </c>
      <c r="H322" s="2">
        <f>SUM(F$22:F322)</f>
        <v>1818407.7857142852</v>
      </c>
      <c r="I322" s="2">
        <f t="shared" si="39"/>
        <v>21.413597580894102</v>
      </c>
      <c r="J322" s="2">
        <f>G322/$M$2*1000</f>
        <v>3.2879251268235548</v>
      </c>
      <c r="K322" s="7">
        <f>F322/$M$2*100</f>
        <v>7.0406305541909797E-2</v>
      </c>
      <c r="L322" s="7">
        <f>H322/$M$2*100</f>
        <v>6.2712624103895482</v>
      </c>
      <c r="M322" s="7">
        <f t="shared" si="40"/>
        <v>1.1574586275968823</v>
      </c>
      <c r="N322" s="7">
        <f t="shared" si="41"/>
        <v>1.060828356075316</v>
      </c>
      <c r="O322" s="7">
        <f>N322*(1-N322^$M$5)/(1-N322)</f>
        <v>22.423366720742678</v>
      </c>
      <c r="P322" s="7">
        <f t="shared" si="42"/>
        <v>5.4758277310915975E-2</v>
      </c>
      <c r="Q322" s="1">
        <f t="shared" si="43"/>
        <v>44199</v>
      </c>
      <c r="R322" s="7">
        <f>I322^(1-$M$3)*K322^$M$3</f>
        <v>1.2278649331387921</v>
      </c>
      <c r="S322" s="7">
        <f t="shared" si="44"/>
        <v>0.46167493336627458</v>
      </c>
      <c r="T322" s="7">
        <f t="shared" si="45"/>
        <v>8.6457247056669129E-2</v>
      </c>
      <c r="U322" s="7">
        <f t="shared" si="46"/>
        <v>1.6895398665050667</v>
      </c>
      <c r="V322" s="7">
        <f>SUM(P$9:P321)</f>
        <v>6.8586989801497849</v>
      </c>
      <c r="W322" s="7">
        <f ca="1">IFERROR(VALUE(INDIRECT(_xlfn.CONCAT("L",ROW(W322)-_xlfn.CEILING.MATH($M$5)-7))),0)</f>
        <v>5.1185501633342794</v>
      </c>
      <c r="X322" s="7">
        <f ca="1">$M$4+V322+W322</f>
        <v>11.977249143484064</v>
      </c>
    </row>
    <row r="323" spans="1:24" x14ac:dyDescent="0.2">
      <c r="A323">
        <v>20210111</v>
      </c>
      <c r="B323" t="s">
        <v>2</v>
      </c>
      <c r="C323">
        <v>14834</v>
      </c>
      <c r="D323">
        <v>148261</v>
      </c>
      <c r="E323" s="1">
        <f t="shared" si="38"/>
        <v>44207</v>
      </c>
      <c r="F323" s="2">
        <f>IF(AVERAGE(C310:C323)&lt;0,NA,AVERAGE(C310:C323))</f>
        <v>20415.285714285714</v>
      </c>
      <c r="G323" s="2">
        <f>IF(AVERAGE(D310:D323)&lt;0,NA,AVERAGE(D310:D323))</f>
        <v>101647.28571428571</v>
      </c>
      <c r="H323" s="2">
        <f>SUM(F$22:F323)</f>
        <v>1838823.0714285709</v>
      </c>
      <c r="I323" s="2">
        <f t="shared" si="39"/>
        <v>20.084437642210951</v>
      </c>
      <c r="J323" s="2">
        <f>G323/$M$2*1000</f>
        <v>3.5055767305116787</v>
      </c>
      <c r="K323" s="7">
        <f>F323/$M$2*100</f>
        <v>7.0407537243947563E-2</v>
      </c>
      <c r="L323" s="7">
        <f>H323/$M$2*100</f>
        <v>6.3416699476334966</v>
      </c>
      <c r="M323" s="7">
        <f t="shared" si="40"/>
        <v>1.1187500600986879</v>
      </c>
      <c r="N323" s="7">
        <f t="shared" si="41"/>
        <v>1.0629341081221813</v>
      </c>
      <c r="O323" s="7">
        <f>N323*(1-N323^$M$5)/(1-N323)</f>
        <v>22.802921104801097</v>
      </c>
      <c r="P323" s="7">
        <f t="shared" si="42"/>
        <v>5.2149353667336133E-2</v>
      </c>
      <c r="Q323" s="1">
        <f t="shared" si="43"/>
        <v>44200</v>
      </c>
      <c r="R323" s="7">
        <f>I323^(1-$M$3)*K323^$M$3</f>
        <v>1.1891575973426356</v>
      </c>
      <c r="S323" s="7">
        <f t="shared" si="44"/>
        <v>0.46212278022720338</v>
      </c>
      <c r="T323" s="7">
        <f t="shared" si="45"/>
        <v>8.8752774056884975E-2</v>
      </c>
      <c r="U323" s="7">
        <f t="shared" si="46"/>
        <v>1.651280377569839</v>
      </c>
      <c r="V323" s="7">
        <f>SUM(P$9:P322)</f>
        <v>6.9134572574607009</v>
      </c>
      <c r="W323" s="7">
        <f ca="1">IFERROR(VALUE(INDIRECT(_xlfn.CONCAT("L",ROW(W323)-_xlfn.CEILING.MATH($M$5)-7))),0)</f>
        <v>5.1695781007161443</v>
      </c>
      <c r="X323" s="7">
        <f ca="1">$M$4+V323+W323</f>
        <v>12.083035358176845</v>
      </c>
    </row>
    <row r="324" spans="1:24" x14ac:dyDescent="0.2">
      <c r="A324">
        <v>20210112</v>
      </c>
      <c r="B324" t="s">
        <v>2</v>
      </c>
      <c r="C324">
        <v>26052</v>
      </c>
      <c r="D324">
        <v>92226</v>
      </c>
      <c r="E324" s="1">
        <f t="shared" si="38"/>
        <v>44208</v>
      </c>
      <c r="F324" s="2">
        <f>IF(AVERAGE(C311:C324)&lt;0,NA,AVERAGE(C311:C324))</f>
        <v>19951</v>
      </c>
      <c r="G324" s="2">
        <f>IF(AVERAGE(D311:D324)&lt;0,NA,AVERAGE(D311:D324))</f>
        <v>102840.28571428571</v>
      </c>
      <c r="H324" s="2">
        <f>SUM(F$22:F324)</f>
        <v>1858774.0714285709</v>
      </c>
      <c r="I324" s="2">
        <f t="shared" si="39"/>
        <v>19.399984997541264</v>
      </c>
      <c r="J324" s="2">
        <f>G324/$M$2*1000</f>
        <v>3.5467205053809439</v>
      </c>
      <c r="K324" s="7">
        <f>F324/$M$2*100</f>
        <v>6.8806324594862286E-2</v>
      </c>
      <c r="L324" s="7">
        <f>H324/$M$2*100</f>
        <v>6.410476272228359</v>
      </c>
      <c r="M324" s="7">
        <f t="shared" si="40"/>
        <v>1.0865471558933746</v>
      </c>
      <c r="N324" s="7">
        <f t="shared" si="41"/>
        <v>1.0633256681237075</v>
      </c>
      <c r="O324" s="7">
        <f>N324*(1-N324^$M$5)/(1-N324)</f>
        <v>22.874275014764148</v>
      </c>
      <c r="P324" s="7">
        <f t="shared" si="42"/>
        <v>5.0508856772182573E-2</v>
      </c>
      <c r="Q324" s="1">
        <f t="shared" si="43"/>
        <v>44201</v>
      </c>
      <c r="R324" s="7">
        <f>I324^(1-$M$3)*K324^$M$3</f>
        <v>1.1553534804882368</v>
      </c>
      <c r="S324" s="7">
        <f t="shared" si="44"/>
        <v>0.4678836969982047</v>
      </c>
      <c r="T324" s="7">
        <f t="shared" si="45"/>
        <v>0.11301004936491577</v>
      </c>
      <c r="U324" s="7">
        <f t="shared" si="46"/>
        <v>1.6232371774864416</v>
      </c>
      <c r="V324" s="7">
        <f>SUM(P$9:P323)</f>
        <v>6.9656066111280373</v>
      </c>
      <c r="W324" s="7">
        <f ca="1">IFERROR(VALUE(INDIRECT(_xlfn.CONCAT("L",ROW(W324)-_xlfn.CEILING.MATH($M$5)-7))),0)</f>
        <v>5.2209275123298644</v>
      </c>
      <c r="X324" s="7">
        <f ca="1">$M$4+V324+W324</f>
        <v>12.186534123457902</v>
      </c>
    </row>
    <row r="325" spans="1:24" x14ac:dyDescent="0.2">
      <c r="A325">
        <v>20210113</v>
      </c>
      <c r="B325" t="s">
        <v>2</v>
      </c>
      <c r="C325">
        <v>27343</v>
      </c>
      <c r="D325">
        <v>147557</v>
      </c>
      <c r="E325" s="1">
        <f t="shared" si="38"/>
        <v>44209</v>
      </c>
      <c r="F325" s="2">
        <f>IF(AVERAGE(C312:C325)&lt;0,NA,AVERAGE(C312:C325))</f>
        <v>20370.571428571428</v>
      </c>
      <c r="G325" s="2">
        <f>IF(AVERAGE(D312:D325)&lt;0,NA,AVERAGE(D312:D325))</f>
        <v>108391.07142857143</v>
      </c>
      <c r="H325" s="2">
        <f>SUM(F$22:F325)</f>
        <v>1879144.6428571423</v>
      </c>
      <c r="I325" s="2">
        <f t="shared" si="39"/>
        <v>18.793588032751774</v>
      </c>
      <c r="J325" s="2">
        <f>G325/$M$2*1000</f>
        <v>3.7381540994933533</v>
      </c>
      <c r="K325" s="7">
        <f>F325/$M$2*100</f>
        <v>7.0253328148820265E-2</v>
      </c>
      <c r="L325" s="7">
        <f>H325/$M$2*100</f>
        <v>6.4807296003771793</v>
      </c>
      <c r="M325" s="7">
        <f t="shared" si="40"/>
        <v>1.0787950203372876</v>
      </c>
      <c r="N325" s="7">
        <f t="shared" si="41"/>
        <v>1.0651220359979559</v>
      </c>
      <c r="O325" s="7">
        <f>N325*(1-N325^$M$5)/(1-N325)</f>
        <v>23.204788036052889</v>
      </c>
      <c r="P325" s="7">
        <f t="shared" si="42"/>
        <v>4.9517726544230901E-2</v>
      </c>
      <c r="Q325" s="1">
        <f t="shared" si="43"/>
        <v>44202</v>
      </c>
      <c r="R325" s="7">
        <f>I325^(1-$M$3)*K325^$M$3</f>
        <v>1.1490483484861078</v>
      </c>
      <c r="S325" s="7">
        <f t="shared" si="44"/>
        <v>0.47630164140505737</v>
      </c>
      <c r="T325" s="7">
        <f t="shared" si="45"/>
        <v>0.12069846365435</v>
      </c>
      <c r="U325" s="7">
        <f t="shared" si="46"/>
        <v>1.6253499898911652</v>
      </c>
      <c r="V325" s="7">
        <f>SUM(P$9:P324)</f>
        <v>7.01611546790022</v>
      </c>
      <c r="W325" s="7">
        <f ca="1">IFERROR(VALUE(INDIRECT(_xlfn.CONCAT("L",ROW(W325)-_xlfn.CEILING.MATH($M$5)-7))),0)</f>
        <v>5.2746804673000653</v>
      </c>
      <c r="X325" s="7">
        <f ca="1">$M$4+V325+W325</f>
        <v>12.290795935200286</v>
      </c>
    </row>
    <row r="326" spans="1:24" x14ac:dyDescent="0.2">
      <c r="A326">
        <v>20210114</v>
      </c>
      <c r="B326" t="s">
        <v>2</v>
      </c>
      <c r="C326">
        <v>23064</v>
      </c>
      <c r="D326">
        <v>125371</v>
      </c>
      <c r="E326" s="1">
        <f t="shared" si="38"/>
        <v>44210</v>
      </c>
      <c r="F326" s="2">
        <f>IF(AVERAGE(C313:C326)&lt;0,NA,AVERAGE(C313:C326))</f>
        <v>20680.5</v>
      </c>
      <c r="G326" s="2">
        <f>IF(AVERAGE(D313:D326)&lt;0,NA,AVERAGE(D313:D326))</f>
        <v>111534.28571428571</v>
      </c>
      <c r="H326" s="2">
        <f>SUM(F$22:F326)</f>
        <v>1899825.1428571423</v>
      </c>
      <c r="I326" s="2">
        <f t="shared" si="39"/>
        <v>18.541832108000104</v>
      </c>
      <c r="J326" s="2">
        <f>G326/$M$2*1000</f>
        <v>3.8465561958364263</v>
      </c>
      <c r="K326" s="7">
        <f>F326/$M$2*100</f>
        <v>7.1322199177186574E-2</v>
      </c>
      <c r="L326" s="7">
        <f>H326/$M$2*100</f>
        <v>6.5520517995543646</v>
      </c>
      <c r="M326" s="7">
        <f t="shared" si="40"/>
        <v>1.0786535582702201</v>
      </c>
      <c r="N326" s="7">
        <f t="shared" si="41"/>
        <v>1.0661215073462162</v>
      </c>
      <c r="O326" s="7">
        <f>N326*(1-N326^$M$5)/(1-N326)</f>
        <v>23.390949162289292</v>
      </c>
      <c r="P326" s="7">
        <f t="shared" si="42"/>
        <v>4.9163278901969004E-2</v>
      </c>
      <c r="Q326" s="1">
        <f t="shared" si="43"/>
        <v>44203</v>
      </c>
      <c r="R326" s="7">
        <f>I326^(1-$M$3)*K326^$M$3</f>
        <v>1.1499757574474068</v>
      </c>
      <c r="S326" s="7">
        <f t="shared" si="44"/>
        <v>0.48341866211962997</v>
      </c>
      <c r="T326" s="7">
        <f t="shared" si="45"/>
        <v>0.1511062083589807</v>
      </c>
      <c r="U326" s="7">
        <f t="shared" si="46"/>
        <v>1.6333944195670367</v>
      </c>
      <c r="V326" s="7">
        <f>SUM(P$9:P325)</f>
        <v>7.0656331944444508</v>
      </c>
      <c r="W326" s="7">
        <f ca="1">IFERROR(VALUE(INDIRECT(_xlfn.CONCAT("L",ROW(W326)-_xlfn.CEILING.MATH($M$5)-7))),0)</f>
        <v>5.3288682130895939</v>
      </c>
      <c r="X326" s="7">
        <f ca="1">$M$4+V326+W326</f>
        <v>12.394501407534044</v>
      </c>
    </row>
    <row r="327" spans="1:24" x14ac:dyDescent="0.2">
      <c r="A327">
        <v>20210115</v>
      </c>
      <c r="B327" t="s">
        <v>2</v>
      </c>
      <c r="C327">
        <v>27204</v>
      </c>
      <c r="D327">
        <v>139440</v>
      </c>
      <c r="E327" s="1">
        <f t="shared" si="38"/>
        <v>44211</v>
      </c>
      <c r="F327" s="2">
        <f>IF(AVERAGE(C314:C327)&lt;0,NA,AVERAGE(C314:C327))</f>
        <v>21458.571428571428</v>
      </c>
      <c r="G327" s="2">
        <f>IF(AVERAGE(D314:D327)&lt;0,NA,AVERAGE(D314:D327))</f>
        <v>113936.35714285714</v>
      </c>
      <c r="H327" s="2">
        <f>SUM(F$22:F327)</f>
        <v>1921283.7142857136</v>
      </c>
      <c r="I327" s="2">
        <f t="shared" si="39"/>
        <v>18.833822641587503</v>
      </c>
      <c r="J327" s="2">
        <f>G327/$M$2*1000</f>
        <v>3.9293980114919478</v>
      </c>
      <c r="K327" s="7">
        <f>F327/$M$2*100</f>
        <v>7.4005585236645952E-2</v>
      </c>
      <c r="L327" s="7">
        <f>H327/$M$2*100</f>
        <v>6.6260573847910109</v>
      </c>
      <c r="M327" s="7">
        <f t="shared" si="40"/>
        <v>1.106590902490586</v>
      </c>
      <c r="N327" s="7">
        <f t="shared" si="41"/>
        <v>1.0668770952933759</v>
      </c>
      <c r="O327" s="7">
        <f>N327*(1-N327^$M$5)/(1-N327)</f>
        <v>23.532772671276383</v>
      </c>
      <c r="P327" s="7">
        <f t="shared" si="42"/>
        <v>5.0168184778678612E-2</v>
      </c>
      <c r="Q327" s="1">
        <f t="shared" si="43"/>
        <v>44204</v>
      </c>
      <c r="R327" s="7">
        <f>I327^(1-$M$3)*K327^$M$3</f>
        <v>1.1805964877272319</v>
      </c>
      <c r="S327" s="7">
        <f t="shared" si="44"/>
        <v>0.48903005026324747</v>
      </c>
      <c r="T327" s="7">
        <f t="shared" si="45"/>
        <v>0.20891181573814666</v>
      </c>
      <c r="U327" s="7">
        <f t="shared" si="46"/>
        <v>1.6696265379904793</v>
      </c>
      <c r="V327" s="7">
        <f>SUM(P$9:P326)</f>
        <v>7.11479647334642</v>
      </c>
      <c r="W327" s="7">
        <f ca="1">IFERROR(VALUE(INDIRECT(_xlfn.CONCAT("L",ROW(W327)-_xlfn.CEILING.MATH($M$5)-7))),0)</f>
        <v>5.3805639793163307</v>
      </c>
      <c r="X327" s="7">
        <f ca="1">$M$4+V327+W327</f>
        <v>12.495360452662752</v>
      </c>
    </row>
    <row r="328" spans="1:24" x14ac:dyDescent="0.2">
      <c r="A328">
        <v>20210116</v>
      </c>
      <c r="B328" t="s">
        <v>2</v>
      </c>
      <c r="C328">
        <v>24657</v>
      </c>
      <c r="D328">
        <v>140355</v>
      </c>
      <c r="E328" s="1">
        <f t="shared" si="38"/>
        <v>44212</v>
      </c>
      <c r="F328" s="2">
        <f>IF(AVERAGE(C315:C328)&lt;0,NA,AVERAGE(C315:C328))</f>
        <v>22879.571428571428</v>
      </c>
      <c r="G328" s="2">
        <f>IF(AVERAGE(D315:D328)&lt;0,NA,AVERAGE(D315:D328))</f>
        <v>112758.35714285714</v>
      </c>
      <c r="H328" s="2">
        <f>SUM(F$22:F328)</f>
        <v>1944163.285714285</v>
      </c>
      <c r="I328" s="2">
        <f t="shared" si="39"/>
        <v>20.290798844811629</v>
      </c>
      <c r="J328" s="2">
        <f>G328/$M$2*1000</f>
        <v>3.8887715514785408</v>
      </c>
      <c r="K328" s="7">
        <f>F328/$M$2*100</f>
        <v>7.8906281304477105E-2</v>
      </c>
      <c r="L328" s="7">
        <f>H328/$M$2*100</f>
        <v>6.7049636660954883</v>
      </c>
      <c r="M328" s="7">
        <f t="shared" si="40"/>
        <v>1.1864282521455769</v>
      </c>
      <c r="N328" s="7">
        <f t="shared" si="41"/>
        <v>1.0665074193587185</v>
      </c>
      <c r="O328" s="7">
        <f>N328*(1-N328^$M$5)/(1-N328)</f>
        <v>23.463267142554329</v>
      </c>
      <c r="P328" s="7">
        <f t="shared" si="42"/>
        <v>5.3928318071065677E-2</v>
      </c>
      <c r="Q328" s="1">
        <f t="shared" si="43"/>
        <v>44205</v>
      </c>
      <c r="R328" s="7">
        <f>I328^(1-$M$3)*K328^$M$3</f>
        <v>1.2653345334500541</v>
      </c>
      <c r="S328" s="7">
        <f t="shared" si="44"/>
        <v>0.49871048925880196</v>
      </c>
      <c r="T328" s="7">
        <f t="shared" si="45"/>
        <v>0.10100971283340643</v>
      </c>
      <c r="U328" s="7">
        <f t="shared" si="46"/>
        <v>1.764045022708856</v>
      </c>
      <c r="V328" s="7">
        <f>SUM(P$9:P327)</f>
        <v>7.1649646581250988</v>
      </c>
      <c r="W328" s="7">
        <f ca="1">IFERROR(VALUE(INDIRECT(_xlfn.CONCAT("L",ROW(W328)-_xlfn.CEILING.MATH($M$5)-7))),0)</f>
        <v>5.4288932575334679</v>
      </c>
      <c r="X328" s="7">
        <f ca="1">$M$4+V328+W328</f>
        <v>12.593857915658567</v>
      </c>
    </row>
    <row r="329" spans="1:24" x14ac:dyDescent="0.2">
      <c r="A329">
        <v>20210117</v>
      </c>
      <c r="B329" t="s">
        <v>2</v>
      </c>
      <c r="C329">
        <v>16402</v>
      </c>
      <c r="D329">
        <v>133767</v>
      </c>
      <c r="E329" s="1">
        <f t="shared" si="38"/>
        <v>44213</v>
      </c>
      <c r="F329" s="2">
        <f>IF(AVERAGE(C316:C329)&lt;0,NA,AVERAGE(C316:C329))</f>
        <v>22901.5</v>
      </c>
      <c r="G329" s="2">
        <f>IF(AVERAGE(D316:D329)&lt;0,NA,AVERAGE(D316:D329))</f>
        <v>118879.35714285714</v>
      </c>
      <c r="H329" s="2">
        <f>SUM(F$22:F329)</f>
        <v>1967064.785714285</v>
      </c>
      <c r="I329" s="2">
        <f t="shared" si="39"/>
        <v>19.264488427944055</v>
      </c>
      <c r="J329" s="2">
        <f>G329/$M$2*1000</f>
        <v>4.0998705003257925</v>
      </c>
      <c r="K329" s="7">
        <f>F329/$M$2*100</f>
        <v>7.8981907809595436E-2</v>
      </c>
      <c r="L329" s="7">
        <f>H329/$M$2*100</f>
        <v>6.7839455739050827</v>
      </c>
      <c r="M329" s="7">
        <f t="shared" si="40"/>
        <v>1.1545277390983222</v>
      </c>
      <c r="N329" s="7">
        <f t="shared" si="41"/>
        <v>1.068410576147161</v>
      </c>
      <c r="O329" s="7">
        <f>N329*(1-N329^$M$5)/(1-N329)</f>
        <v>23.823514370848198</v>
      </c>
      <c r="P329" s="7">
        <f t="shared" si="42"/>
        <v>5.1776980831061178E-2</v>
      </c>
      <c r="Q329" s="1">
        <f t="shared" si="43"/>
        <v>44206</v>
      </c>
      <c r="R329" s="7">
        <f>I329^(1-$M$3)*K329^$M$3</f>
        <v>1.2335096469079176</v>
      </c>
      <c r="S329" s="7">
        <f t="shared" si="44"/>
        <v>0.51374144190637683</v>
      </c>
      <c r="T329" s="7">
        <f t="shared" si="45"/>
        <v>9.6708520197116732E-2</v>
      </c>
      <c r="U329" s="7">
        <f t="shared" si="46"/>
        <v>1.7472510888142945</v>
      </c>
      <c r="V329" s="7">
        <f>SUM(P$9:P328)</f>
        <v>7.2188929761961642</v>
      </c>
      <c r="W329" s="7">
        <f ca="1">IFERROR(VALUE(INDIRECT(_xlfn.CONCAT("L",ROW(W329)-_xlfn.CEILING.MATH($M$5)-7))),0)</f>
        <v>5.4771478946071168</v>
      </c>
      <c r="X329" s="7">
        <f ca="1">$M$4+V329+W329</f>
        <v>12.69604087080328</v>
      </c>
    </row>
    <row r="330" spans="1:24" x14ac:dyDescent="0.2">
      <c r="A330">
        <v>20210118</v>
      </c>
      <c r="B330" t="s">
        <v>2</v>
      </c>
      <c r="C330">
        <v>11590</v>
      </c>
      <c r="D330">
        <v>159658</v>
      </c>
      <c r="E330" s="1">
        <f t="shared" si="38"/>
        <v>44214</v>
      </c>
      <c r="F330" s="2">
        <f>IF(AVERAGE(C317:C330)&lt;0,NA,AVERAGE(C317:C330))</f>
        <v>22430.642857142859</v>
      </c>
      <c r="G330" s="2">
        <f>IF(AVERAGE(D317:D330)&lt;0,NA,AVERAGE(D317:D330))</f>
        <v>120608</v>
      </c>
      <c r="H330" s="2">
        <f>SUM(F$22:F330)</f>
        <v>1989495.4285714279</v>
      </c>
      <c r="I330" s="2">
        <f t="shared" si="39"/>
        <v>18.597972652844636</v>
      </c>
      <c r="J330" s="2">
        <f>G330/$M$2*1000</f>
        <v>4.1594873423573508</v>
      </c>
      <c r="K330" s="7">
        <f>F330/$M$2*100</f>
        <v>7.7358031843015429E-2</v>
      </c>
      <c r="L330" s="7">
        <f>H330/$M$2*100</f>
        <v>6.8613036057480992</v>
      </c>
      <c r="M330" s="7">
        <f t="shared" si="40"/>
        <v>1.1221012466213625</v>
      </c>
      <c r="N330" s="7">
        <f t="shared" si="41"/>
        <v>1.0689403314326045</v>
      </c>
      <c r="O330" s="7">
        <f>N330*(1-N330^$M$5)/(1-N330)</f>
        <v>23.924866857663368</v>
      </c>
      <c r="P330" s="7">
        <f t="shared" si="42"/>
        <v>5.0134418118200699E-2</v>
      </c>
      <c r="Q330" s="1">
        <f t="shared" si="43"/>
        <v>44207</v>
      </c>
      <c r="R330" s="7">
        <f>I330^(1-$M$3)*K330^$M$3</f>
        <v>1.1994592784643778</v>
      </c>
      <c r="S330" s="7">
        <f t="shared" si="44"/>
        <v>0.53081455653255416</v>
      </c>
      <c r="T330" s="7">
        <f t="shared" si="45"/>
        <v>5.7466988064525992E-2</v>
      </c>
      <c r="U330" s="7">
        <f t="shared" si="46"/>
        <v>1.730273834996932</v>
      </c>
      <c r="V330" s="7">
        <f>SUM(P$9:P329)</f>
        <v>7.2706699570272253</v>
      </c>
      <c r="W330" s="7">
        <f ca="1">IFERROR(VALUE(INDIRECT(_xlfn.CONCAT("L",ROW(W330)-_xlfn.CEILING.MATH($M$5)-7))),0)</f>
        <v>5.526862837616731</v>
      </c>
      <c r="X330" s="7">
        <f ca="1">$M$4+V330+W330</f>
        <v>12.797532794643956</v>
      </c>
    </row>
    <row r="331" spans="1:24" x14ac:dyDescent="0.2">
      <c r="A331">
        <v>20210119</v>
      </c>
      <c r="B331" t="s">
        <v>2</v>
      </c>
      <c r="C331">
        <v>9476</v>
      </c>
      <c r="D331">
        <v>57357</v>
      </c>
      <c r="E331" s="1">
        <f t="shared" si="38"/>
        <v>44215</v>
      </c>
      <c r="F331" s="2">
        <f>IF(AVERAGE(C318:C331)&lt;0,NA,AVERAGE(C318:C331))</f>
        <v>20848.214285714286</v>
      </c>
      <c r="G331" s="2">
        <f>IF(AVERAGE(D318:D331)&lt;0,NA,AVERAGE(D318:D331))</f>
        <v>117511.35714285714</v>
      </c>
      <c r="H331" s="2">
        <f>SUM(F$22:F331)</f>
        <v>2010343.6428571423</v>
      </c>
      <c r="I331" s="2">
        <f t="shared" si="39"/>
        <v>17.741446267503626</v>
      </c>
      <c r="J331" s="2">
        <f>G331/$M$2*1000</f>
        <v>4.0526913854715136</v>
      </c>
      <c r="K331" s="7">
        <f>F331/$M$2*100</f>
        <v>7.1900606454117694E-2</v>
      </c>
      <c r="L331" s="7">
        <f>H331/$M$2*100</f>
        <v>6.9332042122022166</v>
      </c>
      <c r="M331" s="7">
        <f t="shared" si="40"/>
        <v>1.0575332101135702</v>
      </c>
      <c r="N331" s="7">
        <f t="shared" si="41"/>
        <v>1.0679889820636423</v>
      </c>
      <c r="O331" s="7">
        <f>N331*(1-N331^$M$5)/(1-N331)</f>
        <v>23.743191368823041</v>
      </c>
      <c r="P331" s="7">
        <f t="shared" si="42"/>
        <v>4.7568745036134299E-2</v>
      </c>
      <c r="Q331" s="1">
        <f t="shared" si="43"/>
        <v>44208</v>
      </c>
      <c r="R331" s="7">
        <f>I331^(1-$M$3)*K331^$M$3</f>
        <v>1.1294338165676878</v>
      </c>
      <c r="S331" s="7">
        <f t="shared" si="44"/>
        <v>0.55112680117762736</v>
      </c>
      <c r="T331" s="7">
        <f t="shared" si="45"/>
        <v>0.1267193537275022</v>
      </c>
      <c r="U331" s="7">
        <f t="shared" si="46"/>
        <v>1.6805606177453152</v>
      </c>
      <c r="V331" s="7">
        <f>SUM(P$9:P330)</f>
        <v>7.3208043751454257</v>
      </c>
      <c r="W331" s="7">
        <f ca="1">IFERROR(VALUE(INDIRECT(_xlfn.CONCAT("L",ROW(W331)-_xlfn.CEILING.MATH($M$5)-7))),0)</f>
        <v>5.5799344150196442</v>
      </c>
      <c r="X331" s="7">
        <f ca="1">$M$4+V331+W331</f>
        <v>12.90073879016507</v>
      </c>
    </row>
    <row r="332" spans="1:24" x14ac:dyDescent="0.2">
      <c r="A332">
        <v>20210120</v>
      </c>
      <c r="B332" t="s">
        <v>2</v>
      </c>
      <c r="C332">
        <v>31255</v>
      </c>
      <c r="D332">
        <v>140992</v>
      </c>
      <c r="E332" s="1">
        <f t="shared" si="38"/>
        <v>44216</v>
      </c>
      <c r="F332" s="2">
        <f>IF(AVERAGE(C319:C332)&lt;0,NA,AVERAGE(C319:C332))</f>
        <v>21365.714285714286</v>
      </c>
      <c r="G332" s="2">
        <f>IF(AVERAGE(D319:D332)&lt;0,NA,AVERAGE(D319:D332))</f>
        <v>121848.21428571429</v>
      </c>
      <c r="H332" s="2">
        <f>SUM(F$22:F332)</f>
        <v>2031709.3571428566</v>
      </c>
      <c r="I332" s="2">
        <f t="shared" si="39"/>
        <v>17.534696270242545</v>
      </c>
      <c r="J332" s="2">
        <f>G332/$M$2*1000</f>
        <v>4.2022594273205325</v>
      </c>
      <c r="K332" s="7">
        <f>F332/$M$2*100</f>
        <v>7.3685342706828902E-2</v>
      </c>
      <c r="L332" s="7">
        <f>H332/$M$2*100</f>
        <v>7.006889554909046</v>
      </c>
      <c r="M332" s="7">
        <f t="shared" si="40"/>
        <v>1.062998476098109</v>
      </c>
      <c r="N332" s="7">
        <f t="shared" si="41"/>
        <v>1.0693183897848111</v>
      </c>
      <c r="O332" s="7">
        <f>N332*(1-N332^$M$5)/(1-N332)</f>
        <v>23.997485537653947</v>
      </c>
      <c r="P332" s="7">
        <f t="shared" si="42"/>
        <v>4.7366788367114186E-2</v>
      </c>
      <c r="Q332" s="1">
        <f t="shared" si="43"/>
        <v>44209</v>
      </c>
      <c r="R332" s="7">
        <f>I332^(1-$M$3)*K332^$M$3</f>
        <v>1.136683818804938</v>
      </c>
      <c r="S332" s="7">
        <f t="shared" si="44"/>
        <v>0.5677895126848238</v>
      </c>
      <c r="T332" s="7">
        <f t="shared" si="45"/>
        <v>9.6257981842131191E-2</v>
      </c>
      <c r="U332" s="7">
        <f t="shared" si="46"/>
        <v>1.7044733314897618</v>
      </c>
      <c r="V332" s="7">
        <f>SUM(P$9:P331)</f>
        <v>7.3683731201815599</v>
      </c>
      <c r="W332" s="7">
        <f ca="1">IFERROR(VALUE(INDIRECT(_xlfn.CONCAT("L",ROW(W332)-_xlfn.CEILING.MATH($M$5)-7))),0)</f>
        <v>5.6336629822894961</v>
      </c>
      <c r="X332" s="7">
        <f ca="1">$M$4+V332+W332</f>
        <v>13.002036102471056</v>
      </c>
    </row>
    <row r="333" spans="1:24" x14ac:dyDescent="0.2">
      <c r="A333">
        <v>20210121</v>
      </c>
      <c r="B333" t="s">
        <v>2</v>
      </c>
      <c r="C333">
        <v>22360</v>
      </c>
      <c r="D333">
        <v>126342</v>
      </c>
      <c r="E333" s="1">
        <f t="shared" si="38"/>
        <v>44217</v>
      </c>
      <c r="F333" s="2">
        <f>IF(AVERAGE(C320:C333)&lt;0,NA,AVERAGE(C320:C333))</f>
        <v>21207.285714285714</v>
      </c>
      <c r="G333" s="2">
        <f>IF(AVERAGE(D320:D333)&lt;0,NA,AVERAGE(D320:D333))</f>
        <v>125461.5</v>
      </c>
      <c r="H333" s="2">
        <f>SUM(F$22:F333)</f>
        <v>2052916.6428571423</v>
      </c>
      <c r="I333" s="2">
        <f t="shared" si="39"/>
        <v>16.90342114057756</v>
      </c>
      <c r="J333" s="2">
        <f>G333/$M$2*1000</f>
        <v>4.3268731858845744</v>
      </c>
      <c r="K333" s="7">
        <f>F333/$M$2*100</f>
        <v>7.3138959682879492E-2</v>
      </c>
      <c r="L333" s="7">
        <f>H333/$M$2*100</f>
        <v>7.0800285145919251</v>
      </c>
      <c r="M333" s="7">
        <f t="shared" si="40"/>
        <v>1.0387507098902464</v>
      </c>
      <c r="N333" s="7">
        <f t="shared" si="41"/>
        <v>1.0704105027187971</v>
      </c>
      <c r="O333" s="7">
        <f>N333*(1-N333^$M$5)/(1-N333)</f>
        <v>24.20862103912313</v>
      </c>
      <c r="P333" s="7">
        <f t="shared" si="42"/>
        <v>4.5929492133245445E-2</v>
      </c>
      <c r="Q333" s="1">
        <f t="shared" si="43"/>
        <v>44210</v>
      </c>
      <c r="R333" s="7">
        <f>I333^(1-$M$3)*K333^$M$3</f>
        <v>1.111889669573126</v>
      </c>
      <c r="S333" s="7">
        <f t="shared" si="44"/>
        <v>0.58395264584550566</v>
      </c>
      <c r="T333" s="7">
        <f t="shared" si="45"/>
        <v>0.10587072038690193</v>
      </c>
      <c r="U333" s="7">
        <f t="shared" si="46"/>
        <v>1.6958423154186315</v>
      </c>
      <c r="V333" s="7">
        <f>SUM(P$9:P332)</f>
        <v>7.4157399085486739</v>
      </c>
      <c r="W333" s="7">
        <f ca="1">IFERROR(VALUE(INDIRECT(_xlfn.CONCAT("L",ROW(W333)-_xlfn.CEILING.MATH($M$5)-7))),0)</f>
        <v>5.6871146629412612</v>
      </c>
      <c r="X333" s="7">
        <f ca="1">$M$4+V333+W333</f>
        <v>13.102854571489935</v>
      </c>
    </row>
    <row r="334" spans="1:24" x14ac:dyDescent="0.2">
      <c r="A334">
        <v>20210122</v>
      </c>
      <c r="B334" t="s">
        <v>2</v>
      </c>
      <c r="C334">
        <v>22646</v>
      </c>
      <c r="D334">
        <v>118710</v>
      </c>
      <c r="E334" s="1">
        <f t="shared" si="38"/>
        <v>44218</v>
      </c>
      <c r="F334" s="2">
        <f>IF(AVERAGE(C321:C334)&lt;0,NA,AVERAGE(C321:C334))</f>
        <v>21144.857142857141</v>
      </c>
      <c r="G334" s="2">
        <f>IF(AVERAGE(D321:D334)&lt;0,NA,AVERAGE(D321:D334))</f>
        <v>127738.35714285714</v>
      </c>
      <c r="H334" s="2">
        <f>SUM(F$22:F334)</f>
        <v>2074061.4999999993</v>
      </c>
      <c r="I334" s="2">
        <f t="shared" si="39"/>
        <v>16.553255901991626</v>
      </c>
      <c r="J334" s="2">
        <f>G334/$M$2*1000</f>
        <v>4.4053966541957168</v>
      </c>
      <c r="K334" s="7">
        <f>F334/$M$2*100</f>
        <v>7.2923658166679395E-2</v>
      </c>
      <c r="L334" s="7">
        <f>H334/$M$2*100</f>
        <v>7.1529521727586047</v>
      </c>
      <c r="M334" s="7">
        <f t="shared" si="40"/>
        <v>1.0257682799772234</v>
      </c>
      <c r="N334" s="7">
        <f t="shared" si="41"/>
        <v>1.0710917461478715</v>
      </c>
      <c r="O334" s="7">
        <f>N334*(1-N334^$M$5)/(1-N334)</f>
        <v>24.341353112185931</v>
      </c>
      <c r="P334" s="7">
        <f t="shared" si="42"/>
        <v>4.5136847285365919E-2</v>
      </c>
      <c r="Q334" s="1">
        <f t="shared" si="43"/>
        <v>44211</v>
      </c>
      <c r="R334" s="7">
        <f>I334^(1-$M$3)*K334^$M$3</f>
        <v>1.0986919381439029</v>
      </c>
      <c r="S334" s="7">
        <f t="shared" si="44"/>
        <v>0.59860226354219082</v>
      </c>
      <c r="T334" s="7">
        <f t="shared" si="45"/>
        <v>0.10838679849153765</v>
      </c>
      <c r="U334" s="7">
        <f t="shared" si="46"/>
        <v>1.6972942016860937</v>
      </c>
      <c r="V334" s="7">
        <f>SUM(P$9:P333)</f>
        <v>7.4616694006819193</v>
      </c>
      <c r="W334" s="7">
        <f ca="1">IFERROR(VALUE(INDIRECT(_xlfn.CONCAT("L",ROW(W334)-_xlfn.CEILING.MATH($M$5)-7))),0)</f>
        <v>5.7404478538569936</v>
      </c>
      <c r="X334" s="7">
        <f ca="1">$M$4+V334+W334</f>
        <v>13.202117254538912</v>
      </c>
    </row>
    <row r="335" spans="1:24" x14ac:dyDescent="0.2">
      <c r="A335">
        <v>20210123</v>
      </c>
      <c r="B335" t="s">
        <v>2</v>
      </c>
      <c r="C335">
        <v>17672</v>
      </c>
      <c r="D335">
        <v>84547</v>
      </c>
      <c r="E335" s="1">
        <f t="shared" si="38"/>
        <v>44219</v>
      </c>
      <c r="F335" s="2">
        <f>IF(AVERAGE(C322:C335)&lt;0,NA,AVERAGE(C322:C335))</f>
        <v>20743.571428571428</v>
      </c>
      <c r="G335" s="2">
        <f>IF(AVERAGE(D322:D335)&lt;0,NA,AVERAGE(D322:D335))</f>
        <v>125129.71428571429</v>
      </c>
      <c r="H335" s="2">
        <f>SUM(F$22:F335)</f>
        <v>2094805.0714285707</v>
      </c>
      <c r="I335" s="2">
        <f t="shared" si="39"/>
        <v>16.577654274193179</v>
      </c>
      <c r="J335" s="2">
        <f>G335/$M$2*1000</f>
        <v>4.315430673953804</v>
      </c>
      <c r="K335" s="7">
        <f>F335/$M$2*100</f>
        <v>7.153971775705463E-2</v>
      </c>
      <c r="L335" s="7">
        <f>H335/$M$2*100</f>
        <v>7.2244918905156581</v>
      </c>
      <c r="M335" s="7">
        <f t="shared" si="40"/>
        <v>1.0174785134263404</v>
      </c>
      <c r="N335" s="7">
        <f t="shared" si="41"/>
        <v>1.0703107896756916</v>
      </c>
      <c r="O335" s="7">
        <f>N335*(1-N335^$M$5)/(1-N335)</f>
        <v>24.189259673254949</v>
      </c>
      <c r="P335" s="7">
        <f t="shared" si="42"/>
        <v>4.5020734238819096E-2</v>
      </c>
      <c r="Q335" s="1">
        <f t="shared" si="43"/>
        <v>44212</v>
      </c>
      <c r="R335" s="7">
        <f>I335^(1-$M$3)*K335^$M$3</f>
        <v>1.0890182311833951</v>
      </c>
      <c r="S335" s="7">
        <f t="shared" si="44"/>
        <v>0.61577588505464909</v>
      </c>
      <c r="T335" s="7">
        <f t="shared" si="45"/>
        <v>9.4918713306267444E-2</v>
      </c>
      <c r="U335" s="7">
        <f t="shared" si="46"/>
        <v>1.7047941162380442</v>
      </c>
      <c r="V335" s="7">
        <f>SUM(P$9:P334)</f>
        <v>7.506806247967285</v>
      </c>
      <c r="W335" s="7">
        <f ca="1">IFERROR(VALUE(INDIRECT(_xlfn.CONCAT("L",ROW(W335)-_xlfn.CEILING.MATH($M$5)-7))),0)</f>
        <v>5.7905431464558674</v>
      </c>
      <c r="X335" s="7">
        <f ca="1">$M$4+V335+W335</f>
        <v>13.297349394423152</v>
      </c>
    </row>
    <row r="336" spans="1:24" x14ac:dyDescent="0.2">
      <c r="A336">
        <v>20210124</v>
      </c>
      <c r="B336" t="s">
        <v>2</v>
      </c>
      <c r="C336">
        <v>11565</v>
      </c>
      <c r="D336">
        <v>155513</v>
      </c>
      <c r="E336" s="1">
        <f t="shared" si="38"/>
        <v>44220</v>
      </c>
      <c r="F336" s="2">
        <f>IF(AVERAGE(C323:C336)&lt;0,NA,AVERAGE(C323:C336))</f>
        <v>20437.142857142859</v>
      </c>
      <c r="G336" s="2">
        <f>IF(AVERAGE(D323:D336)&lt;0,NA,AVERAGE(D323:D336))</f>
        <v>126435.42857142857</v>
      </c>
      <c r="H336" s="2">
        <f>SUM(F$22:F336)</f>
        <v>2115242.2142857136</v>
      </c>
      <c r="I336" s="2">
        <f t="shared" si="39"/>
        <v>16.164095054731497</v>
      </c>
      <c r="J336" s="2">
        <f>G336/$M$2*1000</f>
        <v>4.3604617004542323</v>
      </c>
      <c r="K336" s="7">
        <f>F336/$M$2*100</f>
        <v>7.0482917408658349E-2</v>
      </c>
      <c r="L336" s="7">
        <f>H336/$M$2*100</f>
        <v>7.2949748079243175</v>
      </c>
      <c r="M336" s="7">
        <f t="shared" si="40"/>
        <v>0.99689357508513043</v>
      </c>
      <c r="N336" s="7">
        <f t="shared" si="41"/>
        <v>1.0707025495701878</v>
      </c>
      <c r="O336" s="7">
        <f>N336*(1-N336^$M$5)/(1-N336)</f>
        <v>24.265425643783008</v>
      </c>
      <c r="P336" s="7">
        <f t="shared" si="42"/>
        <v>4.3987544589693152E-2</v>
      </c>
      <c r="Q336" s="1">
        <f t="shared" si="43"/>
        <v>44213</v>
      </c>
      <c r="R336" s="7">
        <f>I336^(1-$M$3)*K336^$M$3</f>
        <v>1.0673764924937887</v>
      </c>
      <c r="S336" s="7">
        <f t="shared" si="44"/>
        <v>0.6359992008125962</v>
      </c>
      <c r="T336" s="7">
        <f t="shared" si="45"/>
        <v>0.10684873885871848</v>
      </c>
      <c r="U336" s="7">
        <f t="shared" si="46"/>
        <v>1.7033756933063851</v>
      </c>
      <c r="V336" s="7">
        <f>SUM(P$9:P335)</f>
        <v>7.5518269822061042</v>
      </c>
      <c r="W336" s="7">
        <f ca="1">IFERROR(VALUE(INDIRECT(_xlfn.CONCAT("L",ROW(W336)-_xlfn.CEILING.MATH($M$5)-7))),0)</f>
        <v>5.8426867595435334</v>
      </c>
      <c r="X336" s="7">
        <f ca="1">$M$4+V336+W336</f>
        <v>13.394513741749638</v>
      </c>
    </row>
    <row r="337" spans="1:24" x14ac:dyDescent="0.2">
      <c r="A337">
        <v>20210125</v>
      </c>
      <c r="B337" t="s">
        <v>2</v>
      </c>
      <c r="C337">
        <v>6319</v>
      </c>
      <c r="D337">
        <v>68526</v>
      </c>
      <c r="E337" s="1">
        <f t="shared" si="38"/>
        <v>44221</v>
      </c>
      <c r="F337" s="2">
        <f>IF(AVERAGE(C324:C337)&lt;0,NA,AVERAGE(C324:C337))</f>
        <v>19828.928571428572</v>
      </c>
      <c r="G337" s="2">
        <f>IF(AVERAGE(D324:D337)&lt;0,NA,AVERAGE(D324:D337))</f>
        <v>120740.07142857143</v>
      </c>
      <c r="H337" s="2">
        <f>SUM(F$22:F337)</f>
        <v>2135071.1428571423</v>
      </c>
      <c r="I337" s="2">
        <f t="shared" si="39"/>
        <v>16.422823290409564</v>
      </c>
      <c r="J337" s="2">
        <f>G337/$M$2*1000</f>
        <v>4.1640421764929796</v>
      </c>
      <c r="K337" s="7">
        <f>F337/$M$2*100</f>
        <v>6.8385328838356643E-2</v>
      </c>
      <c r="L337" s="7">
        <f>H337/$M$2*100</f>
        <v>7.3633601367626742</v>
      </c>
      <c r="M337" s="7">
        <f t="shared" si="40"/>
        <v>0.99136944051579912</v>
      </c>
      <c r="N337" s="7">
        <f t="shared" si="41"/>
        <v>1.0689806706193974</v>
      </c>
      <c r="O337" s="7">
        <f>N337*(1-N337^$M$5)/(1-N337)</f>
        <v>23.932603858491806</v>
      </c>
      <c r="P337" s="7">
        <f t="shared" si="42"/>
        <v>4.4280796841841844E-2</v>
      </c>
      <c r="Q337" s="1">
        <f t="shared" si="43"/>
        <v>44214</v>
      </c>
      <c r="R337" s="7">
        <f>I337^(1-$M$3)*K337^$M$3</f>
        <v>1.0597547693541558</v>
      </c>
      <c r="S337" s="7">
        <f t="shared" si="44"/>
        <v>0.65157210235678453</v>
      </c>
      <c r="T337" s="7">
        <f t="shared" si="45"/>
        <v>0.10844716481665639</v>
      </c>
      <c r="U337" s="7">
        <f t="shared" si="46"/>
        <v>1.7113268717109404</v>
      </c>
      <c r="V337" s="7">
        <f>SUM(P$9:P336)</f>
        <v>7.5958145267957971</v>
      </c>
      <c r="W337" s="7">
        <f ca="1">IFERROR(VALUE(INDIRECT(_xlfn.CONCAT("L",ROW(W337)-_xlfn.CEILING.MATH($M$5)-7))),0)</f>
        <v>5.8967769545316715</v>
      </c>
      <c r="X337" s="7">
        <f ca="1">$M$4+V337+W337</f>
        <v>13.492591481327469</v>
      </c>
    </row>
    <row r="338" spans="1:24" x14ac:dyDescent="0.2">
      <c r="A338">
        <v>20210126</v>
      </c>
      <c r="B338" t="s">
        <v>2</v>
      </c>
      <c r="C338">
        <v>26274</v>
      </c>
      <c r="D338">
        <v>108492</v>
      </c>
      <c r="E338" s="1">
        <f t="shared" si="38"/>
        <v>44222</v>
      </c>
      <c r="F338" s="2">
        <f>IF(AVERAGE(C325:C338)&lt;0,NA,AVERAGE(C325:C338))</f>
        <v>19844.785714285714</v>
      </c>
      <c r="G338" s="2">
        <f>IF(AVERAGE(D325:D338)&lt;0,NA,AVERAGE(D325:D338))</f>
        <v>121901.92857142857</v>
      </c>
      <c r="H338" s="2">
        <f>SUM(F$22:F338)</f>
        <v>2154915.9285714282</v>
      </c>
      <c r="I338" s="2">
        <f t="shared" si="39"/>
        <v>16.279304147889377</v>
      </c>
      <c r="J338" s="2">
        <f>G338/$M$2*1000</f>
        <v>4.204111907185319</v>
      </c>
      <c r="K338" s="7">
        <f>F338/$M$2*100</f>
        <v>6.8440016408833085E-2</v>
      </c>
      <c r="L338" s="7">
        <f>H338/$M$2*100</f>
        <v>7.4318001531715083</v>
      </c>
      <c r="M338" s="7">
        <f t="shared" si="40"/>
        <v>0.98709579208178055</v>
      </c>
      <c r="N338" s="7">
        <f t="shared" si="41"/>
        <v>1.0693347261307775</v>
      </c>
      <c r="O338" s="7">
        <f>N338*(1-N338^$M$5)/(1-N338)</f>
        <v>24.000628911943316</v>
      </c>
      <c r="P338" s="7">
        <f t="shared" si="42"/>
        <v>4.3979506218912147E-2</v>
      </c>
      <c r="Q338" s="1">
        <f t="shared" si="43"/>
        <v>44215</v>
      </c>
      <c r="R338" s="7">
        <f>I338^(1-$M$3)*K338^$M$3</f>
        <v>1.0555358084906137</v>
      </c>
      <c r="S338" s="7">
        <f t="shared" si="44"/>
        <v>0.66044750090046045</v>
      </c>
      <c r="T338" s="7">
        <f t="shared" si="45"/>
        <v>9.776902665628262E-2</v>
      </c>
      <c r="U338" s="7">
        <f t="shared" si="46"/>
        <v>1.7159833093910741</v>
      </c>
      <c r="V338" s="7">
        <f>SUM(P$9:P337)</f>
        <v>7.640095323637639</v>
      </c>
      <c r="W338" s="7">
        <f ca="1">IFERROR(VALUE(INDIRECT(_xlfn.CONCAT("L",ROW(W338)-_xlfn.CEILING.MATH($M$5)-7))),0)</f>
        <v>5.9534495360121742</v>
      </c>
      <c r="X338" s="7">
        <f ca="1">$M$4+V338+W338</f>
        <v>13.593544859649814</v>
      </c>
    </row>
    <row r="339" spans="1:24" x14ac:dyDescent="0.2">
      <c r="A339">
        <v>20210127</v>
      </c>
      <c r="B339" t="s">
        <v>2</v>
      </c>
      <c r="C339">
        <v>19613</v>
      </c>
      <c r="D339">
        <v>99636</v>
      </c>
      <c r="E339" s="1">
        <f t="shared" si="38"/>
        <v>44223</v>
      </c>
      <c r="F339" s="2">
        <f>IF(AVERAGE(C326:C339)&lt;0,NA,AVERAGE(C326:C339))</f>
        <v>19292.642857142859</v>
      </c>
      <c r="G339" s="2">
        <f>IF(AVERAGE(D326:D339)&lt;0,NA,AVERAGE(D326:D339))</f>
        <v>118479</v>
      </c>
      <c r="H339" s="2">
        <f>SUM(F$22:F339)</f>
        <v>2174208.5714285709</v>
      </c>
      <c r="I339" s="2">
        <f t="shared" si="39"/>
        <v>16.283596972579829</v>
      </c>
      <c r="J339" s="2">
        <f>G339/$M$2*1000</f>
        <v>4.0860631204825264</v>
      </c>
      <c r="K339" s="7">
        <f>F339/$M$2*100</f>
        <v>6.6535805058459366E-2</v>
      </c>
      <c r="L339" s="7">
        <f>H339/$M$2*100</f>
        <v>7.4983359582299665</v>
      </c>
      <c r="M339" s="7">
        <f t="shared" si="40"/>
        <v>0.97434950746069171</v>
      </c>
      <c r="N339" s="7">
        <f t="shared" si="41"/>
        <v>1.0682874107791793</v>
      </c>
      <c r="O339" s="7">
        <f>N339*(1-N339^$M$5)/(1-N339)</f>
        <v>23.800017897144155</v>
      </c>
      <c r="P339" s="7">
        <f t="shared" si="42"/>
        <v>4.3734644108988273E-2</v>
      </c>
      <c r="Q339" s="1">
        <f t="shared" si="43"/>
        <v>44216</v>
      </c>
      <c r="R339" s="7">
        <f>I339^(1-$M$3)*K339^$M$3</f>
        <v>1.0408853125191511</v>
      </c>
      <c r="S339" s="7">
        <f t="shared" si="44"/>
        <v>0.66194180181266837</v>
      </c>
      <c r="T339" s="7">
        <f t="shared" si="45"/>
        <v>9.5952437548519565E-2</v>
      </c>
      <c r="U339" s="7">
        <f t="shared" si="46"/>
        <v>1.7028271143318194</v>
      </c>
      <c r="V339" s="7">
        <f>SUM(P$9:P338)</f>
        <v>7.6840748298565513</v>
      </c>
      <c r="W339" s="7">
        <f ca="1">IFERROR(VALUE(INDIRECT(_xlfn.CONCAT("L",ROW(W339)-_xlfn.CEILING.MATH($M$5)-7))),0)</f>
        <v>6.0102814997363616</v>
      </c>
      <c r="X339" s="7">
        <f ca="1">$M$4+V339+W339</f>
        <v>13.694356329592914</v>
      </c>
    </row>
    <row r="340" spans="1:24" x14ac:dyDescent="0.2">
      <c r="A340">
        <v>20210128</v>
      </c>
      <c r="B340" t="s">
        <v>2</v>
      </c>
      <c r="C340">
        <v>18220</v>
      </c>
      <c r="D340">
        <v>111345</v>
      </c>
      <c r="E340" s="1">
        <f t="shared" si="38"/>
        <v>44224</v>
      </c>
      <c r="F340" s="2">
        <f>IF(AVERAGE(C327:C340)&lt;0,NA,AVERAGE(C327:C340))</f>
        <v>18946.642857142859</v>
      </c>
      <c r="G340" s="2">
        <f>IF(AVERAGE(D327:D340)&lt;0,NA,AVERAGE(D327:D340))</f>
        <v>117477.14285714286</v>
      </c>
      <c r="H340" s="2">
        <f>SUM(F$22:F340)</f>
        <v>2193155.2142857136</v>
      </c>
      <c r="I340" s="2">
        <f t="shared" si="39"/>
        <v>16.127939781598855</v>
      </c>
      <c r="J340" s="2">
        <f>G340/$M$2*1000</f>
        <v>4.0515114149193421</v>
      </c>
      <c r="K340" s="7">
        <f>F340/$M$2*100</f>
        <v>6.5342532124279512E-2</v>
      </c>
      <c r="L340" s="7">
        <f>H340/$M$2*100</f>
        <v>7.5636784903542464</v>
      </c>
      <c r="M340" s="7">
        <f t="shared" si="40"/>
        <v>0.96122476877594343</v>
      </c>
      <c r="N340" s="7">
        <f t="shared" si="41"/>
        <v>1.0679784107181185</v>
      </c>
      <c r="O340" s="7">
        <f>N340*(1-N340^$M$5)/(1-N340)</f>
        <v>23.741181111610885</v>
      </c>
      <c r="P340" s="7">
        <f t="shared" si="42"/>
        <v>4.3239942278952961E-2</v>
      </c>
      <c r="Q340" s="1">
        <f t="shared" si="43"/>
        <v>44217</v>
      </c>
      <c r="R340" s="7">
        <f>I340^(1-$M$3)*K340^$M$3</f>
        <v>1.026567300900223</v>
      </c>
      <c r="S340" s="7">
        <f t="shared" si="44"/>
        <v>0.66521960727554963</v>
      </c>
      <c r="T340" s="7">
        <f t="shared" si="45"/>
        <v>8.158621950321876E-2</v>
      </c>
      <c r="U340" s="7">
        <f t="shared" si="46"/>
        <v>1.6917869081757726</v>
      </c>
      <c r="V340" s="7">
        <f>SUM(P$9:P339)</f>
        <v>7.7278094739655394</v>
      </c>
      <c r="W340" s="7">
        <f ca="1">IFERROR(VALUE(INDIRECT(_xlfn.CONCAT("L",ROW(W340)-_xlfn.CEILING.MATH($M$5)-7))),0)</f>
        <v>6.0689644652828916</v>
      </c>
      <c r="X340" s="7">
        <f ca="1">$M$4+V340+W340</f>
        <v>13.796773939248432</v>
      </c>
    </row>
    <row r="341" spans="1:24" x14ac:dyDescent="0.2">
      <c r="A341">
        <v>20210129</v>
      </c>
      <c r="B341" t="s">
        <v>2</v>
      </c>
      <c r="C341">
        <v>19076</v>
      </c>
      <c r="D341">
        <v>124795</v>
      </c>
      <c r="E341" s="1">
        <f t="shared" si="38"/>
        <v>44225</v>
      </c>
      <c r="F341" s="2">
        <f>IF(AVERAGE(C328:C341)&lt;0,NA,AVERAGE(C328:C341))</f>
        <v>18366.071428571428</v>
      </c>
      <c r="G341" s="2">
        <f>IF(AVERAGE(D328:D341)&lt;0,NA,AVERAGE(D328:D341))</f>
        <v>116431.07142857143</v>
      </c>
      <c r="H341" s="2">
        <f>SUM(F$22:F341)</f>
        <v>2211521.285714285</v>
      </c>
      <c r="I341" s="2">
        <f t="shared" si="39"/>
        <v>15.774201167459593</v>
      </c>
      <c r="J341" s="2">
        <f>G341/$M$2*1000</f>
        <v>4.0154348622334135</v>
      </c>
      <c r="K341" s="7">
        <f>F341/$M$2*100</f>
        <v>6.3340277291700248E-2</v>
      </c>
      <c r="L341" s="7">
        <f>H341/$M$2*100</f>
        <v>7.6270187676459464</v>
      </c>
      <c r="M341" s="7">
        <f t="shared" si="40"/>
        <v>0.93623076870850896</v>
      </c>
      <c r="N341" s="7">
        <f t="shared" si="41"/>
        <v>1.0676545563430644</v>
      </c>
      <c r="O341" s="7">
        <f>N341*(1-N341^$M$5)/(1-N341)</f>
        <v>23.679686964030491</v>
      </c>
      <c r="P341" s="7">
        <f t="shared" si="42"/>
        <v>4.221217313888314E-2</v>
      </c>
      <c r="Q341" s="1">
        <f t="shared" si="43"/>
        <v>44218</v>
      </c>
      <c r="R341" s="7">
        <f>I341^(1-$M$3)*K341^$M$3</f>
        <v>0.99957104600020918</v>
      </c>
      <c r="S341" s="7">
        <f t="shared" si="44"/>
        <v>0.66955224236356692</v>
      </c>
      <c r="T341" s="7">
        <f t="shared" si="45"/>
        <v>7.0156808965734507E-2</v>
      </c>
      <c r="U341" s="7">
        <f t="shared" si="46"/>
        <v>1.6691232883637761</v>
      </c>
      <c r="V341" s="7">
        <f>SUM(P$9:P340)</f>
        <v>7.7710494162444927</v>
      </c>
      <c r="W341" s="7">
        <f ca="1">IFERROR(VALUE(INDIRECT(_xlfn.CONCAT("L",ROW(W341)-_xlfn.CEILING.MATH($M$5)-7))),0)</f>
        <v>6.1323734715482994</v>
      </c>
      <c r="X341" s="7">
        <f ca="1">$M$4+V341+W341</f>
        <v>13.903422887792793</v>
      </c>
    </row>
    <row r="342" spans="1:24" x14ac:dyDescent="0.2">
      <c r="A342">
        <v>20210130</v>
      </c>
      <c r="B342" t="s">
        <v>2</v>
      </c>
      <c r="C342">
        <v>19234</v>
      </c>
      <c r="D342">
        <v>189112</v>
      </c>
      <c r="E342" s="1">
        <f t="shared" ref="E342:E378" si="47">DATE(LEFT(A342,4),RIGHT(LEFT(A342,6),2),RIGHT(A342,2))</f>
        <v>44226</v>
      </c>
      <c r="F342" s="2">
        <f>IF(AVERAGE(C329:C342)&lt;0,NA,AVERAGE(C329:C342))</f>
        <v>17978.714285714286</v>
      </c>
      <c r="G342" s="2">
        <f>IF(AVERAGE(D329:D342)&lt;0,NA,AVERAGE(D329:D342))</f>
        <v>119913.71428571429</v>
      </c>
      <c r="H342" s="2">
        <f>SUM(F$22:F342)</f>
        <v>2229499.9999999991</v>
      </c>
      <c r="I342" s="2">
        <f t="shared" si="39"/>
        <v>14.993042616357478</v>
      </c>
      <c r="J342" s="2">
        <f>G342/$M$2*1000</f>
        <v>4.1355430547433372</v>
      </c>
      <c r="K342" s="7">
        <f>F342/$M$2*100</f>
        <v>6.2004373261548035E-2</v>
      </c>
      <c r="L342" s="7">
        <f>H342/$M$2*100</f>
        <v>7.6890231409074934</v>
      </c>
      <c r="M342" s="7">
        <f t="shared" si="40"/>
        <v>0.90217103127381226</v>
      </c>
      <c r="N342" s="7">
        <f t="shared" si="41"/>
        <v>1.0687279585712275</v>
      </c>
      <c r="O342" s="7">
        <f>N342*(1-N342^$M$5)/(1-N342)</f>
        <v>23.88417918671971</v>
      </c>
      <c r="P342" s="7">
        <f t="shared" si="42"/>
        <v>4.0368789607451515E-2</v>
      </c>
      <c r="Q342" s="1">
        <f t="shared" si="43"/>
        <v>44219</v>
      </c>
      <c r="R342" s="7">
        <f>I342^(1-$M$3)*K342^$M$3</f>
        <v>0.96417540453536033</v>
      </c>
      <c r="S342" s="7">
        <f t="shared" si="44"/>
        <v>0.67222257238142613</v>
      </c>
      <c r="T342" s="7">
        <f t="shared" si="45"/>
        <v>8.2448895898958208E-2</v>
      </c>
      <c r="U342" s="7">
        <f t="shared" si="46"/>
        <v>1.6363979769167865</v>
      </c>
      <c r="V342" s="7">
        <f>SUM(P$9:P341)</f>
        <v>7.8132615893833757</v>
      </c>
      <c r="W342" s="7">
        <f ca="1">IFERROR(VALUE(INDIRECT(_xlfn.CONCAT("L",ROW(W342)-_xlfn.CEILING.MATH($M$5)-7))),0)</f>
        <v>6.2008561048476389</v>
      </c>
      <c r="X342" s="7">
        <f ca="1">$M$4+V342+W342</f>
        <v>14.014117694231015</v>
      </c>
    </row>
    <row r="343" spans="1:24" x14ac:dyDescent="0.2">
      <c r="A343">
        <v>20210131</v>
      </c>
      <c r="B343" t="s">
        <v>2</v>
      </c>
      <c r="C343">
        <v>11370</v>
      </c>
      <c r="D343">
        <v>136074</v>
      </c>
      <c r="E343" s="1">
        <f t="shared" si="47"/>
        <v>44227</v>
      </c>
      <c r="F343" s="2">
        <f>IF(AVERAGE(C330:C343)&lt;0,NA,AVERAGE(C330:C343))</f>
        <v>17619.285714285714</v>
      </c>
      <c r="G343" s="2">
        <f>IF(AVERAGE(D330:D343)&lt;0,NA,AVERAGE(D330:D343))</f>
        <v>120078.5</v>
      </c>
      <c r="H343" s="2">
        <f>SUM(F$22:F343)</f>
        <v>2247119.285714285</v>
      </c>
      <c r="I343" s="2">
        <f t="shared" ref="I343:I378" si="48">F343/G343*100</f>
        <v>14.673139416536443</v>
      </c>
      <c r="J343" s="2">
        <f>G343/$M$2*1000</f>
        <v>4.1412261279455524</v>
      </c>
      <c r="K343" s="7">
        <f>F343/$M$2*100</f>
        <v>6.0764788330748477E-2</v>
      </c>
      <c r="L343" s="7">
        <f>H343/$M$2*100</f>
        <v>7.7497879292382432</v>
      </c>
      <c r="M343" s="7">
        <f t="shared" ref="M343:M378" si="49">R343-K343</f>
        <v>0.88348634923457048</v>
      </c>
      <c r="N343" s="7">
        <f t="shared" ref="N343:N378" si="50">R343/M343</f>
        <v>1.0687784122339792</v>
      </c>
      <c r="O343" s="7">
        <f>N343*(1-N343^$M$5)/(1-N343)</f>
        <v>23.893838534035638</v>
      </c>
      <c r="P343" s="7">
        <f t="shared" ref="P343:P378" si="51">R343/O343</f>
        <v>3.9518603769765924E-2</v>
      </c>
      <c r="Q343" s="1">
        <f t="shared" ref="Q343:Q378" si="52">E343-7</f>
        <v>44220</v>
      </c>
      <c r="R343" s="7">
        <f>I343^(1-$M$3)*K343^$M$3</f>
        <v>0.94425113756531898</v>
      </c>
      <c r="S343" s="7">
        <f t="shared" ref="S343:S378" si="53">SUM(K327:K335)</f>
        <v>0.67244009096129409</v>
      </c>
      <c r="T343" s="7">
        <f t="shared" ref="T343:T378" si="54">R344-(M343-P343)</f>
        <v>0.19463825334198581</v>
      </c>
      <c r="U343" s="7">
        <f t="shared" ref="U343:U378" si="55">R343+S343</f>
        <v>1.6166912285266131</v>
      </c>
      <c r="V343" s="7">
        <f>SUM(P$9:P342)</f>
        <v>7.8536303789908271</v>
      </c>
      <c r="W343" s="7">
        <f ca="1">IFERROR(VALUE(INDIRECT(_xlfn.CONCAT("L",ROW(W343)-_xlfn.CEILING.MATH($M$5)-7))),0)</f>
        <v>6.2712624103895482</v>
      </c>
      <c r="X343" s="7">
        <f ca="1">$M$4+V343+W343</f>
        <v>14.124892789380375</v>
      </c>
    </row>
    <row r="344" spans="1:24" x14ac:dyDescent="0.2">
      <c r="A344">
        <v>20210201</v>
      </c>
      <c r="B344" t="s">
        <v>2</v>
      </c>
      <c r="C344">
        <v>31811</v>
      </c>
      <c r="D344">
        <v>105238</v>
      </c>
      <c r="E344" s="1">
        <f t="shared" si="47"/>
        <v>44228</v>
      </c>
      <c r="F344" s="2">
        <f>IF(AVERAGE(C331:C344)&lt;0,NA,AVERAGE(C331:C344))</f>
        <v>19063.642857142859</v>
      </c>
      <c r="G344" s="2">
        <f>IF(AVERAGE(D331:D344)&lt;0,NA,AVERAGE(D331:D344))</f>
        <v>116191.35714285714</v>
      </c>
      <c r="H344" s="2">
        <f>SUM(F$22:F344)</f>
        <v>2266182.9285714277</v>
      </c>
      <c r="I344" s="2">
        <f t="shared" si="48"/>
        <v>16.407109208393297</v>
      </c>
      <c r="J344" s="2">
        <f>G344/$M$2*1000</f>
        <v>4.007167678155982</v>
      </c>
      <c r="K344" s="7">
        <f>F344/$M$2*100</f>
        <v>6.5746037711849004E-2</v>
      </c>
      <c r="L344" s="7">
        <f>H344/$M$2*100</f>
        <v>7.8155339669500901</v>
      </c>
      <c r="M344" s="7">
        <f t="shared" si="49"/>
        <v>0.97285996109494133</v>
      </c>
      <c r="N344" s="7">
        <f t="shared" si="50"/>
        <v>1.067580166047591</v>
      </c>
      <c r="O344" s="7">
        <f>N344*(1-N344^$M$5)/(1-N344)</f>
        <v>23.665586252571135</v>
      </c>
      <c r="P344" s="7">
        <f t="shared" si="51"/>
        <v>4.3886764000784118E-2</v>
      </c>
      <c r="Q344" s="1">
        <f t="shared" si="52"/>
        <v>44221</v>
      </c>
      <c r="R344" s="7">
        <f>I344^(1-$M$3)*K344^$M$3</f>
        <v>1.0386059988067904</v>
      </c>
      <c r="S344" s="7">
        <f t="shared" si="53"/>
        <v>0.66891742313330638</v>
      </c>
      <c r="T344" s="7">
        <f t="shared" si="54"/>
        <v>0.14794216135370841</v>
      </c>
      <c r="U344" s="7">
        <f t="shared" si="55"/>
        <v>1.7075234219400968</v>
      </c>
      <c r="V344" s="7">
        <f>SUM(P$9:P343)</f>
        <v>7.893148982760593</v>
      </c>
      <c r="W344" s="7">
        <f ca="1">IFERROR(VALUE(INDIRECT(_xlfn.CONCAT("L",ROW(W344)-_xlfn.CEILING.MATH($M$5)-7))),0)</f>
        <v>6.3416699476334966</v>
      </c>
      <c r="X344" s="7">
        <f ca="1">$M$4+V344+W344</f>
        <v>14.23481893039409</v>
      </c>
    </row>
    <row r="345" spans="1:24" x14ac:dyDescent="0.2">
      <c r="A345">
        <v>20210202</v>
      </c>
      <c r="B345" t="s">
        <v>2</v>
      </c>
      <c r="C345">
        <v>23047</v>
      </c>
      <c r="D345">
        <v>101463</v>
      </c>
      <c r="E345" s="1">
        <f t="shared" si="47"/>
        <v>44229</v>
      </c>
      <c r="F345" s="2">
        <f>IF(AVERAGE(C332:C345)&lt;0,NA,AVERAGE(C332:C345))</f>
        <v>20033</v>
      </c>
      <c r="G345" s="2">
        <f>IF(AVERAGE(D332:D345)&lt;0,NA,AVERAGE(D332:D345))</f>
        <v>119341.78571428571</v>
      </c>
      <c r="H345" s="2">
        <f>SUM(F$22:F345)</f>
        <v>2286215.9285714277</v>
      </c>
      <c r="I345" s="2">
        <f t="shared" si="48"/>
        <v>16.786241197999743</v>
      </c>
      <c r="J345" s="2">
        <f>G345/$M$2*1000</f>
        <v>4.115818578310682</v>
      </c>
      <c r="K345" s="7">
        <f>F345/$M$2*100</f>
        <v>6.9089123382731488E-2</v>
      </c>
      <c r="L345" s="7">
        <f>H345/$M$2*100</f>
        <v>7.8846230903328225</v>
      </c>
      <c r="M345" s="7">
        <f t="shared" si="49"/>
        <v>1.0078262350651341</v>
      </c>
      <c r="N345" s="7">
        <f t="shared" si="50"/>
        <v>1.0685526145072681</v>
      </c>
      <c r="O345" s="7">
        <f>N345*(1-N345^$M$5)/(1-N345)</f>
        <v>23.850642840171691</v>
      </c>
      <c r="P345" s="7">
        <f t="shared" si="51"/>
        <v>4.5152466776870882E-2</v>
      </c>
      <c r="Q345" s="1">
        <f t="shared" si="52"/>
        <v>44222</v>
      </c>
      <c r="R345" s="7">
        <f>I345^(1-$M$3)*K345^$M$3</f>
        <v>1.0769153584478657</v>
      </c>
      <c r="S345" s="7">
        <f t="shared" si="53"/>
        <v>0.65839647066718598</v>
      </c>
      <c r="T345" s="7">
        <f t="shared" si="54"/>
        <v>7.8192256675353344E-2</v>
      </c>
      <c r="U345" s="7">
        <f t="shared" si="55"/>
        <v>1.7353118291150516</v>
      </c>
      <c r="V345" s="7">
        <f>SUM(P$9:P344)</f>
        <v>7.937035746761377</v>
      </c>
      <c r="W345" s="7">
        <f ca="1">IFERROR(VALUE(INDIRECT(_xlfn.CONCAT("L",ROW(W345)-_xlfn.CEILING.MATH($M$5)-7))),0)</f>
        <v>6.410476272228359</v>
      </c>
      <c r="X345" s="7">
        <f ca="1">$M$4+V345+W345</f>
        <v>14.347512018989736</v>
      </c>
    </row>
    <row r="346" spans="1:24" x14ac:dyDescent="0.2">
      <c r="A346">
        <v>20210203</v>
      </c>
      <c r="B346" t="s">
        <v>2</v>
      </c>
      <c r="C346">
        <v>17620</v>
      </c>
      <c r="D346">
        <v>89053</v>
      </c>
      <c r="E346" s="1">
        <f t="shared" si="47"/>
        <v>44230</v>
      </c>
      <c r="F346" s="2">
        <f>IF(AVERAGE(C333:C346)&lt;0,NA,AVERAGE(C333:C346))</f>
        <v>19059.071428571428</v>
      </c>
      <c r="G346" s="2">
        <f>IF(AVERAGE(D333:D346)&lt;0,NA,AVERAGE(D333:D346))</f>
        <v>115631.85714285714</v>
      </c>
      <c r="H346" s="2">
        <f>SUM(F$22:F346)</f>
        <v>2305274.9999999991</v>
      </c>
      <c r="I346" s="2">
        <f t="shared" si="48"/>
        <v>16.48254373794666</v>
      </c>
      <c r="J346" s="2">
        <f>G346/$M$2*1000</f>
        <v>3.9878718340324659</v>
      </c>
      <c r="K346" s="7">
        <f>F346/$M$2*100</f>
        <v>6.5730271925765693E-2</v>
      </c>
      <c r="L346" s="7">
        <f>H346/$M$2*100</f>
        <v>7.9503533622585874</v>
      </c>
      <c r="M346" s="7">
        <f t="shared" si="49"/>
        <v>0.97513575303785083</v>
      </c>
      <c r="N346" s="7">
        <f t="shared" si="50"/>
        <v>1.06740627827561</v>
      </c>
      <c r="O346" s="7">
        <f>N346*(1-N346^$M$5)/(1-N346)</f>
        <v>23.632661648930338</v>
      </c>
      <c r="P346" s="7">
        <f t="shared" si="51"/>
        <v>4.4043537728672567E-2</v>
      </c>
      <c r="Q346" s="1">
        <f t="shared" si="52"/>
        <v>44223</v>
      </c>
      <c r="R346" s="7">
        <f>I346^(1-$M$3)*K346^$M$3</f>
        <v>1.0408660249636166</v>
      </c>
      <c r="S346" s="7">
        <f t="shared" si="53"/>
        <v>0.64785457926642365</v>
      </c>
      <c r="T346" s="7">
        <f t="shared" si="54"/>
        <v>7.4220066816785168E-2</v>
      </c>
      <c r="U346" s="7">
        <f t="shared" si="55"/>
        <v>1.6887206042300402</v>
      </c>
      <c r="V346" s="7">
        <f>SUM(P$9:P345)</f>
        <v>7.9821882135382483</v>
      </c>
      <c r="W346" s="7">
        <f ca="1">IFERROR(VALUE(INDIRECT(_xlfn.CONCAT("L",ROW(W346)-_xlfn.CEILING.MATH($M$5)-7))),0)</f>
        <v>6.4807296003771793</v>
      </c>
      <c r="X346" s="7">
        <f ca="1">$M$4+V346+W346</f>
        <v>14.462917813915428</v>
      </c>
    </row>
    <row r="347" spans="1:24" x14ac:dyDescent="0.2">
      <c r="A347">
        <v>20210204</v>
      </c>
      <c r="B347" t="s">
        <v>2</v>
      </c>
      <c r="C347">
        <v>15281</v>
      </c>
      <c r="D347">
        <v>152012</v>
      </c>
      <c r="E347" s="1">
        <f t="shared" si="47"/>
        <v>44231</v>
      </c>
      <c r="F347" s="2">
        <f>IF(AVERAGE(C334:C347)&lt;0,NA,AVERAGE(C334:C347))</f>
        <v>18553.428571428572</v>
      </c>
      <c r="G347" s="2">
        <f>IF(AVERAGE(D334:D347)&lt;0,NA,AVERAGE(D334:D347))</f>
        <v>117465.42857142857</v>
      </c>
      <c r="H347" s="2">
        <f>SUM(F$22:F347)</f>
        <v>2323828.4285714277</v>
      </c>
      <c r="I347" s="2">
        <f t="shared" si="48"/>
        <v>15.794799199278087</v>
      </c>
      <c r="J347" s="2">
        <f>G347/$M$2*1000</f>
        <v>4.0511074166509564</v>
      </c>
      <c r="K347" s="7">
        <f>F347/$M$2*100</f>
        <v>6.3986428180708058E-2</v>
      </c>
      <c r="L347" s="7">
        <f>H347/$M$2*100</f>
        <v>8.0143397904392977</v>
      </c>
      <c r="M347" s="7">
        <f t="shared" si="49"/>
        <v>0.94132585394525536</v>
      </c>
      <c r="N347" s="7">
        <f t="shared" si="50"/>
        <v>1.0679747909956263</v>
      </c>
      <c r="O347" s="7">
        <f>N347*(1-N347^$M$5)/(1-N347)</f>
        <v>23.740492824581104</v>
      </c>
      <c r="P347" s="7">
        <f t="shared" si="51"/>
        <v>4.234588934417801E-2</v>
      </c>
      <c r="Q347" s="1">
        <f t="shared" si="52"/>
        <v>44224</v>
      </c>
      <c r="R347" s="7">
        <f>I347^(1-$M$3)*K347^$M$3</f>
        <v>1.0053122821259635</v>
      </c>
      <c r="S347" s="7">
        <f t="shared" si="53"/>
        <v>0.63703235248186763</v>
      </c>
      <c r="T347" s="7">
        <f t="shared" si="54"/>
        <v>8.7672935542852271E-2</v>
      </c>
      <c r="U347" s="7">
        <f t="shared" si="55"/>
        <v>1.6423446346078312</v>
      </c>
      <c r="V347" s="7">
        <f>SUM(P$9:P346)</f>
        <v>8.0262317512669217</v>
      </c>
      <c r="W347" s="7">
        <f ca="1">IFERROR(VALUE(INDIRECT(_xlfn.CONCAT("L",ROW(W347)-_xlfn.CEILING.MATH($M$5)-7))),0)</f>
        <v>6.5520517995543646</v>
      </c>
      <c r="X347" s="7">
        <f ca="1">$M$4+V347+W347</f>
        <v>14.578283550821286</v>
      </c>
    </row>
    <row r="348" spans="1:24" x14ac:dyDescent="0.2">
      <c r="A348">
        <v>20210205</v>
      </c>
      <c r="B348" t="s">
        <v>2</v>
      </c>
      <c r="C348">
        <v>14495</v>
      </c>
      <c r="D348">
        <v>76029</v>
      </c>
      <c r="E348" s="1">
        <f t="shared" si="47"/>
        <v>44232</v>
      </c>
      <c r="F348" s="2">
        <f>IF(AVERAGE(C335:C348)&lt;0,NA,AVERAGE(C335:C348))</f>
        <v>17971.214285714286</v>
      </c>
      <c r="G348" s="2">
        <f>IF(AVERAGE(D335:D348)&lt;0,NA,AVERAGE(D335:D348))</f>
        <v>114416.78571428571</v>
      </c>
      <c r="H348" s="2">
        <f>SUM(F$22:F348)</f>
        <v>2341799.6428571418</v>
      </c>
      <c r="I348" s="2">
        <f t="shared" si="48"/>
        <v>15.706798765166202</v>
      </c>
      <c r="J348" s="2">
        <f>G348/$M$2*1000</f>
        <v>3.9459668673038664</v>
      </c>
      <c r="K348" s="7">
        <f>F348/$M$2*100</f>
        <v>6.1978507518755117E-2</v>
      </c>
      <c r="L348" s="7">
        <f>H348/$M$2*100</f>
        <v>8.0763182979580499</v>
      </c>
      <c r="M348" s="7">
        <f t="shared" si="49"/>
        <v>0.92467439262517448</v>
      </c>
      <c r="N348" s="7">
        <f t="shared" si="50"/>
        <v>1.067027386086465</v>
      </c>
      <c r="O348" s="7">
        <f>N348*(1-N348^$M$5)/(1-N348)</f>
        <v>23.561094513350596</v>
      </c>
      <c r="P348" s="7">
        <f t="shared" si="51"/>
        <v>4.1876361031736246E-2</v>
      </c>
      <c r="Q348" s="1">
        <f t="shared" si="52"/>
        <v>44225</v>
      </c>
      <c r="R348" s="7">
        <f>I348^(1-$M$3)*K348^$M$3</f>
        <v>0.98665290014392959</v>
      </c>
      <c r="S348" s="7">
        <f t="shared" si="53"/>
        <v>0.63047427815202939</v>
      </c>
      <c r="T348" s="7">
        <f t="shared" si="54"/>
        <v>8.0855722850863843E-2</v>
      </c>
      <c r="U348" s="7">
        <f t="shared" si="55"/>
        <v>1.6171271782959589</v>
      </c>
      <c r="V348" s="7">
        <f>SUM(P$9:P347)</f>
        <v>8.0685776406110996</v>
      </c>
      <c r="W348" s="7">
        <f ca="1">IFERROR(VALUE(INDIRECT(_xlfn.CONCAT("L",ROW(W348)-_xlfn.CEILING.MATH($M$5)-7))),0)</f>
        <v>6.6260573847910109</v>
      </c>
      <c r="X348" s="7">
        <f ca="1">$M$4+V348+W348</f>
        <v>14.694635025402111</v>
      </c>
    </row>
    <row r="349" spans="1:24" x14ac:dyDescent="0.2">
      <c r="A349">
        <v>20210206</v>
      </c>
      <c r="B349" t="s">
        <v>2</v>
      </c>
      <c r="C349">
        <v>13897</v>
      </c>
      <c r="D349">
        <v>111908</v>
      </c>
      <c r="E349" s="1">
        <f t="shared" si="47"/>
        <v>44233</v>
      </c>
      <c r="F349" s="2">
        <f>IF(AVERAGE(C336:C349)&lt;0,NA,AVERAGE(C336:C349))</f>
        <v>17701.571428571428</v>
      </c>
      <c r="G349" s="2">
        <f>IF(AVERAGE(D336:D349)&lt;0,NA,AVERAGE(D336:D349))</f>
        <v>116371.14285714286</v>
      </c>
      <c r="H349" s="2">
        <f>SUM(F$22:F349)</f>
        <v>2359501.2142857132</v>
      </c>
      <c r="I349" s="2">
        <f t="shared" si="48"/>
        <v>15.211306681332387</v>
      </c>
      <c r="J349" s="2">
        <f>G349/$M$2*1000</f>
        <v>4.0133680662140545</v>
      </c>
      <c r="K349" s="7">
        <f>F349/$M$2*100</f>
        <v>6.1048572480247892E-2</v>
      </c>
      <c r="L349" s="7">
        <f>H349/$M$2*100</f>
        <v>8.1373668704382975</v>
      </c>
      <c r="M349" s="7">
        <f t="shared" si="49"/>
        <v>0.90260518196405426</v>
      </c>
      <c r="N349" s="7">
        <f t="shared" si="50"/>
        <v>1.0676359649823937</v>
      </c>
      <c r="O349" s="7">
        <f>N349*(1-N349^$M$5)/(1-N349)</f>
        <v>23.676162100765701</v>
      </c>
      <c r="P349" s="7">
        <f t="shared" si="51"/>
        <v>4.0701434224980959E-2</v>
      </c>
      <c r="Q349" s="1">
        <f t="shared" si="52"/>
        <v>44226</v>
      </c>
      <c r="R349" s="7">
        <f>I349^(1-$M$3)*K349^$M$3</f>
        <v>0.96365375444430212</v>
      </c>
      <c r="S349" s="7">
        <f t="shared" si="53"/>
        <v>0.62012921273690069</v>
      </c>
      <c r="T349" s="7">
        <f t="shared" si="54"/>
        <v>0.12008425458753169</v>
      </c>
      <c r="U349" s="7">
        <f t="shared" si="55"/>
        <v>1.5837829671812029</v>
      </c>
      <c r="V349" s="7">
        <f>SUM(P$9:P348)</f>
        <v>8.1104540016428359</v>
      </c>
      <c r="W349" s="7">
        <f ca="1">IFERROR(VALUE(INDIRECT(_xlfn.CONCAT("L",ROW(W349)-_xlfn.CEILING.MATH($M$5)-7))),0)</f>
        <v>6.7049636660954883</v>
      </c>
      <c r="X349" s="7">
        <f ca="1">$M$4+V349+W349</f>
        <v>14.815417667738323</v>
      </c>
    </row>
    <row r="350" spans="1:24" x14ac:dyDescent="0.2">
      <c r="A350">
        <v>20210207</v>
      </c>
      <c r="B350" t="s">
        <v>2</v>
      </c>
      <c r="C350">
        <v>6959</v>
      </c>
      <c r="D350">
        <v>37467</v>
      </c>
      <c r="E350" s="1">
        <f t="shared" si="47"/>
        <v>44234</v>
      </c>
      <c r="F350" s="2">
        <f>IF(AVERAGE(C337:C350)&lt;0,NA,AVERAGE(C337:C350))</f>
        <v>17372.571428571428</v>
      </c>
      <c r="G350" s="2">
        <f>IF(AVERAGE(D337:D350)&lt;0,NA,AVERAGE(D337:D350))</f>
        <v>107939.28571428571</v>
      </c>
      <c r="H350" s="2">
        <f>SUM(F$22:F350)</f>
        <v>2376873.7857142845</v>
      </c>
      <c r="I350" s="2">
        <f t="shared" si="48"/>
        <v>16.094762267147537</v>
      </c>
      <c r="J350" s="2">
        <f>G350/$M$2*1000</f>
        <v>3.7225730687157159</v>
      </c>
      <c r="K350" s="7">
        <f>F350/$M$2*100</f>
        <v>5.9913928563065308E-2</v>
      </c>
      <c r="L350" s="7">
        <f>H350/$M$2*100</f>
        <v>8.1972807990013639</v>
      </c>
      <c r="M350" s="7">
        <f t="shared" si="49"/>
        <v>0.92207407376353967</v>
      </c>
      <c r="N350" s="7">
        <f t="shared" si="50"/>
        <v>1.0649773486402458</v>
      </c>
      <c r="O350" s="7">
        <f>N350*(1-N350^$M$5)/(1-N350)</f>
        <v>23.177973691258636</v>
      </c>
      <c r="P350" s="7">
        <f t="shared" si="51"/>
        <v>4.2367292991490148E-2</v>
      </c>
      <c r="Q350" s="1">
        <f t="shared" si="52"/>
        <v>44227</v>
      </c>
      <c r="R350" s="7">
        <f>I350^(1-$M$3)*K350^$M$3</f>
        <v>0.98198800232660499</v>
      </c>
      <c r="S350" s="7">
        <f t="shared" si="53"/>
        <v>0.60899462631556922</v>
      </c>
      <c r="T350" s="7">
        <f t="shared" si="54"/>
        <v>8.1878393456884191E-2</v>
      </c>
      <c r="U350" s="7">
        <f t="shared" si="55"/>
        <v>1.5909826286421742</v>
      </c>
      <c r="V350" s="7">
        <f>SUM(P$9:P349)</f>
        <v>8.1511554358678175</v>
      </c>
      <c r="W350" s="7">
        <f ca="1">IFERROR(VALUE(INDIRECT(_xlfn.CONCAT("L",ROW(W350)-_xlfn.CEILING.MATH($M$5)-7))),0)</f>
        <v>6.7839455739050827</v>
      </c>
      <c r="X350" s="7">
        <f ca="1">$M$4+V350+W350</f>
        <v>14.9351010097729</v>
      </c>
    </row>
    <row r="351" spans="1:24" x14ac:dyDescent="0.2">
      <c r="A351">
        <v>20210208</v>
      </c>
      <c r="B351" t="s">
        <v>2</v>
      </c>
      <c r="C351">
        <v>7485</v>
      </c>
      <c r="D351">
        <v>148480</v>
      </c>
      <c r="E351" s="1">
        <f t="shared" si="47"/>
        <v>44235</v>
      </c>
      <c r="F351" s="2">
        <f>IF(AVERAGE(C338:C351)&lt;0,NA,AVERAGE(C338:C351))</f>
        <v>17455.857142857141</v>
      </c>
      <c r="G351" s="2">
        <f>IF(AVERAGE(D338:D351)&lt;0,NA,AVERAGE(D338:D351))</f>
        <v>113650.28571428571</v>
      </c>
      <c r="H351" s="2">
        <f>SUM(F$22:F351)</f>
        <v>2394329.6428571418</v>
      </c>
      <c r="I351" s="2">
        <f t="shared" si="48"/>
        <v>15.359272555408069</v>
      </c>
      <c r="J351" s="2">
        <f>G351/$M$2*1000</f>
        <v>3.9195320781695062</v>
      </c>
      <c r="K351" s="7">
        <f>F351/$M$2*100</f>
        <v>6.0201161478270454E-2</v>
      </c>
      <c r="L351" s="7">
        <f>H351/$M$2*100</f>
        <v>8.2574819604796339</v>
      </c>
      <c r="M351" s="7">
        <f t="shared" si="49"/>
        <v>0.90138401275066327</v>
      </c>
      <c r="N351" s="7">
        <f t="shared" si="50"/>
        <v>1.0667874741804668</v>
      </c>
      <c r="O351" s="7">
        <f>N351*(1-N351^$M$5)/(1-N351)</f>
        <v>23.515901620423278</v>
      </c>
      <c r="P351" s="7">
        <f t="shared" si="51"/>
        <v>4.0890848658501303E-2</v>
      </c>
      <c r="Q351" s="1">
        <f t="shared" si="52"/>
        <v>44228</v>
      </c>
      <c r="R351" s="7">
        <f>I351^(1-$M$3)*K351^$M$3</f>
        <v>0.96158517422893375</v>
      </c>
      <c r="S351" s="7">
        <f t="shared" si="53"/>
        <v>0.59683575647963838</v>
      </c>
      <c r="T351" s="7">
        <f t="shared" si="54"/>
        <v>5.8156100616389539E-2</v>
      </c>
      <c r="U351" s="7">
        <f t="shared" si="55"/>
        <v>1.5584209307085721</v>
      </c>
      <c r="V351" s="7">
        <f>SUM(P$9:P350)</f>
        <v>8.1935227288593069</v>
      </c>
      <c r="W351" s="7">
        <f ca="1">IFERROR(VALUE(INDIRECT(_xlfn.CONCAT("L",ROW(W351)-_xlfn.CEILING.MATH($M$5)-7))),0)</f>
        <v>6.8613036057480992</v>
      </c>
      <c r="X351" s="7">
        <f ca="1">$M$4+V351+W351</f>
        <v>15.054826334607405</v>
      </c>
    </row>
    <row r="352" spans="1:24" x14ac:dyDescent="0.2">
      <c r="A352">
        <v>20210209</v>
      </c>
      <c r="B352" t="s">
        <v>2</v>
      </c>
      <c r="C352">
        <v>13329</v>
      </c>
      <c r="D352">
        <v>80902</v>
      </c>
      <c r="E352" s="1">
        <f t="shared" si="47"/>
        <v>44236</v>
      </c>
      <c r="F352" s="2">
        <f>IF(AVERAGE(C339:C352)&lt;0,NA,AVERAGE(C339:C352))</f>
        <v>16531.214285714286</v>
      </c>
      <c r="G352" s="2">
        <f>IF(AVERAGE(D339:D352)&lt;0,NA,AVERAGE(D339:D352))</f>
        <v>111679.57142857143</v>
      </c>
      <c r="H352" s="2">
        <f>SUM(F$22:F352)</f>
        <v>2410860.8571428559</v>
      </c>
      <c r="I352" s="2">
        <f t="shared" si="48"/>
        <v>14.802361859247823</v>
      </c>
      <c r="J352" s="2">
        <f>G352/$M$2*1000</f>
        <v>3.8515667597260257</v>
      </c>
      <c r="K352" s="7">
        <f>F352/$M$2*100</f>
        <v>5.701228490251524E-2</v>
      </c>
      <c r="L352" s="7">
        <f>H352/$M$2*100</f>
        <v>8.31449424538215</v>
      </c>
      <c r="M352" s="7">
        <f t="shared" si="49"/>
        <v>0.86163697980603626</v>
      </c>
      <c r="N352" s="7">
        <f t="shared" si="50"/>
        <v>1.0661674072012894</v>
      </c>
      <c r="O352" s="7">
        <f>N352*(1-N352^$M$5)/(1-N352)</f>
        <v>23.399537735580697</v>
      </c>
      <c r="P352" s="7">
        <f t="shared" si="51"/>
        <v>3.9259291148802417E-2</v>
      </c>
      <c r="Q352" s="1">
        <f t="shared" si="52"/>
        <v>44229</v>
      </c>
      <c r="R352" s="7">
        <f>I352^(1-$M$3)*K352^$M$3</f>
        <v>0.91864926470855146</v>
      </c>
      <c r="S352" s="7">
        <f t="shared" si="53"/>
        <v>0.59104207643443263</v>
      </c>
      <c r="T352" s="7">
        <f t="shared" si="54"/>
        <v>6.5770814747088568E-2</v>
      </c>
      <c r="U352" s="7">
        <f t="shared" si="55"/>
        <v>1.5096913411429842</v>
      </c>
      <c r="V352" s="7">
        <f>SUM(P$9:P351)</f>
        <v>8.2344135775178078</v>
      </c>
      <c r="W352" s="7">
        <f ca="1">IFERROR(VALUE(INDIRECT(_xlfn.CONCAT("L",ROW(W352)-_xlfn.CEILING.MATH($M$5)-7))),0)</f>
        <v>6.9332042122022166</v>
      </c>
      <c r="X352" s="7">
        <f ca="1">$M$4+V352+W352</f>
        <v>15.167617789720024</v>
      </c>
    </row>
    <row r="353" spans="1:24" x14ac:dyDescent="0.2">
      <c r="A353">
        <v>20210210</v>
      </c>
      <c r="B353" t="s">
        <v>2</v>
      </c>
      <c r="C353">
        <v>12897</v>
      </c>
      <c r="D353">
        <v>113195</v>
      </c>
      <c r="E353" s="1">
        <f t="shared" si="47"/>
        <v>44237</v>
      </c>
      <c r="F353" s="2">
        <f>IF(AVERAGE(C340:C353)&lt;0,NA,AVERAGE(C340:C353))</f>
        <v>16051.5</v>
      </c>
      <c r="G353" s="2">
        <f>IF(AVERAGE(D340:D353)&lt;0,NA,AVERAGE(D340:D353))</f>
        <v>112648.07142857143</v>
      </c>
      <c r="H353" s="2">
        <f>SUM(F$22:F353)</f>
        <v>2426912.3571428559</v>
      </c>
      <c r="I353" s="2">
        <f t="shared" si="48"/>
        <v>14.249245279070784</v>
      </c>
      <c r="J353" s="2">
        <f>G353/$M$2*1000</f>
        <v>3.8849680555859445</v>
      </c>
      <c r="K353" s="7">
        <f>F353/$M$2*100</f>
        <v>5.5357862725398818E-2</v>
      </c>
      <c r="L353" s="7">
        <f>H353/$M$2*100</f>
        <v>8.3698521081075477</v>
      </c>
      <c r="M353" s="7">
        <f t="shared" si="49"/>
        <v>0.83279064067892361</v>
      </c>
      <c r="N353" s="7">
        <f t="shared" si="50"/>
        <v>1.066472724381567</v>
      </c>
      <c r="O353" s="7">
        <f>N353*(1-N353^$M$5)/(1-N353)</f>
        <v>23.456755450908648</v>
      </c>
      <c r="P353" s="7">
        <f t="shared" si="51"/>
        <v>3.7863229007229049E-2</v>
      </c>
      <c r="Q353" s="1">
        <f t="shared" si="52"/>
        <v>44230</v>
      </c>
      <c r="R353" s="7">
        <f>I353^(1-$M$3)*K353^$M$3</f>
        <v>0.88814850340432239</v>
      </c>
      <c r="S353" s="7">
        <f t="shared" si="53"/>
        <v>0.58964828240850586</v>
      </c>
      <c r="T353" s="7">
        <f t="shared" si="54"/>
        <v>7.3714312866433152E-2</v>
      </c>
      <c r="U353" s="7">
        <f t="shared" si="55"/>
        <v>1.4777967858128283</v>
      </c>
      <c r="V353" s="7">
        <f>SUM(P$9:P352)</f>
        <v>8.2736728686666101</v>
      </c>
      <c r="W353" s="7">
        <f ca="1">IFERROR(VALUE(INDIRECT(_xlfn.CONCAT("L",ROW(W353)-_xlfn.CEILING.MATH($M$5)-7))),0)</f>
        <v>7.006889554909046</v>
      </c>
      <c r="X353" s="7">
        <f ca="1">$M$4+V353+W353</f>
        <v>15.280562423575656</v>
      </c>
    </row>
    <row r="354" spans="1:24" x14ac:dyDescent="0.2">
      <c r="A354">
        <v>20210211</v>
      </c>
      <c r="B354" t="s">
        <v>2</v>
      </c>
      <c r="C354">
        <v>11890</v>
      </c>
      <c r="D354">
        <v>91398</v>
      </c>
      <c r="E354" s="1">
        <f t="shared" si="47"/>
        <v>44238</v>
      </c>
      <c r="F354" s="2">
        <f>IF(AVERAGE(C341:C354)&lt;0,NA,AVERAGE(C341:C354))</f>
        <v>15599.357142857143</v>
      </c>
      <c r="G354" s="2">
        <f>IF(AVERAGE(D341:D354)&lt;0,NA,AVERAGE(D341:D354))</f>
        <v>111223.28571428571</v>
      </c>
      <c r="H354" s="2">
        <f>SUM(F$22:F354)</f>
        <v>2442511.7142857132</v>
      </c>
      <c r="I354" s="2">
        <f t="shared" si="48"/>
        <v>14.025261924853865</v>
      </c>
      <c r="J354" s="2">
        <f>G354/$M$2*1000</f>
        <v>3.8358305344916301</v>
      </c>
      <c r="K354" s="7">
        <f>F354/$M$2*100</f>
        <v>5.3798527945597314E-2</v>
      </c>
      <c r="L354" s="7">
        <f>H354/$M$2*100</f>
        <v>8.4236506360531447</v>
      </c>
      <c r="M354" s="7">
        <f t="shared" si="49"/>
        <v>0.81484319659253035</v>
      </c>
      <c r="N354" s="7">
        <f t="shared" si="50"/>
        <v>1.0660231663841206</v>
      </c>
      <c r="O354" s="7">
        <f>N354*(1-N354^$M$5)/(1-N354)</f>
        <v>23.372559690701532</v>
      </c>
      <c r="P354" s="7">
        <f t="shared" si="51"/>
        <v>3.7165023259463768E-2</v>
      </c>
      <c r="Q354" s="1">
        <f t="shared" si="52"/>
        <v>44231</v>
      </c>
      <c r="R354" s="7">
        <f>I354^(1-$M$3)*K354^$M$3</f>
        <v>0.86864172453812771</v>
      </c>
      <c r="S354" s="7">
        <f t="shared" si="53"/>
        <v>0.58699322549591493</v>
      </c>
      <c r="T354" s="7">
        <f t="shared" si="54"/>
        <v>7.1746306276280536E-2</v>
      </c>
      <c r="U354" s="7">
        <f t="shared" si="55"/>
        <v>1.4556349500340426</v>
      </c>
      <c r="V354" s="7">
        <f>SUM(P$9:P353)</f>
        <v>8.3115360976738391</v>
      </c>
      <c r="W354" s="7">
        <f ca="1">IFERROR(VALUE(INDIRECT(_xlfn.CONCAT("L",ROW(W354)-_xlfn.CEILING.MATH($M$5)-7))),0)</f>
        <v>7.0800285145919251</v>
      </c>
      <c r="X354" s="7">
        <f ca="1">$M$4+V354+W354</f>
        <v>15.391564612265764</v>
      </c>
    </row>
    <row r="355" spans="1:24" x14ac:dyDescent="0.2">
      <c r="A355">
        <v>20210212</v>
      </c>
      <c r="B355" t="s">
        <v>2</v>
      </c>
      <c r="C355">
        <v>12502</v>
      </c>
      <c r="D355">
        <v>99489</v>
      </c>
      <c r="E355" s="1">
        <f t="shared" si="47"/>
        <v>44239</v>
      </c>
      <c r="F355" s="2">
        <f>IF(AVERAGE(C342:C355)&lt;0,NA,AVERAGE(C342:C355))</f>
        <v>15129.785714285714</v>
      </c>
      <c r="G355" s="2">
        <f>IF(AVERAGE(D342:D355)&lt;0,NA,AVERAGE(D342:D355))</f>
        <v>109415.71428571429</v>
      </c>
      <c r="H355" s="2">
        <f>SUM(F$22:F355)</f>
        <v>2457641.4999999991</v>
      </c>
      <c r="I355" s="2">
        <f t="shared" si="48"/>
        <v>13.827799610920341</v>
      </c>
      <c r="J355" s="2">
        <f>G355/$M$2*1000</f>
        <v>3.7734916309566278</v>
      </c>
      <c r="K355" s="7">
        <f>F355/$M$2*100</f>
        <v>5.2179086106353224E-2</v>
      </c>
      <c r="L355" s="7">
        <f>H355/$M$2*100</f>
        <v>8.4758297221594994</v>
      </c>
      <c r="M355" s="7">
        <f t="shared" si="49"/>
        <v>0.79724539350299384</v>
      </c>
      <c r="N355" s="7">
        <f t="shared" si="50"/>
        <v>1.0654492161780766</v>
      </c>
      <c r="O355" s="7">
        <f>N355*(1-N355^$M$5)/(1-N355)</f>
        <v>23.265548774318873</v>
      </c>
      <c r="P355" s="7">
        <f t="shared" si="51"/>
        <v>3.6509969648640492E-2</v>
      </c>
      <c r="Q355" s="1">
        <f t="shared" si="52"/>
        <v>44232</v>
      </c>
      <c r="R355" s="7">
        <f>I355^(1-$M$3)*K355^$M$3</f>
        <v>0.84942447960934708</v>
      </c>
      <c r="S355" s="7">
        <f t="shared" si="53"/>
        <v>0.58253963726779001</v>
      </c>
      <c r="T355" s="7">
        <f t="shared" si="54"/>
        <v>8.3129997108510767E-2</v>
      </c>
      <c r="U355" s="7">
        <f t="shared" si="55"/>
        <v>1.4319641168771371</v>
      </c>
      <c r="V355" s="7">
        <f>SUM(P$9:P354)</f>
        <v>8.3487011209333026</v>
      </c>
      <c r="W355" s="7">
        <f ca="1">IFERROR(VALUE(INDIRECT(_xlfn.CONCAT("L",ROW(W355)-_xlfn.CEILING.MATH($M$5)-7))),0)</f>
        <v>7.1529521727586047</v>
      </c>
      <c r="X355" s="7">
        <f ca="1">$M$4+V355+W355</f>
        <v>15.501653293691907</v>
      </c>
    </row>
    <row r="356" spans="1:24" x14ac:dyDescent="0.2">
      <c r="A356">
        <v>20210213</v>
      </c>
      <c r="B356" t="s">
        <v>2</v>
      </c>
      <c r="C356">
        <v>11282</v>
      </c>
      <c r="D356">
        <v>95013</v>
      </c>
      <c r="E356" s="1">
        <f t="shared" si="47"/>
        <v>44240</v>
      </c>
      <c r="F356" s="2">
        <f>IF(AVERAGE(C343:C356)&lt;0,NA,AVERAGE(C343:C356))</f>
        <v>14561.785714285714</v>
      </c>
      <c r="G356" s="2">
        <f>IF(AVERAGE(D343:D356)&lt;0,NA,AVERAGE(D343:D356))</f>
        <v>102694.35714285714</v>
      </c>
      <c r="H356" s="2">
        <f>SUM(F$22:F356)</f>
        <v>2472203.285714285</v>
      </c>
      <c r="I356" s="2">
        <f t="shared" si="48"/>
        <v>14.179733063647257</v>
      </c>
      <c r="J356" s="2">
        <f>G356/$M$2*1000</f>
        <v>3.541687770854665</v>
      </c>
      <c r="K356" s="7">
        <f>F356/$M$2*100</f>
        <v>5.022018718550305E-2</v>
      </c>
      <c r="L356" s="7">
        <f>H356/$M$2*100</f>
        <v>8.5260499093450033</v>
      </c>
      <c r="M356" s="7">
        <f t="shared" si="49"/>
        <v>0.79364523377736107</v>
      </c>
      <c r="N356" s="7">
        <f t="shared" si="50"/>
        <v>1.0632778791431527</v>
      </c>
      <c r="O356" s="7">
        <f>N356*(1-N356^$M$5)/(1-N356)</f>
        <v>22.865553295398119</v>
      </c>
      <c r="P356" s="7">
        <f t="shared" si="51"/>
        <v>3.6905532530135579E-2</v>
      </c>
      <c r="Q356" s="1">
        <f t="shared" si="52"/>
        <v>44233</v>
      </c>
      <c r="R356" s="7">
        <f>I356^(1-$M$3)*K356^$M$3</f>
        <v>0.8438654209628641</v>
      </c>
      <c r="S356" s="7">
        <f t="shared" si="53"/>
        <v>0.57798233972808566</v>
      </c>
      <c r="T356" s="7">
        <f t="shared" si="54"/>
        <v>7.6358975576789723E-2</v>
      </c>
      <c r="U356" s="7">
        <f t="shared" si="55"/>
        <v>1.4218477606909499</v>
      </c>
      <c r="V356" s="7">
        <f>SUM(P$9:P355)</f>
        <v>8.3852110905819437</v>
      </c>
      <c r="W356" s="7">
        <f ca="1">IFERROR(VALUE(INDIRECT(_xlfn.CONCAT("L",ROW(W356)-_xlfn.CEILING.MATH($M$5)-7))),0)</f>
        <v>7.2244918905156581</v>
      </c>
      <c r="X356" s="7">
        <f ca="1">$M$4+V356+W356</f>
        <v>15.609702981097602</v>
      </c>
    </row>
    <row r="357" spans="1:24" x14ac:dyDescent="0.2">
      <c r="A357">
        <v>20210214</v>
      </c>
      <c r="B357" t="s">
        <v>2</v>
      </c>
      <c r="C357">
        <v>6933</v>
      </c>
      <c r="D357">
        <v>109964</v>
      </c>
      <c r="E357" s="1">
        <f t="shared" si="47"/>
        <v>44241</v>
      </c>
      <c r="F357" s="2">
        <f>IF(AVERAGE(C344:C357)&lt;0,NA,AVERAGE(C344:C357))</f>
        <v>14244.857142857143</v>
      </c>
      <c r="G357" s="2">
        <f>IF(AVERAGE(D344:D357)&lt;0,NA,AVERAGE(D344:D357))</f>
        <v>100829.35714285714</v>
      </c>
      <c r="H357" s="2">
        <f>SUM(F$22:F357)</f>
        <v>2486448.1428571423</v>
      </c>
      <c r="I357" s="2">
        <f t="shared" si="48"/>
        <v>14.127688152047554</v>
      </c>
      <c r="J357" s="2">
        <f>G357/$M$2*1000</f>
        <v>3.4773682904429477</v>
      </c>
      <c r="K357" s="7">
        <f>F357/$M$2*100</f>
        <v>4.9127174797196686E-2</v>
      </c>
      <c r="L357" s="7">
        <f>H357/$M$2*100</f>
        <v>8.5751770841422008</v>
      </c>
      <c r="M357" s="7">
        <f t="shared" si="49"/>
        <v>0.78397150202681853</v>
      </c>
      <c r="N357" s="7">
        <f t="shared" si="50"/>
        <v>1.0626644905716434</v>
      </c>
      <c r="O357" s="7">
        <f>N357*(1-N357^$M$5)/(1-N357)</f>
        <v>22.753931090689029</v>
      </c>
      <c r="P357" s="7">
        <f t="shared" si="51"/>
        <v>3.6613395439389435E-2</v>
      </c>
      <c r="Q357" s="1">
        <f t="shared" si="52"/>
        <v>44234</v>
      </c>
      <c r="R357" s="7">
        <f>I357^(1-$M$3)*K357^$M$3</f>
        <v>0.83309867682401517</v>
      </c>
      <c r="S357" s="7">
        <f t="shared" si="53"/>
        <v>0.57368838008405398</v>
      </c>
      <c r="T357" s="7">
        <f t="shared" si="54"/>
        <v>-2.6029001655634154E-3</v>
      </c>
      <c r="U357" s="7">
        <f t="shared" si="55"/>
        <v>1.4067870569080692</v>
      </c>
      <c r="V357" s="7">
        <f>SUM(P$9:P356)</f>
        <v>8.4221166231120801</v>
      </c>
      <c r="W357" s="7">
        <f ca="1">IFERROR(VALUE(INDIRECT(_xlfn.CONCAT("L",ROW(W357)-_xlfn.CEILING.MATH($M$5)-7))),0)</f>
        <v>7.2949748079243175</v>
      </c>
      <c r="X357" s="7">
        <f ca="1">$M$4+V357+W357</f>
        <v>15.717091431036398</v>
      </c>
    </row>
    <row r="358" spans="1:24" x14ac:dyDescent="0.2">
      <c r="A358">
        <v>20210215</v>
      </c>
      <c r="B358" t="s">
        <v>2</v>
      </c>
      <c r="C358">
        <v>3889</v>
      </c>
      <c r="D358">
        <v>0</v>
      </c>
      <c r="E358" s="1">
        <f t="shared" si="47"/>
        <v>44242</v>
      </c>
      <c r="F358" s="2">
        <f>IF(AVERAGE(C345:C358)&lt;0,NA,AVERAGE(C345:C358))</f>
        <v>12250.428571428571</v>
      </c>
      <c r="G358" s="2">
        <f>IF(AVERAGE(D345:D358)&lt;0,NA,AVERAGE(D345:D358))</f>
        <v>93312.357142857145</v>
      </c>
      <c r="H358" s="2">
        <f>SUM(F$22:F358)</f>
        <v>2498698.5714285709</v>
      </c>
      <c r="I358" s="2">
        <f t="shared" si="48"/>
        <v>13.128409726777878</v>
      </c>
      <c r="J358" s="2">
        <f>G358/$M$2*1000</f>
        <v>3.218124572343815</v>
      </c>
      <c r="K358" s="7">
        <f>F358/$M$2*100</f>
        <v>4.2248857937541441E-2</v>
      </c>
      <c r="L358" s="7">
        <f>H358/$M$2*100</f>
        <v>8.6174259420797412</v>
      </c>
      <c r="M358" s="7">
        <f t="shared" si="49"/>
        <v>0.70250634848432425</v>
      </c>
      <c r="N358" s="7">
        <f t="shared" si="50"/>
        <v>1.0601401795566607</v>
      </c>
      <c r="O358" s="7">
        <f>N358*(1-N358^$M$5)/(1-N358)</f>
        <v>22.30083805034505</v>
      </c>
      <c r="P358" s="7">
        <f t="shared" si="51"/>
        <v>3.3395839418256412E-2</v>
      </c>
      <c r="Q358" s="1">
        <f t="shared" si="52"/>
        <v>44235</v>
      </c>
      <c r="R358" s="7">
        <f>I358^(1-$M$3)*K358^$M$3</f>
        <v>0.74475520642186566</v>
      </c>
      <c r="S358" s="7">
        <f t="shared" si="53"/>
        <v>0.57026203135541909</v>
      </c>
      <c r="T358" s="7">
        <f t="shared" si="54"/>
        <v>1.729746682870692E-2</v>
      </c>
      <c r="U358" s="7">
        <f t="shared" si="55"/>
        <v>1.3150172377772846</v>
      </c>
      <c r="V358" s="7">
        <f>SUM(P$9:P357)</f>
        <v>8.4587300185514689</v>
      </c>
      <c r="W358" s="7">
        <f ca="1">IFERROR(VALUE(INDIRECT(_xlfn.CONCAT("L",ROW(W358)-_xlfn.CEILING.MATH($M$5)-7))),0)</f>
        <v>7.3633601367626742</v>
      </c>
      <c r="X358" s="7">
        <f ca="1">$M$4+V358+W358</f>
        <v>15.822090155314143</v>
      </c>
    </row>
    <row r="359" spans="1:24" x14ac:dyDescent="0.2">
      <c r="A359">
        <v>20210216</v>
      </c>
      <c r="B359" t="s">
        <v>2</v>
      </c>
      <c r="C359">
        <v>3348</v>
      </c>
      <c r="D359">
        <v>0</v>
      </c>
      <c r="E359" s="1">
        <f t="shared" si="47"/>
        <v>44243</v>
      </c>
      <c r="F359" s="2">
        <f>IF(AVERAGE(C346:C359)&lt;0,NA,AVERAGE(C346:C359))</f>
        <v>10843.357142857143</v>
      </c>
      <c r="G359" s="2">
        <f>IF(AVERAGE(D346:D359)&lt;0,NA,AVERAGE(D346:D359))</f>
        <v>86065</v>
      </c>
      <c r="H359" s="2">
        <f>SUM(F$22:F359)</f>
        <v>2509541.9285714282</v>
      </c>
      <c r="I359" s="2">
        <f t="shared" si="48"/>
        <v>12.599032292868348</v>
      </c>
      <c r="J359" s="2">
        <f>G359/$M$2*1000</f>
        <v>2.9681802046297538</v>
      </c>
      <c r="K359" s="7">
        <f>F359/$M$2*100</f>
        <v>3.7396198249182853E-2</v>
      </c>
      <c r="L359" s="7">
        <f>H359/$M$2*100</f>
        <v>8.6548221403289265</v>
      </c>
      <c r="M359" s="7">
        <f t="shared" si="49"/>
        <v>0.64901177764559193</v>
      </c>
      <c r="N359" s="7">
        <f t="shared" si="50"/>
        <v>1.0576202151289833</v>
      </c>
      <c r="O359" s="7">
        <f>N359*(1-N359^$M$5)/(1-N359)</f>
        <v>21.858424137247656</v>
      </c>
      <c r="P359" s="7">
        <f t="shared" si="51"/>
        <v>3.1402445646807046E-2</v>
      </c>
      <c r="Q359" s="1">
        <f t="shared" si="52"/>
        <v>44236</v>
      </c>
      <c r="R359" s="7">
        <f>I359^(1-$M$3)*K359^$M$3</f>
        <v>0.68640797589477476</v>
      </c>
      <c r="S359" s="7">
        <f t="shared" si="53"/>
        <v>0.5684588195721415</v>
      </c>
      <c r="T359" s="7">
        <f t="shared" si="54"/>
        <v>3.0569294235765265E-2</v>
      </c>
      <c r="U359" s="7">
        <f t="shared" si="55"/>
        <v>1.2548667954669162</v>
      </c>
      <c r="V359" s="7">
        <f>SUM(P$9:P358)</f>
        <v>8.4921258579697252</v>
      </c>
      <c r="W359" s="7">
        <f ca="1">IFERROR(VALUE(INDIRECT(_xlfn.CONCAT("L",ROW(W359)-_xlfn.CEILING.MATH($M$5)-7))),0)</f>
        <v>7.4318001531715083</v>
      </c>
      <c r="X359" s="7">
        <f ca="1">$M$4+V359+W359</f>
        <v>15.923926011141234</v>
      </c>
    </row>
    <row r="360" spans="1:24" x14ac:dyDescent="0.2">
      <c r="A360">
        <v>20210217</v>
      </c>
      <c r="B360" t="s">
        <v>2</v>
      </c>
      <c r="C360">
        <v>3766</v>
      </c>
      <c r="D360">
        <v>0</v>
      </c>
      <c r="E360" s="1">
        <f t="shared" si="47"/>
        <v>44244</v>
      </c>
      <c r="F360" s="2">
        <f>IF(AVERAGE(C347:C360)&lt;0,NA,AVERAGE(C347:C360))</f>
        <v>9853.7857142857138</v>
      </c>
      <c r="G360" s="2">
        <f>IF(AVERAGE(D347:D360)&lt;0,NA,AVERAGE(D347:D360))</f>
        <v>79704.071428571435</v>
      </c>
      <c r="H360" s="2">
        <f>SUM(F$22:F360)</f>
        <v>2519395.7142857141</v>
      </c>
      <c r="I360" s="2">
        <f t="shared" si="48"/>
        <v>12.362964071561139</v>
      </c>
      <c r="J360" s="2">
        <f>G360/$M$2*1000</f>
        <v>2.7488066814928453</v>
      </c>
      <c r="K360" s="7">
        <f>F360/$M$2*100</f>
        <v>3.3983398242963252E-2</v>
      </c>
      <c r="L360" s="7">
        <f>H360/$M$2*100</f>
        <v>8.6888055385718896</v>
      </c>
      <c r="M360" s="7">
        <f t="shared" si="49"/>
        <v>0.61419522799158688</v>
      </c>
      <c r="N360" s="7">
        <f t="shared" si="50"/>
        <v>1.0553299613774088</v>
      </c>
      <c r="O360" s="7">
        <f>N360*(1-N360^$M$5)/(1-N360)</f>
        <v>21.464734275170859</v>
      </c>
      <c r="P360" s="7">
        <f t="shared" si="51"/>
        <v>3.0197374816063997E-2</v>
      </c>
      <c r="Q360" s="1">
        <f t="shared" si="52"/>
        <v>44237</v>
      </c>
      <c r="R360" s="7">
        <f>I360^(1-$M$3)*K360^$M$3</f>
        <v>0.64817862623455014</v>
      </c>
      <c r="S360" s="7">
        <f t="shared" si="53"/>
        <v>0.5647063161439082</v>
      </c>
      <c r="T360" s="7">
        <f t="shared" si="54"/>
        <v>5.1999379805507617E-2</v>
      </c>
      <c r="U360" s="7">
        <f t="shared" si="55"/>
        <v>1.2128849423784582</v>
      </c>
      <c r="V360" s="7">
        <f>SUM(P$9:P359)</f>
        <v>8.5235283036165317</v>
      </c>
      <c r="W360" s="7">
        <f ca="1">IFERROR(VALUE(INDIRECT(_xlfn.CONCAT("L",ROW(W360)-_xlfn.CEILING.MATH($M$5)-7))),0)</f>
        <v>7.4983359582299665</v>
      </c>
      <c r="X360" s="7">
        <f ca="1">$M$4+V360+W360</f>
        <v>16.021864261846499</v>
      </c>
    </row>
    <row r="361" spans="1:24" x14ac:dyDescent="0.2">
      <c r="A361">
        <v>20210218</v>
      </c>
      <c r="B361" t="s">
        <v>2</v>
      </c>
      <c r="C361">
        <v>3131</v>
      </c>
      <c r="D361">
        <v>0</v>
      </c>
      <c r="E361" s="1">
        <f t="shared" si="47"/>
        <v>44245</v>
      </c>
      <c r="F361" s="2">
        <f>IF(AVERAGE(C348:C361)&lt;0,NA,AVERAGE(C348:C361))</f>
        <v>8985.9285714285706</v>
      </c>
      <c r="G361" s="2">
        <f>IF(AVERAGE(D348:D361)&lt;0,NA,AVERAGE(D348:D361))</f>
        <v>68846.071428571435</v>
      </c>
      <c r="H361" s="2">
        <f>SUM(F$22:F361)</f>
        <v>2528381.6428571427</v>
      </c>
      <c r="I361" s="2">
        <f t="shared" si="48"/>
        <v>13.052202376938199</v>
      </c>
      <c r="J361" s="2">
        <f>G361/$M$2*1000</f>
        <v>2.3743397011655358</v>
      </c>
      <c r="K361" s="7">
        <f>F361/$M$2*100</f>
        <v>3.0990362291211538E-2</v>
      </c>
      <c r="L361" s="7">
        <f>H361/$M$2*100</f>
        <v>8.719795900863101</v>
      </c>
      <c r="M361" s="7">
        <f t="shared" si="49"/>
        <v>0.60500687068981895</v>
      </c>
      <c r="N361" s="7">
        <f t="shared" si="50"/>
        <v>1.0512231576079076</v>
      </c>
      <c r="O361" s="7">
        <f>N361*(1-N361^$M$5)/(1-N361)</f>
        <v>20.778283075112771</v>
      </c>
      <c r="P361" s="7">
        <f t="shared" si="51"/>
        <v>3.0608748118500582E-2</v>
      </c>
      <c r="Q361" s="1">
        <f t="shared" si="52"/>
        <v>44238</v>
      </c>
      <c r="R361" s="7">
        <f>I361^(1-$M$3)*K361^$M$3</f>
        <v>0.6359972329810305</v>
      </c>
      <c r="S361" s="7">
        <f t="shared" si="53"/>
        <v>0.55431814115745814</v>
      </c>
      <c r="T361" s="7">
        <f t="shared" si="54"/>
        <v>-7.5096431359138738E-2</v>
      </c>
      <c r="U361" s="7">
        <f t="shared" si="55"/>
        <v>1.1903153741384886</v>
      </c>
      <c r="V361" s="7">
        <f>SUM(P$9:P360)</f>
        <v>8.5537256784325955</v>
      </c>
      <c r="W361" s="7">
        <f ca="1">IFERROR(VALUE(INDIRECT(_xlfn.CONCAT("L",ROW(W361)-_xlfn.CEILING.MATH($M$5)-7))),0)</f>
        <v>7.5636784903542464</v>
      </c>
      <c r="X361" s="7">
        <f ca="1">$M$4+V361+W361</f>
        <v>16.117404168786841</v>
      </c>
    </row>
    <row r="362" spans="1:24" x14ac:dyDescent="0.2">
      <c r="A362">
        <v>20210219</v>
      </c>
      <c r="B362" t="s">
        <v>2</v>
      </c>
      <c r="C362">
        <v>2937</v>
      </c>
      <c r="D362">
        <v>401870</v>
      </c>
      <c r="E362" s="1">
        <f t="shared" si="47"/>
        <v>44246</v>
      </c>
      <c r="F362" s="2">
        <f>IF(AVERAGE(C349:C362)&lt;0,NA,AVERAGE(C349:C362))</f>
        <v>8160.3571428571431</v>
      </c>
      <c r="G362" s="2">
        <f>IF(AVERAGE(D349:D362)&lt;0,NA,AVERAGE(D349:D362))</f>
        <v>92120.428571428565</v>
      </c>
      <c r="H362" s="2">
        <f>SUM(F$22:F362)</f>
        <v>2536542</v>
      </c>
      <c r="I362" s="2">
        <f t="shared" si="48"/>
        <v>8.8583577708062293</v>
      </c>
      <c r="J362" s="2">
        <f>G362/$M$2*1000</f>
        <v>3.1770177485356821</v>
      </c>
      <c r="K362" s="7">
        <f>F362/$M$2*100</f>
        <v>2.8143159860730366E-2</v>
      </c>
      <c r="L362" s="7">
        <f>H362/$M$2*100</f>
        <v>8.7479390607238319</v>
      </c>
      <c r="M362" s="7">
        <f t="shared" si="49"/>
        <v>0.47115853135144931</v>
      </c>
      <c r="N362" s="7">
        <f t="shared" si="50"/>
        <v>1.0597318269500624</v>
      </c>
      <c r="O362" s="7">
        <f>N362*(1-N362^$M$5)/(1-N362)</f>
        <v>22.228480526389102</v>
      </c>
      <c r="P362" s="7">
        <f t="shared" si="51"/>
        <v>2.2462250202816204E-2</v>
      </c>
      <c r="Q362" s="1">
        <f t="shared" si="52"/>
        <v>44239</v>
      </c>
      <c r="R362" s="7">
        <f>I362^(1-$M$3)*K362^$M$3</f>
        <v>0.49930169121217965</v>
      </c>
      <c r="S362" s="7">
        <f t="shared" si="53"/>
        <v>0.53902754572032396</v>
      </c>
      <c r="T362" s="7">
        <f t="shared" si="54"/>
        <v>5.8487606166276185E-2</v>
      </c>
      <c r="U362" s="7">
        <f t="shared" si="55"/>
        <v>1.0383292369325037</v>
      </c>
      <c r="V362" s="7">
        <f>SUM(P$9:P361)</f>
        <v>8.5843344265510968</v>
      </c>
      <c r="W362" s="7">
        <f ca="1">IFERROR(VALUE(INDIRECT(_xlfn.CONCAT("L",ROW(W362)-_xlfn.CEILING.MATH($M$5)-7))),0)</f>
        <v>7.6270187676459464</v>
      </c>
      <c r="X362" s="7">
        <f ca="1">$M$4+V362+W362</f>
        <v>16.211353194197045</v>
      </c>
    </row>
    <row r="363" spans="1:24" x14ac:dyDescent="0.2">
      <c r="A363">
        <v>20210220</v>
      </c>
      <c r="B363" t="s">
        <v>2</v>
      </c>
      <c r="C363">
        <v>6486</v>
      </c>
      <c r="D363">
        <v>-84769</v>
      </c>
      <c r="E363" s="1">
        <f t="shared" si="47"/>
        <v>44247</v>
      </c>
      <c r="F363" s="2">
        <f>IF(AVERAGE(C350:C363)&lt;0,NA,AVERAGE(C350:C363))</f>
        <v>7631</v>
      </c>
      <c r="G363" s="2">
        <f>IF(AVERAGE(D350:D363)&lt;0,NA,AVERAGE(D350:D363))</f>
        <v>78072.071428571435</v>
      </c>
      <c r="H363" s="2">
        <f>SUM(F$22:F363)</f>
        <v>2544173</v>
      </c>
      <c r="I363" s="2">
        <f t="shared" si="48"/>
        <v>9.7743019499381969</v>
      </c>
      <c r="J363" s="2">
        <f>G363/$M$2*1000</f>
        <v>2.6925228251754598</v>
      </c>
      <c r="K363" s="7">
        <f>F363/$M$2*100</f>
        <v>2.6317531100365603E-2</v>
      </c>
      <c r="L363" s="7">
        <f>H363/$M$2*100</f>
        <v>8.7742565918241979</v>
      </c>
      <c r="M363" s="7">
        <f t="shared" si="49"/>
        <v>0.48086635621454366</v>
      </c>
      <c r="N363" s="7">
        <f t="shared" si="50"/>
        <v>1.0547294082030221</v>
      </c>
      <c r="O363" s="7">
        <f>N363*(1-N363^$M$5)/(1-N363)</f>
        <v>21.362802394595114</v>
      </c>
      <c r="P363" s="7">
        <f t="shared" si="51"/>
        <v>2.3741449176313548E-2</v>
      </c>
      <c r="Q363" s="1">
        <f t="shared" si="52"/>
        <v>44240</v>
      </c>
      <c r="R363" s="7">
        <f>I363^(1-$M$3)*K363^$M$3</f>
        <v>0.50718388731490927</v>
      </c>
      <c r="S363" s="7">
        <f t="shared" si="53"/>
        <v>0.52547635990091146</v>
      </c>
      <c r="T363" s="7">
        <f t="shared" si="54"/>
        <v>3.8184105030488691E-2</v>
      </c>
      <c r="U363" s="7">
        <f t="shared" si="55"/>
        <v>1.0326602472158206</v>
      </c>
      <c r="V363" s="7">
        <f>SUM(P$9:P362)</f>
        <v>8.6067966767539126</v>
      </c>
      <c r="W363" s="7">
        <f ca="1">IFERROR(VALUE(INDIRECT(_xlfn.CONCAT("L",ROW(W363)-_xlfn.CEILING.MATH($M$5)-7))),0)</f>
        <v>7.6890231409074934</v>
      </c>
      <c r="X363" s="7">
        <f ca="1">$M$4+V363+W363</f>
        <v>16.295819817661407</v>
      </c>
    </row>
    <row r="364" spans="1:24" x14ac:dyDescent="0.2">
      <c r="A364">
        <v>20210221</v>
      </c>
      <c r="B364" t="s">
        <v>2</v>
      </c>
      <c r="C364">
        <v>4484</v>
      </c>
      <c r="D364">
        <v>38019</v>
      </c>
      <c r="E364" s="1">
        <f t="shared" si="47"/>
        <v>44248</v>
      </c>
      <c r="F364" s="2">
        <f>IF(AVERAGE(C351:C364)&lt;0,NA,AVERAGE(C351:C364))</f>
        <v>7454.2142857142853</v>
      </c>
      <c r="G364" s="2">
        <f>IF(AVERAGE(D351:D364)&lt;0,NA,AVERAGE(D351:D364))</f>
        <v>78111.5</v>
      </c>
      <c r="H364" s="2">
        <f>SUM(F$22:F364)</f>
        <v>2551627.2142857141</v>
      </c>
      <c r="I364" s="2">
        <f t="shared" si="48"/>
        <v>9.5430433236006031</v>
      </c>
      <c r="J364" s="2">
        <f>G364/$M$2*1000</f>
        <v>2.6938826242251439</v>
      </c>
      <c r="K364" s="7">
        <f>F364/$M$2*100</f>
        <v>2.5707838591675438E-2</v>
      </c>
      <c r="L364" s="7">
        <f>H364/$M$2*100</f>
        <v>8.7999644304158728</v>
      </c>
      <c r="M364" s="7">
        <f t="shared" si="49"/>
        <v>0.46960117347704339</v>
      </c>
      <c r="N364" s="7">
        <f t="shared" si="50"/>
        <v>1.0547439828596001</v>
      </c>
      <c r="O364" s="7">
        <f>N364*(1-N364^$M$5)/(1-N364)</f>
        <v>21.36526980032529</v>
      </c>
      <c r="P364" s="7">
        <f t="shared" si="51"/>
        <v>2.318290462501801E-2</v>
      </c>
      <c r="Q364" s="1">
        <f t="shared" si="52"/>
        <v>44241</v>
      </c>
      <c r="R364" s="7">
        <f>I364^(1-$M$3)*K364^$M$3</f>
        <v>0.4953090120687188</v>
      </c>
      <c r="S364" s="7">
        <f t="shared" si="53"/>
        <v>0.51171011890570639</v>
      </c>
      <c r="T364" s="7">
        <f t="shared" si="54"/>
        <v>7.1623953973022458E-2</v>
      </c>
      <c r="U364" s="7">
        <f t="shared" si="55"/>
        <v>1.0070191309744252</v>
      </c>
      <c r="V364" s="7">
        <f>SUM(P$9:P363)</f>
        <v>8.6305381259302258</v>
      </c>
      <c r="W364" s="7">
        <f ca="1">IFERROR(VALUE(INDIRECT(_xlfn.CONCAT("L",ROW(W364)-_xlfn.CEILING.MATH($M$5)-7))),0)</f>
        <v>7.7497879292382432</v>
      </c>
      <c r="X364" s="7">
        <f ca="1">$M$4+V364+W364</f>
        <v>16.380326055168467</v>
      </c>
    </row>
    <row r="365" spans="1:24" x14ac:dyDescent="0.2">
      <c r="A365">
        <v>20210222</v>
      </c>
      <c r="B365" t="s">
        <v>2</v>
      </c>
      <c r="C365">
        <v>6365</v>
      </c>
      <c r="D365">
        <v>33266</v>
      </c>
      <c r="E365" s="1">
        <f t="shared" si="47"/>
        <v>44249</v>
      </c>
      <c r="F365" s="2">
        <f>IF(AVERAGE(C352:C365)&lt;0,NA,AVERAGE(C352:C365))</f>
        <v>7374.2142857142853</v>
      </c>
      <c r="G365" s="2">
        <f>IF(AVERAGE(D352:D365)&lt;0,NA,AVERAGE(D352:D365))</f>
        <v>69881.928571428565</v>
      </c>
      <c r="H365" s="2">
        <f>SUM(F$22:F365)</f>
        <v>2559001.4285714282</v>
      </c>
      <c r="I365" s="2">
        <f t="shared" si="48"/>
        <v>10.552390920603836</v>
      </c>
      <c r="J365" s="2">
        <f>G365/$M$2*1000</f>
        <v>2.4100639870686655</v>
      </c>
      <c r="K365" s="7">
        <f>F365/$M$2*100</f>
        <v>2.5431937335217668E-2</v>
      </c>
      <c r="L365" s="7">
        <f>H365/$M$2*100</f>
        <v>8.8253963677510878</v>
      </c>
      <c r="M365" s="7">
        <f t="shared" si="49"/>
        <v>0.49261028548983021</v>
      </c>
      <c r="N365" s="7">
        <f t="shared" si="50"/>
        <v>1.0516268906361328</v>
      </c>
      <c r="O365" s="7">
        <f>N365*(1-N365^$M$5)/(1-N365)</f>
        <v>20.844676797263638</v>
      </c>
      <c r="P365" s="7">
        <f t="shared" si="51"/>
        <v>2.4852494853412805E-2</v>
      </c>
      <c r="Q365" s="1">
        <f t="shared" si="52"/>
        <v>44242</v>
      </c>
      <c r="R365" s="7">
        <f>I365^(1-$M$3)*K365^$M$3</f>
        <v>0.51804222282504786</v>
      </c>
      <c r="S365" s="7">
        <f t="shared" si="53"/>
        <v>0.49885878618414803</v>
      </c>
      <c r="T365" s="7">
        <f t="shared" si="54"/>
        <v>5.2795678178313432E-2</v>
      </c>
      <c r="U365" s="7">
        <f t="shared" si="55"/>
        <v>1.0169010090091959</v>
      </c>
      <c r="V365" s="7">
        <f>SUM(P$9:P364)</f>
        <v>8.6537210305552446</v>
      </c>
      <c r="W365" s="7">
        <f ca="1">IFERROR(VALUE(INDIRECT(_xlfn.CONCAT("L",ROW(W365)-_xlfn.CEILING.MATH($M$5)-7))),0)</f>
        <v>7.8155339669500901</v>
      </c>
      <c r="X365" s="7">
        <f ca="1">$M$4+V365+W365</f>
        <v>16.469254997505335</v>
      </c>
    </row>
    <row r="366" spans="1:24" x14ac:dyDescent="0.2">
      <c r="A366">
        <v>20210223</v>
      </c>
      <c r="B366" t="s">
        <v>2</v>
      </c>
      <c r="C366">
        <v>11809</v>
      </c>
      <c r="D366">
        <v>43164</v>
      </c>
      <c r="E366" s="1">
        <f t="shared" si="47"/>
        <v>44250</v>
      </c>
      <c r="F366" s="2">
        <f>IF(AVERAGE(C353:C366)&lt;0,NA,AVERAGE(C353:C366))</f>
        <v>7265.6428571428569</v>
      </c>
      <c r="G366" s="2">
        <f>IF(AVERAGE(D353:D366)&lt;0,NA,AVERAGE(D353:D366))</f>
        <v>67186.357142857145</v>
      </c>
      <c r="H366" s="2">
        <f>SUM(F$22:F366)</f>
        <v>2566267.0714285709</v>
      </c>
      <c r="I366" s="2">
        <f t="shared" si="48"/>
        <v>10.814164015015802</v>
      </c>
      <c r="J366" s="2">
        <f>G366/$M$2*1000</f>
        <v>2.3171000440668501</v>
      </c>
      <c r="K366" s="7">
        <f>F366/$M$2*100</f>
        <v>2.5057499915739259E-2</v>
      </c>
      <c r="L366" s="7">
        <f>H366/$M$2*100</f>
        <v>8.850453867666829</v>
      </c>
      <c r="M366" s="7">
        <f t="shared" si="49"/>
        <v>0.49549596889899161</v>
      </c>
      <c r="N366" s="7">
        <f t="shared" si="50"/>
        <v>1.0505705424232166</v>
      </c>
      <c r="O366" s="7">
        <f>N366*(1-N366^$M$5)/(1-N366)</f>
        <v>20.671456424163321</v>
      </c>
      <c r="P366" s="7">
        <f t="shared" si="51"/>
        <v>2.5182234775012972E-2</v>
      </c>
      <c r="Q366" s="1">
        <f t="shared" si="52"/>
        <v>44243</v>
      </c>
      <c r="R366" s="7">
        <f>I366^(1-$M$3)*K366^$M$3</f>
        <v>0.52055346881473086</v>
      </c>
      <c r="S366" s="7">
        <f t="shared" si="53"/>
        <v>0.48005907164144157</v>
      </c>
      <c r="T366" s="7">
        <f t="shared" si="54"/>
        <v>3.6800606039264883E-2</v>
      </c>
      <c r="U366" s="7">
        <f t="shared" si="55"/>
        <v>1.0006125404561725</v>
      </c>
      <c r="V366" s="7">
        <f>SUM(P$9:P365)</f>
        <v>8.6785735254086571</v>
      </c>
      <c r="W366" s="7">
        <f ca="1">IFERROR(VALUE(INDIRECT(_xlfn.CONCAT("L",ROW(W366)-_xlfn.CEILING.MATH($M$5)-7))),0)</f>
        <v>7.8846230903328225</v>
      </c>
      <c r="X366" s="7">
        <f ca="1">$M$4+V366+W366</f>
        <v>16.563196615741479</v>
      </c>
    </row>
    <row r="367" spans="1:24" x14ac:dyDescent="0.2">
      <c r="A367">
        <v>20210224</v>
      </c>
      <c r="B367" t="s">
        <v>2</v>
      </c>
      <c r="C367">
        <v>7517</v>
      </c>
      <c r="D367">
        <v>61640</v>
      </c>
      <c r="E367" s="1">
        <f t="shared" si="47"/>
        <v>44251</v>
      </c>
      <c r="F367" s="2">
        <f>IF(AVERAGE(C354:C367)&lt;0,NA,AVERAGE(C354:C367))</f>
        <v>6881.3571428571431</v>
      </c>
      <c r="G367" s="2">
        <f>IF(AVERAGE(D354:D367)&lt;0,NA,AVERAGE(D354:D367))</f>
        <v>63503.857142857145</v>
      </c>
      <c r="H367" s="2">
        <f>SUM(F$22:F367)</f>
        <v>2573148.4285714282</v>
      </c>
      <c r="I367" s="2">
        <f t="shared" si="48"/>
        <v>10.836124689838861</v>
      </c>
      <c r="J367" s="2">
        <f>G367/$M$2*1000</f>
        <v>2.1900992469536327</v>
      </c>
      <c r="K367" s="7">
        <f>F367/$M$2*100</f>
        <v>2.373218852311176E-2</v>
      </c>
      <c r="L367" s="7">
        <f>H367/$M$2*100</f>
        <v>8.8741860561899415</v>
      </c>
      <c r="M367" s="7">
        <f t="shared" si="49"/>
        <v>0.48338215164013176</v>
      </c>
      <c r="N367" s="7">
        <f t="shared" si="50"/>
        <v>1.0490961208281846</v>
      </c>
      <c r="O367" s="7">
        <f>N367*(1-N367^$M$5)/(1-N367)</f>
        <v>20.432346094096413</v>
      </c>
      <c r="P367" s="7">
        <f t="shared" si="51"/>
        <v>2.4819192951599709E-2</v>
      </c>
      <c r="Q367" s="1">
        <f t="shared" si="52"/>
        <v>44244</v>
      </c>
      <c r="R367" s="7">
        <f>I367^(1-$M$3)*K367^$M$3</f>
        <v>0.50711434016324353</v>
      </c>
      <c r="S367" s="7">
        <f t="shared" si="53"/>
        <v>0.45754134132755908</v>
      </c>
      <c r="T367" s="7">
        <f t="shared" si="54"/>
        <v>3.536109867336823E-2</v>
      </c>
      <c r="U367" s="7">
        <f t="shared" si="55"/>
        <v>0.96465568149080261</v>
      </c>
      <c r="V367" s="7">
        <f>SUM(P$9:P366)</f>
        <v>8.7037557601836699</v>
      </c>
      <c r="W367" s="7">
        <f ca="1">IFERROR(VALUE(INDIRECT(_xlfn.CONCAT("L",ROW(W367)-_xlfn.CEILING.MATH($M$5)-7))),0)</f>
        <v>7.9503533622585874</v>
      </c>
      <c r="X367" s="7">
        <f ca="1">$M$4+V367+W367</f>
        <v>16.654109122442257</v>
      </c>
    </row>
    <row r="368" spans="1:24" x14ac:dyDescent="0.2">
      <c r="A368">
        <v>20210225</v>
      </c>
      <c r="B368" t="s">
        <v>2</v>
      </c>
      <c r="C368">
        <v>7389</v>
      </c>
      <c r="D368">
        <v>53992</v>
      </c>
      <c r="E368" s="1">
        <f t="shared" si="47"/>
        <v>44252</v>
      </c>
      <c r="F368" s="2">
        <f>IF(AVERAGE(C355:C368)&lt;0,NA,AVERAGE(C355:C368))</f>
        <v>6559.8571428571431</v>
      </c>
      <c r="G368" s="2">
        <f>IF(AVERAGE(D355:D368)&lt;0,NA,AVERAGE(D355:D368))</f>
        <v>60832</v>
      </c>
      <c r="H368" s="2">
        <f>SUM(F$22:F368)</f>
        <v>2579708.2857142854</v>
      </c>
      <c r="I368" s="2">
        <f t="shared" si="48"/>
        <v>10.783563162245436</v>
      </c>
      <c r="J368" s="2">
        <f>G368/$M$2*1000</f>
        <v>2.0979531541048884</v>
      </c>
      <c r="K368" s="7">
        <f>F368/$M$2*100</f>
        <v>2.2623410348722093E-2</v>
      </c>
      <c r="L368" s="7">
        <f>H368/$M$2*100</f>
        <v>8.896809466538663</v>
      </c>
      <c r="M368" s="7">
        <f t="shared" si="49"/>
        <v>0.47130064701317814</v>
      </c>
      <c r="N368" s="7">
        <f t="shared" si="50"/>
        <v>1.0480020778500851</v>
      </c>
      <c r="O368" s="7">
        <f>N368*(1-N368^$M$5)/(1-N368)</f>
        <v>20.256908773912755</v>
      </c>
      <c r="P368" s="7">
        <f t="shared" si="51"/>
        <v>2.4382992631036843E-2</v>
      </c>
      <c r="Q368" s="1">
        <f t="shared" si="52"/>
        <v>44245</v>
      </c>
      <c r="R368" s="7">
        <f>I368^(1-$M$3)*K368^$M$3</f>
        <v>0.49392405736190026</v>
      </c>
      <c r="S368" s="7">
        <f t="shared" si="53"/>
        <v>0.43132357809225186</v>
      </c>
      <c r="T368" s="7">
        <f t="shared" si="54"/>
        <v>3.1304255682971516E-2</v>
      </c>
      <c r="U368" s="7">
        <f t="shared" si="55"/>
        <v>0.92524763545415212</v>
      </c>
      <c r="V368" s="7">
        <f>SUM(P$9:P367)</f>
        <v>8.7285749531352703</v>
      </c>
      <c r="W368" s="7">
        <f ca="1">IFERROR(VALUE(INDIRECT(_xlfn.CONCAT("L",ROW(W368)-_xlfn.CEILING.MATH($M$5)-7))),0)</f>
        <v>8.0143397904392977</v>
      </c>
      <c r="X368" s="7">
        <f ca="1">$M$4+V368+W368</f>
        <v>16.742914743574566</v>
      </c>
    </row>
    <row r="369" spans="1:24" x14ac:dyDescent="0.2">
      <c r="A369">
        <v>20210226</v>
      </c>
      <c r="B369" t="s">
        <v>2</v>
      </c>
      <c r="C369">
        <v>7955</v>
      </c>
      <c r="D369">
        <v>68600</v>
      </c>
      <c r="E369" s="1">
        <f t="shared" si="47"/>
        <v>44253</v>
      </c>
      <c r="F369" s="2">
        <f>IF(AVERAGE(C356:C369)&lt;0,NA,AVERAGE(C356:C369))</f>
        <v>6235.0714285714284</v>
      </c>
      <c r="G369" s="2">
        <f>IF(AVERAGE(D356:D369)&lt;0,NA,AVERAGE(D356:D369))</f>
        <v>58625.642857142855</v>
      </c>
      <c r="H369" s="2">
        <f>SUM(F$22:F369)</f>
        <v>2585943.3571428568</v>
      </c>
      <c r="I369" s="2">
        <f t="shared" si="48"/>
        <v>10.635399672741938</v>
      </c>
      <c r="J369" s="2">
        <f>G369/$M$2*1000</f>
        <v>2.0218610656162803</v>
      </c>
      <c r="K369" s="7">
        <f>F369/$M$2*100</f>
        <v>2.1503300515585053E-2</v>
      </c>
      <c r="L369" s="7">
        <f>H369/$M$2*100</f>
        <v>8.9183127670542461</v>
      </c>
      <c r="M369" s="7">
        <f t="shared" si="49"/>
        <v>0.45671860954952775</v>
      </c>
      <c r="N369" s="7">
        <f t="shared" si="50"/>
        <v>1.0470821640852215</v>
      </c>
      <c r="O369" s="7">
        <f>N369*(1-N369^$M$5)/(1-N369)</f>
        <v>20.110690277565158</v>
      </c>
      <c r="P369" s="7">
        <f t="shared" si="51"/>
        <v>2.3779487599120446E-2</v>
      </c>
      <c r="Q369" s="1">
        <f t="shared" si="52"/>
        <v>44246</v>
      </c>
      <c r="R369" s="7">
        <f>I369^(1-$M$3)*K369^$M$3</f>
        <v>0.47822191006511283</v>
      </c>
      <c r="S369" s="7">
        <f t="shared" si="53"/>
        <v>0.40530165548094821</v>
      </c>
      <c r="T369" s="7">
        <f t="shared" si="54"/>
        <v>5.3979363884418596E-2</v>
      </c>
      <c r="U369" s="7">
        <f t="shared" si="55"/>
        <v>0.88352356554606104</v>
      </c>
      <c r="V369" s="7">
        <f>SUM(P$9:P368)</f>
        <v>8.7529579457663065</v>
      </c>
      <c r="W369" s="7">
        <f ca="1">IFERROR(VALUE(INDIRECT(_xlfn.CONCAT("L",ROW(W369)-_xlfn.CEILING.MATH($M$5)-7))),0)</f>
        <v>8.0763182979580499</v>
      </c>
      <c r="X369" s="7">
        <f ca="1">$M$4+V369+W369</f>
        <v>16.829276243724358</v>
      </c>
    </row>
    <row r="370" spans="1:24" x14ac:dyDescent="0.2">
      <c r="A370">
        <v>20210227</v>
      </c>
      <c r="B370" t="s">
        <v>2</v>
      </c>
      <c r="C370">
        <v>11073</v>
      </c>
      <c r="D370">
        <v>62170</v>
      </c>
      <c r="E370" s="1">
        <f t="shared" si="47"/>
        <v>44254</v>
      </c>
      <c r="F370" s="2">
        <f>IF(AVERAGE(C357:C370)&lt;0,NA,AVERAGE(C357:C370))</f>
        <v>6220.1428571428569</v>
      </c>
      <c r="G370" s="2">
        <f>IF(AVERAGE(D357:D370)&lt;0,NA,AVERAGE(D357:D370))</f>
        <v>56279.714285714283</v>
      </c>
      <c r="H370" s="2">
        <f>SUM(F$22:F370)</f>
        <v>2592163.4999999995</v>
      </c>
      <c r="I370" s="2">
        <f t="shared" si="48"/>
        <v>11.052193381020311</v>
      </c>
      <c r="J370" s="2">
        <f>G370/$M$2*1000</f>
        <v>1.9409554855641147</v>
      </c>
      <c r="K370" s="7">
        <f>F370/$M$2*100</f>
        <v>2.1451815370406774E-2</v>
      </c>
      <c r="L370" s="7">
        <f>H370/$M$2*100</f>
        <v>8.9397645824246545</v>
      </c>
      <c r="M370" s="7">
        <f t="shared" si="49"/>
        <v>0.46546667046441914</v>
      </c>
      <c r="N370" s="7">
        <f t="shared" si="50"/>
        <v>1.0460866840347629</v>
      </c>
      <c r="O370" s="7">
        <f>N370*(1-N370^$M$5)/(1-N370)</f>
        <v>19.95378264996608</v>
      </c>
      <c r="P370" s="7">
        <f t="shared" si="51"/>
        <v>2.440231480799725E-2</v>
      </c>
      <c r="Q370" s="1">
        <f t="shared" si="52"/>
        <v>44247</v>
      </c>
      <c r="R370" s="7">
        <f>I370^(1-$M$3)*K370^$M$3</f>
        <v>0.48691848583482589</v>
      </c>
      <c r="S370" s="7">
        <f t="shared" si="53"/>
        <v>0.37808695261627973</v>
      </c>
      <c r="T370" s="7">
        <f t="shared" si="54"/>
        <v>4.1121971339680707E-2</v>
      </c>
      <c r="U370" s="7">
        <f t="shared" si="55"/>
        <v>0.86500543845110567</v>
      </c>
      <c r="V370" s="7">
        <f>SUM(P$9:P369)</f>
        <v>8.7767374333654278</v>
      </c>
      <c r="W370" s="7">
        <f ca="1">IFERROR(VALUE(INDIRECT(_xlfn.CONCAT("L",ROW(W370)-_xlfn.CEILING.MATH($M$5)-7))),0)</f>
        <v>8.1373668704382975</v>
      </c>
      <c r="X370" s="7">
        <f ca="1">$M$4+V370+W370</f>
        <v>16.914104303803725</v>
      </c>
    </row>
    <row r="371" spans="1:24" x14ac:dyDescent="0.2">
      <c r="A371">
        <v>20210228</v>
      </c>
      <c r="B371" t="s">
        <v>2</v>
      </c>
      <c r="C371">
        <v>3815</v>
      </c>
      <c r="D371">
        <v>68999</v>
      </c>
      <c r="E371" s="1">
        <f t="shared" si="47"/>
        <v>44255</v>
      </c>
      <c r="F371" s="2">
        <f>IF(AVERAGE(C358:C371)&lt;0,NA,AVERAGE(C358:C371))</f>
        <v>5997.4285714285716</v>
      </c>
      <c r="G371" s="2">
        <f>IF(AVERAGE(D358:D371)&lt;0,NA,AVERAGE(D358:D371))</f>
        <v>53353.642857142855</v>
      </c>
      <c r="H371" s="2">
        <f>SUM(F$22:F371)</f>
        <v>2598160.9285714282</v>
      </c>
      <c r="I371" s="2">
        <f t="shared" si="48"/>
        <v>11.240897997325126</v>
      </c>
      <c r="J371" s="2">
        <f>G371/$M$2*1000</f>
        <v>1.8400421376106093</v>
      </c>
      <c r="K371" s="7">
        <f>F371/$M$2*100</f>
        <v>2.0683725979660943E-2</v>
      </c>
      <c r="L371" s="7">
        <f>H371/$M$2*100</f>
        <v>8.9604483084043149</v>
      </c>
      <c r="M371" s="7">
        <f t="shared" si="49"/>
        <v>0.46150260101644164</v>
      </c>
      <c r="N371" s="7">
        <f t="shared" si="50"/>
        <v>1.0448182218997375</v>
      </c>
      <c r="O371" s="7">
        <f>N371*(1-N371^$M$5)/(1-N371)</f>
        <v>19.75581989414443</v>
      </c>
      <c r="P371" s="7">
        <f t="shared" si="51"/>
        <v>2.4407305269017018E-2</v>
      </c>
      <c r="Q371" s="1">
        <f t="shared" si="52"/>
        <v>44248</v>
      </c>
      <c r="R371" s="7">
        <f>I371^(1-$M$3)*K371^$M$3</f>
        <v>0.48218632699610259</v>
      </c>
      <c r="S371" s="7">
        <f t="shared" si="53"/>
        <v>0.35060595577104803</v>
      </c>
      <c r="T371" s="7">
        <f t="shared" si="54"/>
        <v>3.3034898576623228E-2</v>
      </c>
      <c r="U371" s="7">
        <f t="shared" si="55"/>
        <v>0.83279228276715056</v>
      </c>
      <c r="V371" s="7">
        <f>SUM(P$9:P370)</f>
        <v>8.8011397481734246</v>
      </c>
      <c r="W371" s="7">
        <f ca="1">IFERROR(VALUE(INDIRECT(_xlfn.CONCAT("L",ROW(W371)-_xlfn.CEILING.MATH($M$5)-7))),0)</f>
        <v>8.1972807990013639</v>
      </c>
      <c r="X371" s="7">
        <f ca="1">$M$4+V371+W371</f>
        <v>16.998420547174788</v>
      </c>
    </row>
    <row r="372" spans="1:24" x14ac:dyDescent="0.2">
      <c r="A372">
        <v>20210301</v>
      </c>
      <c r="B372" t="s">
        <v>2</v>
      </c>
      <c r="C372">
        <v>3821</v>
      </c>
      <c r="D372">
        <v>37529</v>
      </c>
      <c r="E372" s="1">
        <f t="shared" si="47"/>
        <v>44256</v>
      </c>
      <c r="F372" s="2">
        <f>IF(AVERAGE(C359:C372)&lt;0,NA,AVERAGE(C359:C372))</f>
        <v>5992.5714285714284</v>
      </c>
      <c r="G372" s="2">
        <f>IF(AVERAGE(D359:D372)&lt;0,NA,AVERAGE(D359:D372))</f>
        <v>56034.285714285717</v>
      </c>
      <c r="H372" s="2">
        <f>SUM(F$22:F372)</f>
        <v>2604153.4999999995</v>
      </c>
      <c r="I372" s="2">
        <f t="shared" si="48"/>
        <v>10.694472771772382</v>
      </c>
      <c r="J372" s="2">
        <f>G372/$M$2*1000</f>
        <v>1.9324912291606424</v>
      </c>
      <c r="K372" s="7">
        <f>F372/$M$2*100</f>
        <v>2.0666974831947436E-2</v>
      </c>
      <c r="L372" s="7">
        <f>H372/$M$2*100</f>
        <v>8.9811152832362637</v>
      </c>
      <c r="M372" s="7">
        <f t="shared" si="49"/>
        <v>0.44946321949210039</v>
      </c>
      <c r="N372" s="7">
        <f t="shared" si="50"/>
        <v>1.0459814595180923</v>
      </c>
      <c r="O372" s="7">
        <f>N372*(1-N372^$M$5)/(1-N372)</f>
        <v>19.937276976434426</v>
      </c>
      <c r="P372" s="7">
        <f t="shared" si="51"/>
        <v>2.3580461608660751E-2</v>
      </c>
      <c r="Q372" s="1">
        <f t="shared" si="52"/>
        <v>44249</v>
      </c>
      <c r="R372" s="7">
        <f>I372^(1-$M$3)*K372^$M$3</f>
        <v>0.47013019432404785</v>
      </c>
      <c r="S372" s="7">
        <f t="shared" si="53"/>
        <v>0.32413470825637025</v>
      </c>
      <c r="T372" s="7">
        <f t="shared" si="54"/>
        <v>5.4466304352776329E-2</v>
      </c>
      <c r="U372" s="7">
        <f t="shared" si="55"/>
        <v>0.79426490258041804</v>
      </c>
      <c r="V372" s="7">
        <f>SUM(P$9:P371)</f>
        <v>8.8255470534424418</v>
      </c>
      <c r="W372" s="7">
        <f ca="1">IFERROR(VALUE(INDIRECT(_xlfn.CONCAT("L",ROW(W372)-_xlfn.CEILING.MATH($M$5)-7))),0)</f>
        <v>8.2574819604796339</v>
      </c>
      <c r="X372" s="7">
        <f ca="1">$M$4+V372+W372</f>
        <v>17.083029013922076</v>
      </c>
    </row>
    <row r="373" spans="1:24" x14ac:dyDescent="0.2">
      <c r="A373">
        <v>20210302</v>
      </c>
      <c r="B373" t="s">
        <v>2</v>
      </c>
      <c r="C373">
        <v>7747</v>
      </c>
      <c r="D373">
        <v>47847</v>
      </c>
      <c r="E373" s="1">
        <f t="shared" si="47"/>
        <v>44257</v>
      </c>
      <c r="F373" s="2">
        <f>IF(AVERAGE(C360:C373)&lt;0,NA,AVERAGE(C360:C373))</f>
        <v>6306.7857142857147</v>
      </c>
      <c r="G373" s="2">
        <f>IF(AVERAGE(D360:D373)&lt;0,NA,AVERAGE(D360:D373))</f>
        <v>59451.928571428572</v>
      </c>
      <c r="H373" s="2">
        <f>SUM(F$22:F373)</f>
        <v>2610460.2857142854</v>
      </c>
      <c r="I373" s="2">
        <f t="shared" si="48"/>
        <v>10.608210474969573</v>
      </c>
      <c r="J373" s="2">
        <f>G373/$M$2*1000</f>
        <v>2.0503577239618469</v>
      </c>
      <c r="K373" s="7">
        <f>F373/$M$2*100</f>
        <v>2.1750626284766841E-2</v>
      </c>
      <c r="L373" s="7">
        <f>H373/$M$2*100</f>
        <v>9.0028659095210291</v>
      </c>
      <c r="M373" s="7">
        <f t="shared" si="49"/>
        <v>0.45859843595144917</v>
      </c>
      <c r="N373" s="7">
        <f t="shared" si="50"/>
        <v>1.047428478990865</v>
      </c>
      <c r="O373" s="7">
        <f>N373*(1-N373^$M$5)/(1-N373)</f>
        <v>20.165598081581088</v>
      </c>
      <c r="P373" s="7">
        <f t="shared" si="51"/>
        <v>2.3820223942425917E-2</v>
      </c>
      <c r="Q373" s="1">
        <f t="shared" si="52"/>
        <v>44250</v>
      </c>
      <c r="R373" s="7">
        <f>I373^(1-$M$3)*K373^$M$3</f>
        <v>0.48034906223621598</v>
      </c>
      <c r="S373" s="7">
        <f t="shared" si="53"/>
        <v>0.29934645840608487</v>
      </c>
      <c r="T373" s="7">
        <f t="shared" si="54"/>
        <v>4.9206460148720155E-2</v>
      </c>
      <c r="U373" s="7">
        <f t="shared" si="55"/>
        <v>0.77969552064230085</v>
      </c>
      <c r="V373" s="7">
        <f>SUM(P$9:P372)</f>
        <v>8.8491275150511033</v>
      </c>
      <c r="W373" s="7">
        <f ca="1">IFERROR(VALUE(INDIRECT(_xlfn.CONCAT("L",ROW(W373)-_xlfn.CEILING.MATH($M$5)-7))),0)</f>
        <v>8.31449424538215</v>
      </c>
      <c r="X373" s="7">
        <f ca="1">$M$4+V373+W373</f>
        <v>17.163621760433251</v>
      </c>
    </row>
    <row r="374" spans="1:24" x14ac:dyDescent="0.2">
      <c r="A374">
        <v>20210303</v>
      </c>
      <c r="B374" t="s">
        <v>2</v>
      </c>
      <c r="C374">
        <v>7822</v>
      </c>
      <c r="D374">
        <v>64597</v>
      </c>
      <c r="E374" s="1">
        <f t="shared" si="47"/>
        <v>44258</v>
      </c>
      <c r="F374" s="2">
        <f>IF(AVERAGE(C361:C374)&lt;0,NA,AVERAGE(C361:C374))</f>
        <v>6596.5</v>
      </c>
      <c r="G374" s="2">
        <f>IF(AVERAGE(D361:D374)&lt;0,NA,AVERAGE(D361:D374))</f>
        <v>64066</v>
      </c>
      <c r="H374" s="2">
        <f>SUM(F$22:F374)</f>
        <v>2617056.7857142854</v>
      </c>
      <c r="I374" s="2">
        <f t="shared" si="48"/>
        <v>10.296413074017421</v>
      </c>
      <c r="J374" s="2">
        <f>G374/$M$2*1000</f>
        <v>2.2094862370279422</v>
      </c>
      <c r="K374" s="7">
        <f>F374/$M$2*100</f>
        <v>2.2749782977796056E-2</v>
      </c>
      <c r="L374" s="7">
        <f>H374/$M$2*100</f>
        <v>9.0256156924988264</v>
      </c>
      <c r="M374" s="7">
        <f t="shared" si="49"/>
        <v>0.46123488917994732</v>
      </c>
      <c r="N374" s="7">
        <f t="shared" si="50"/>
        <v>1.0493236385873672</v>
      </c>
      <c r="O374" s="7">
        <f>N374*(1-N374^$M$5)/(1-N374)</f>
        <v>20.46904186903577</v>
      </c>
      <c r="P374" s="7">
        <f t="shared" si="51"/>
        <v>2.3644715529644981E-2</v>
      </c>
      <c r="Q374" s="1">
        <f t="shared" si="52"/>
        <v>44251</v>
      </c>
      <c r="R374" s="7">
        <f>I374^(1-$M$3)*K374^$M$3</f>
        <v>0.48398467215774338</v>
      </c>
      <c r="S374" s="7">
        <f t="shared" si="53"/>
        <v>0.27527678352462742</v>
      </c>
      <c r="T374" s="7">
        <f t="shared" si="54"/>
        <v>5.6721031958432144E-2</v>
      </c>
      <c r="U374" s="7">
        <f t="shared" si="55"/>
        <v>0.7592614556823708</v>
      </c>
      <c r="V374" s="7">
        <f>SUM(P$9:P373)</f>
        <v>8.8729477389935294</v>
      </c>
      <c r="W374" s="7">
        <f ca="1">IFERROR(VALUE(INDIRECT(_xlfn.CONCAT("L",ROW(W374)-_xlfn.CEILING.MATH($M$5)-7))),0)</f>
        <v>8.3698521081075477</v>
      </c>
      <c r="X374" s="7">
        <f ca="1">$M$4+V374+W374</f>
        <v>17.242799847101075</v>
      </c>
    </row>
    <row r="375" spans="1:24" x14ac:dyDescent="0.2">
      <c r="A375">
        <v>20210304</v>
      </c>
      <c r="B375" t="s">
        <v>2</v>
      </c>
      <c r="C375">
        <v>8028</v>
      </c>
      <c r="D375">
        <v>56522</v>
      </c>
      <c r="E375" s="1">
        <f t="shared" si="47"/>
        <v>44259</v>
      </c>
      <c r="F375" s="2">
        <f>IF(AVERAGE(C362:C375)&lt;0,NA,AVERAGE(C362:C375))</f>
        <v>6946.2857142857147</v>
      </c>
      <c r="G375" s="2">
        <f>IF(AVERAGE(D362:D375)&lt;0,NA,AVERAGE(D362:D375))</f>
        <v>68103.28571428571</v>
      </c>
      <c r="H375" s="2">
        <f>SUM(F$22:F375)</f>
        <v>2624003.0714285714</v>
      </c>
      <c r="I375" s="2">
        <f t="shared" si="48"/>
        <v>10.199633749577847</v>
      </c>
      <c r="J375" s="2">
        <f>G375/$M$2*1000</f>
        <v>2.3487227621842464</v>
      </c>
      <c r="K375" s="7">
        <f>F375/$M$2*100</f>
        <v>2.3956111953576147E-2</v>
      </c>
      <c r="L375" s="7">
        <f>H375/$M$2*100</f>
        <v>9.0495718044524018</v>
      </c>
      <c r="M375" s="7">
        <f t="shared" si="49"/>
        <v>0.47035509365515832</v>
      </c>
      <c r="N375" s="7">
        <f t="shared" si="50"/>
        <v>1.0509319709230993</v>
      </c>
      <c r="O375" s="7">
        <f>N375*(1-N375^$M$5)/(1-N375)</f>
        <v>20.730543186170188</v>
      </c>
      <c r="P375" s="7">
        <f t="shared" si="51"/>
        <v>2.3844585314025956E-2</v>
      </c>
      <c r="Q375" s="1">
        <f t="shared" si="52"/>
        <v>44252</v>
      </c>
      <c r="R375" s="7">
        <f>I375^(1-$M$3)*K375^$M$3</f>
        <v>0.49431120560873448</v>
      </c>
      <c r="S375" s="7">
        <f t="shared" si="53"/>
        <v>0.25676011411019778</v>
      </c>
      <c r="T375" s="7">
        <f t="shared" si="54"/>
        <v>0.19771541262673498</v>
      </c>
      <c r="U375" s="7">
        <f t="shared" si="55"/>
        <v>0.75107131971893226</v>
      </c>
      <c r="V375" s="7">
        <f>SUM(P$9:P374)</f>
        <v>8.8965924545231747</v>
      </c>
      <c r="W375" s="7">
        <f ca="1">IFERROR(VALUE(INDIRECT(_xlfn.CONCAT("L",ROW(W375)-_xlfn.CEILING.MATH($M$5)-7))),0)</f>
        <v>8.4236506360531447</v>
      </c>
      <c r="X375" s="7">
        <f ca="1">$M$4+V375+W375</f>
        <v>17.320243090576319</v>
      </c>
    </row>
    <row r="376" spans="1:24" x14ac:dyDescent="0.2">
      <c r="A376">
        <v>20210305</v>
      </c>
      <c r="B376" t="s">
        <v>2</v>
      </c>
      <c r="C376">
        <v>6853</v>
      </c>
      <c r="D376">
        <v>55875</v>
      </c>
      <c r="E376" s="1">
        <f t="shared" si="47"/>
        <v>44260</v>
      </c>
      <c r="F376" s="2">
        <f>IF(AVERAGE(C363:C376)&lt;0,NA,AVERAGE(C363:C376))</f>
        <v>7226</v>
      </c>
      <c r="G376" s="2">
        <f>IF(AVERAGE(D363:D376)&lt;0,NA,AVERAGE(D363:D376))</f>
        <v>43389.357142857145</v>
      </c>
      <c r="H376" s="2">
        <f>SUM(F$22:F376)</f>
        <v>2631229.0714285714</v>
      </c>
      <c r="I376" s="2">
        <f t="shared" si="48"/>
        <v>16.653853561851079</v>
      </c>
      <c r="J376" s="2">
        <f>G376/$M$2*1000</f>
        <v>1.4963972690761542</v>
      </c>
      <c r="K376" s="7">
        <f>F376/$M$2*100</f>
        <v>2.4920780989548134E-2</v>
      </c>
      <c r="L376" s="7">
        <f>H376/$M$2*100</f>
        <v>9.074492585441952</v>
      </c>
      <c r="M376" s="7">
        <f t="shared" si="49"/>
        <v>0.61930513997831926</v>
      </c>
      <c r="N376" s="7">
        <f t="shared" si="50"/>
        <v>1.0402399065998718</v>
      </c>
      <c r="O376" s="7">
        <f>N376*(1-N376^$M$5)/(1-N376)</f>
        <v>19.059320595748762</v>
      </c>
      <c r="P376" s="7">
        <f t="shared" si="51"/>
        <v>3.3801095780484632E-2</v>
      </c>
      <c r="Q376" s="1">
        <f t="shared" si="52"/>
        <v>44253</v>
      </c>
      <c r="R376" s="7">
        <f>I376^(1-$M$3)*K376^$M$3</f>
        <v>0.64422592096786735</v>
      </c>
      <c r="S376" s="7">
        <f t="shared" si="53"/>
        <v>0.24198732620973698</v>
      </c>
      <c r="T376" s="7">
        <f t="shared" si="54"/>
        <v>7.7050357311606588E-3</v>
      </c>
      <c r="U376" s="7">
        <f t="shared" si="55"/>
        <v>0.8862132471776043</v>
      </c>
      <c r="V376" s="7">
        <f>SUM(P$9:P375)</f>
        <v>8.9204370398371999</v>
      </c>
      <c r="W376" s="7">
        <f ca="1">IFERROR(VALUE(INDIRECT(_xlfn.CONCAT("L",ROW(W376)-_xlfn.CEILING.MATH($M$5)-7))),0)</f>
        <v>8.4758297221594994</v>
      </c>
      <c r="X376" s="7">
        <f ca="1">$M$4+V376+W376</f>
        <v>17.396266761996699</v>
      </c>
    </row>
    <row r="377" spans="1:24" x14ac:dyDescent="0.2">
      <c r="A377">
        <v>20210306</v>
      </c>
      <c r="B377" t="s">
        <v>2</v>
      </c>
      <c r="C377">
        <v>5570</v>
      </c>
      <c r="D377">
        <v>11292</v>
      </c>
      <c r="E377" s="1">
        <f t="shared" si="47"/>
        <v>44261</v>
      </c>
      <c r="F377" s="2">
        <f>IF(AVERAGE(C364:C377)&lt;0,NA,AVERAGE(C364:C377))</f>
        <v>7160.5714285714284</v>
      </c>
      <c r="G377" s="2">
        <f>IF(AVERAGE(D364:D377)&lt;0,NA,AVERAGE(D364:D377))</f>
        <v>50250.857142857145</v>
      </c>
      <c r="H377" s="2">
        <f>SUM(F$22:F377)</f>
        <v>2638389.6428571427</v>
      </c>
      <c r="I377" s="2">
        <f t="shared" si="48"/>
        <v>14.249650325794017</v>
      </c>
      <c r="J377" s="2">
        <f>G377/$M$2*1000</f>
        <v>1.7330343279742781</v>
      </c>
      <c r="K377" s="7">
        <f>F377/$M$2*100</f>
        <v>2.4695133176230889E-2</v>
      </c>
      <c r="L377" s="7">
        <f>H377/$M$2*100</f>
        <v>9.0991877186181824</v>
      </c>
      <c r="M377" s="7">
        <f t="shared" si="49"/>
        <v>0.56851394675276445</v>
      </c>
      <c r="N377" s="7">
        <f t="shared" si="50"/>
        <v>1.0434380428436003</v>
      </c>
      <c r="O377" s="7">
        <f>N377*(1-N377^$M$5)/(1-N377)</f>
        <v>19.542905727719795</v>
      </c>
      <c r="P377" s="7">
        <f t="shared" si="51"/>
        <v>3.0354190323273338E-2</v>
      </c>
      <c r="Q377" s="1">
        <f t="shared" si="52"/>
        <v>44254</v>
      </c>
      <c r="R377" s="7">
        <f>I377^(1-$M$3)*K377^$M$3</f>
        <v>0.5932090799289953</v>
      </c>
      <c r="S377" s="7">
        <f t="shared" si="53"/>
        <v>0.22950722848235877</v>
      </c>
      <c r="T377" s="7">
        <f t="shared" si="54"/>
        <v>3.0817012951609213E-2</v>
      </c>
      <c r="U377" s="7">
        <f t="shared" si="55"/>
        <v>0.82271630841135401</v>
      </c>
      <c r="V377" s="7">
        <f>SUM(P$9:P376)</f>
        <v>8.9542381356176843</v>
      </c>
      <c r="W377" s="7">
        <f ca="1">IFERROR(VALUE(INDIRECT(_xlfn.CONCAT("L",ROW(W377)-_xlfn.CEILING.MATH($M$5)-7))),0)</f>
        <v>8.5260499093450033</v>
      </c>
      <c r="X377" s="7">
        <f ca="1">$M$4+V377+W377</f>
        <v>17.480288044962688</v>
      </c>
    </row>
    <row r="378" spans="1:24" x14ac:dyDescent="0.2">
      <c r="A378">
        <v>20210307</v>
      </c>
      <c r="B378" t="s">
        <v>2</v>
      </c>
      <c r="C378">
        <v>2953</v>
      </c>
      <c r="D378">
        <v>76040</v>
      </c>
      <c r="E378" s="1">
        <f t="shared" si="47"/>
        <v>44262</v>
      </c>
      <c r="F378" s="2">
        <f>IF(AVERAGE(C365:C378)&lt;0,NA,AVERAGE(C365:C378))</f>
        <v>7051.2142857142853</v>
      </c>
      <c r="G378" s="2">
        <f>IF(AVERAGE(D365:D378)&lt;0,NA,AVERAGE(D365:D378))</f>
        <v>52966.642857142855</v>
      </c>
      <c r="H378" s="2">
        <f>SUM(F$22:F378)</f>
        <v>2645440.8571428568</v>
      </c>
      <c r="I378" s="2">
        <f t="shared" si="48"/>
        <v>13.312556555136453</v>
      </c>
      <c r="J378" s="2">
        <f>G378/$M$2*1000</f>
        <v>1.8266954143294647</v>
      </c>
      <c r="K378" s="7">
        <f>F378/$M$2*100</f>
        <v>2.4317986012269418E-2</v>
      </c>
      <c r="L378" s="7">
        <f>H378/$M$2*100</f>
        <v>9.1235057046304497</v>
      </c>
      <c r="M378" s="7">
        <f t="shared" si="49"/>
        <v>0.54465878336883089</v>
      </c>
      <c r="N378" s="7">
        <f t="shared" si="50"/>
        <v>1.0446481113585602</v>
      </c>
      <c r="O378" s="7">
        <f>N378*(1-N378^$M$5)/(1-N378)</f>
        <v>19.729438427457158</v>
      </c>
      <c r="P378" s="7">
        <f t="shared" si="51"/>
        <v>2.8838974382021133E-2</v>
      </c>
      <c r="Q378" s="1">
        <f t="shared" si="52"/>
        <v>44255</v>
      </c>
      <c r="R378" s="7">
        <f>I378^(1-$M$3)*K378^$M$3</f>
        <v>0.56897676938110031</v>
      </c>
      <c r="S378" s="7">
        <f t="shared" si="53"/>
        <v>0.219968681561554</v>
      </c>
      <c r="T378" s="7">
        <f t="shared" si="54"/>
        <v>-0.51581980898680979</v>
      </c>
      <c r="U378" s="7">
        <f t="shared" si="55"/>
        <v>0.78894545094265434</v>
      </c>
      <c r="V378" s="7">
        <f>SUM(P$9:P377)</f>
        <v>8.984592325940957</v>
      </c>
      <c r="W378" s="7">
        <f ca="1">IFERROR(VALUE(INDIRECT(_xlfn.CONCAT("L",ROW(W378)-_xlfn.CEILING.MATH($M$5)-7))),0)</f>
        <v>8.5751770841422008</v>
      </c>
      <c r="X378" s="7">
        <f ca="1">$M$4+V378+W378</f>
        <v>17.559769410083156</v>
      </c>
    </row>
  </sheetData>
  <mergeCells count="8">
    <mergeCell ref="M1:N1"/>
    <mergeCell ref="A7:D7"/>
    <mergeCell ref="Q7:X7"/>
    <mergeCell ref="M7:P7"/>
    <mergeCell ref="E7:L7"/>
    <mergeCell ref="A3:L4"/>
    <mergeCell ref="A1:L2"/>
    <mergeCell ref="A5:L5"/>
  </mergeCells>
  <dataValidations disablePrompts="1" count="26">
    <dataValidation allowBlank="1" showInputMessage="1" showErrorMessage="1" prompt="Date of testing data, format is YYYYMMDD" sqref="A8" xr:uid="{DB7B4CBE-A5D3-8544-BFC4-37C30D7B5DB5}"/>
    <dataValidation allowBlank="1" showInputMessage="1" showErrorMessage="1" prompt="State abbreviation" sqref="B8" xr:uid="{F7B9934B-E08B-724C-970D-6B329F069E72}"/>
    <dataValidation allowBlank="1" showInputMessage="1" showErrorMessage="1" prompt="Number of new positive tests reported" sqref="C8" xr:uid="{99DB0DE0-19A5-8E43-9A8D-65D9F273C31F}"/>
    <dataValidation allowBlank="1" showInputMessage="1" showErrorMessage="1" prompt="Number of new tests reported" sqref="D8" xr:uid="{A4DFF4B9-E27F-7B4A-8C35-EEA7418CC5DE}"/>
    <dataValidation allowBlank="1" showInputMessage="1" showErrorMessage="1" prompt="Date reformated to MM/DD/YY" sqref="E8" xr:uid="{9E198E3D-46CF-3F4B-851E-1DB0193EA4A3}"/>
    <dataValidation allowBlank="1" showInputMessage="1" showErrorMessage="1" prompt="14-day average for cases" sqref="F8" xr:uid="{0C826A93-6CF8-9B47-AFF4-7F1D4C105A9E}"/>
    <dataValidation allowBlank="1" showInputMessage="1" showErrorMessage="1" prompt="14-day average for new tests" sqref="G22" xr:uid="{E626FBBC-552F-944F-9DFF-950C6BD72FAF}"/>
    <dataValidation allowBlank="1" showInputMessage="1" showErrorMessage="1" prompt="Cumulative sum of Cases_tau" sqref="H8" xr:uid="{2069A52C-D10D-E742-8B41-BF670A022A43}"/>
    <dataValidation allowBlank="1" showInputMessage="1" showErrorMessage="1" prompt="Percent of positive tests, using 14-day averages" sqref="I8" xr:uid="{A4CD332C-0384-E844-AC2F-26A28AC58190}"/>
    <dataValidation allowBlank="1" showInputMessage="1" showErrorMessage="1" prompt="Daily tests per 1000 population, using 14-day average" sqref="J8" xr:uid="{54BB14FA-A4FF-6640-ACD5-3E891BB248FF}"/>
    <dataValidation allowBlank="1" showInputMessage="1" showErrorMessage="1" prompt="Daily cases as percent of population, using 14-day average" sqref="K8" xr:uid="{DBDACD6D-2343-7342-9B5A-CBD2C33E8C1F}"/>
    <dataValidation allowBlank="1" showInputMessage="1" showErrorMessage="1" prompt="Cumulative positive tests as percent of population" sqref="L8" xr:uid="{BB785BCE-FDEA-3046-A552-34D3E17AE85D}"/>
    <dataValidation allowBlank="1" showInputMessage="1" showErrorMessage="1" prompt="Undiagnosed cases (IU.pct) minus reported cases (Cases_tau_pct)" sqref="M8" xr:uid="{3104231C-1E97-1149-A083-80216123F4DF}"/>
    <dataValidation allowBlank="1" showInputMessage="1" showErrorMessage="1" prompt="gamma = 1/(1 - testing rate for infectious population), used to calculated Teff" sqref="N8" xr:uid="{450B6CA2-CA8F-9741-B570-3F2289DEEECC}"/>
    <dataValidation allowBlank="1" showInputMessage="1" showErrorMessage="1" prompt="Effective time for undiagnosed seropositivity (used in equation 9)" sqref="O8" xr:uid="{538C7E96-F685-414B-8C69-B9B64F24AA56}"/>
    <dataValidation allowBlank="1" showInputMessage="1" showErrorMessage="1" prompt="Percent becoming seropositive each day while remaining undiagnosed" sqref="P8" xr:uid="{6DDC8647-12C6-444D-922A-76F267826C54}"/>
    <dataValidation allowBlank="1" showInputMessage="1" showErrorMessage="1" prompt="Prediction date - 7 day lag due to 14-day averaging time" sqref="Q8" xr:uid="{B1899D63-4B8B-004A-A464-97877B1328E0}"/>
    <dataValidation allowBlank="1" showInputMessage="1" showErrorMessage="1" prompt="Undiagnosed infection prevalence as percent of population" sqref="R8" xr:uid="{50FC76C9-658A-A746-BE9E-483C7C676076}"/>
    <dataValidation allowBlank="1" showInputMessage="1" showErrorMessage="1" prompt="Diagnosed infectious population as percent of population. Assumed to equal 10 days of reported cases (with appropriate lag)" sqref="S8" xr:uid="{C02BDF81-11C3-AA4E-B7CE-981E09DFFEA8}"/>
    <dataValidation allowBlank="1" showInputMessage="1" showErrorMessage="1" prompt="Incidence of undiagnosed infections as percent of population (see Supplemental Information)" sqref="T8" xr:uid="{64F192DE-BA1A-BD4E-B7F7-75B03667BDD5}"/>
    <dataValidation allowBlank="1" showInputMessage="1" showErrorMessage="1" prompt="Total infectious prevalence as percent of population (includes undiagnosed and diagnosed)" sqref="U8" xr:uid="{53A0CA5B-BB9F-1347-9405-2033B00E5F1B}"/>
    <dataValidation allowBlank="1" showInputMessage="1" showErrorMessage="1" prompt="Undiagnosed seroprevalent population, as percent of population" sqref="V8" xr:uid="{20ADEEEC-6EA8-3341-A3D0-85233ADB7BA5}"/>
    <dataValidation allowBlank="1" showInputMessage="1" showErrorMessage="1" prompt="Diagnosed seroprevalent population, as percent of population (assumed to occur Tinf days after diagnosis)" sqref="W8" xr:uid="{7C596413-A25B-7E47-8CFD-D9610534491E}"/>
    <dataValidation allowBlank="1" showInputMessage="1" showErrorMessage="1" prompt="Total seroprevalent population" sqref="X8" xr:uid="{6B961F00-B648-6245-B4B4-D75F51FC920C}"/>
    <dataValidation allowBlank="1" showInputMessage="1" showErrorMessage="1" prompt="These columns can be replaced with user data, and the spreadsheet will calculate all predictions" sqref="A7:D7" xr:uid="{826EA0B1-34D1-7B47-8357-FDC601A0AFFE}"/>
    <dataValidation allowBlank="1" showInputMessage="1" showErrorMessage="1" prompt="These are adjustable parameters" sqref="M1:N1" xr:uid="{4CE9D7FC-1FEB-2846-AF00-FC5864D3001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Weihsueh Chiu</dc:creator>
  <cp:lastModifiedBy>Weihsueh Chiu</cp:lastModifiedBy>
  <dcterms:created xsi:type="dcterms:W3CDTF">2021-07-21T14:33:27Z</dcterms:created>
  <dcterms:modified xsi:type="dcterms:W3CDTF">2021-09-07T21:53:58Z</dcterms:modified>
</cp:coreProperties>
</file>