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  <sheet state="visible" name="tablas" sheetId="2" r:id="rId5"/>
    <sheet state="visible" name="graficos" sheetId="3" r:id="rId6"/>
  </sheets>
  <definedNames/>
  <calcPr/>
</workbook>
</file>

<file path=xl/sharedStrings.xml><?xml version="1.0" encoding="utf-8"?>
<sst xmlns="http://schemas.openxmlformats.org/spreadsheetml/2006/main" count="4106" uniqueCount="1514">
  <si>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</si>
  <si>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</si>
  <si>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</si>
  <si>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</si>
  <si>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</si>
  <si>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</si>
  <si>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</si>
  <si>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</si>
  <si>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</si>
  <si>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</si>
  <si>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</si>
  <si>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</si>
  <si>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</si>
  <si>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</si>
  <si>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</si>
  <si>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725</t>
  </si>
  <si>
    <t>S</t>
  </si>
  <si>
    <t>Cumings, Mrs. John Bradley (Florence Briggs Thayer)</t>
  </si>
  <si>
    <t>female</t>
  </si>
  <si>
    <t>PC 17599</t>
  </si>
  <si>
    <t>712833</t>
  </si>
  <si>
    <t>C85</t>
  </si>
  <si>
    <t>C</t>
  </si>
  <si>
    <t>Heikkinen, Miss. Laina</t>
  </si>
  <si>
    <t>STON/O2. 3101282</t>
  </si>
  <si>
    <t>7925</t>
  </si>
  <si>
    <t>Futrelle, Mrs. Jacques Heath (Lily May Peel)</t>
  </si>
  <si>
    <t>531</t>
  </si>
  <si>
    <t>C123</t>
  </si>
  <si>
    <t>Allen, Mr. William Henry</t>
  </si>
  <si>
    <t>805</t>
  </si>
  <si>
    <t>Moran, Mr. James</t>
  </si>
  <si>
    <t>84583</t>
  </si>
  <si>
    <t>Q</t>
  </si>
  <si>
    <t>McCarthy, Mr. Timothy J</t>
  </si>
  <si>
    <t>518625</t>
  </si>
  <si>
    <t>E46</t>
  </si>
  <si>
    <t>Palsson, Master. Gosta Leonard</t>
  </si>
  <si>
    <t>21075</t>
  </si>
  <si>
    <t>Johnson, Mrs. Oscar W (Elisabeth Vilhelmina Berg)</t>
  </si>
  <si>
    <t>111333</t>
  </si>
  <si>
    <t>Nasser, Mrs. Nicholas (Adele Achem)</t>
  </si>
  <si>
    <t>300708</t>
  </si>
  <si>
    <t>Sandstrom, Miss. Marguerite Rut</t>
  </si>
  <si>
    <t>PP 9549</t>
  </si>
  <si>
    <t>167</t>
  </si>
  <si>
    <t>G6</t>
  </si>
  <si>
    <t>Bonnell, Miss. Elizabeth</t>
  </si>
  <si>
    <t>2655</t>
  </si>
  <si>
    <t>C103</t>
  </si>
  <si>
    <t>Saundercock, Mr. William Henry</t>
  </si>
  <si>
    <t>A/5. 2151</t>
  </si>
  <si>
    <t>Andersson, Mr. Anders Johan</t>
  </si>
  <si>
    <t>31275</t>
  </si>
  <si>
    <t>Vestrom, Miss. Hulda Amanda Adolfina</t>
  </si>
  <si>
    <t>78542</t>
  </si>
  <si>
    <t xml:space="preserve">Hewlett, Mrs. (Mary D Kingcome) </t>
  </si>
  <si>
    <t>16</t>
  </si>
  <si>
    <t>Rice, Master. Eugene</t>
  </si>
  <si>
    <t>29125</t>
  </si>
  <si>
    <t>Williams, Mr. Charles Eugene</t>
  </si>
  <si>
    <t>13</t>
  </si>
  <si>
    <t>Vander Planke, Mrs. Julius (Emelia Maria Vandemoortele)</t>
  </si>
  <si>
    <t>18</t>
  </si>
  <si>
    <t>Masselmani, Mrs. Fatima</t>
  </si>
  <si>
    <t>7225</t>
  </si>
  <si>
    <t>Fynney, Mr. Joseph J</t>
  </si>
  <si>
    <t>26</t>
  </si>
  <si>
    <t>Beesley, Mr. Lawrence</t>
  </si>
  <si>
    <t>D56</t>
  </si>
  <si>
    <t>McGowan, Miss. Anna "Annie"</t>
  </si>
  <si>
    <t>80292</t>
  </si>
  <si>
    <t>Sloper, Mr. William Thompson</t>
  </si>
  <si>
    <t>355</t>
  </si>
  <si>
    <t>A6</t>
  </si>
  <si>
    <t>Palsson, Miss. Torborg Danira</t>
  </si>
  <si>
    <t>Asplund, Mrs. Carl Oscar (Selma Augusta Emilia Johansson)</t>
  </si>
  <si>
    <t>313875</t>
  </si>
  <si>
    <t>Emir, Mr. Farred Chehab</t>
  </si>
  <si>
    <t>Fortune, Mr. Charles Alexander</t>
  </si>
  <si>
    <t>263</t>
  </si>
  <si>
    <t>C23 C25 C27</t>
  </si>
  <si>
    <t>O'Dwyer, Miss. Ellen "Nellie"</t>
  </si>
  <si>
    <t>78792</t>
  </si>
  <si>
    <t>Todoroff, Mr. Lalio</t>
  </si>
  <si>
    <t>78958</t>
  </si>
  <si>
    <t>Uruchurtu, Don. Manuel E</t>
  </si>
  <si>
    <t>PC 17601</t>
  </si>
  <si>
    <t>277208</t>
  </si>
  <si>
    <t>Spencer, Mrs. William Augustus (Marie Eugenie)</t>
  </si>
  <si>
    <t>PC 17569</t>
  </si>
  <si>
    <t>1465208</t>
  </si>
  <si>
    <t>B78</t>
  </si>
  <si>
    <t>Glynn, Miss. Mary Agatha</t>
  </si>
  <si>
    <t>775</t>
  </si>
  <si>
    <t>Wheadon, Mr. Edward H</t>
  </si>
  <si>
    <t>C.A. 24579</t>
  </si>
  <si>
    <t>105</t>
  </si>
  <si>
    <t>Meyer, Mr. Edgar Joseph</t>
  </si>
  <si>
    <t>PC 17604</t>
  </si>
  <si>
    <t>821708</t>
  </si>
  <si>
    <t>Holverson, Mr. Alexander Oskar</t>
  </si>
  <si>
    <t>52</t>
  </si>
  <si>
    <t>Mamee, Mr. Hanna</t>
  </si>
  <si>
    <t>72292</t>
  </si>
  <si>
    <t>Cann, Mr. Ernest Charles</t>
  </si>
  <si>
    <t>A./5. 2152</t>
  </si>
  <si>
    <t>Vander Planke, Miss. Augusta Maria</t>
  </si>
  <si>
    <t>Nicola-Yarred, Miss. Jamila</t>
  </si>
  <si>
    <t>112417</t>
  </si>
  <si>
    <t>Ahlin, Mrs. Johan (Johanna Persdotter Larsson)</t>
  </si>
  <si>
    <t>9475</t>
  </si>
  <si>
    <t>Turpin, Mrs. William John Robert (Dorothy Ann Wonnacott)</t>
  </si>
  <si>
    <t>21</t>
  </si>
  <si>
    <t>Kraeff, Mr. Theodor</t>
  </si>
  <si>
    <t>Laroche, Miss. Simonne Marie Anne Andree</t>
  </si>
  <si>
    <t>SC/Paris 2123</t>
  </si>
  <si>
    <t>415792</t>
  </si>
  <si>
    <t>Devaney, Miss. Margaret Delia</t>
  </si>
  <si>
    <t>Rogers, Mr. William John</t>
  </si>
  <si>
    <t>S.C./A.4. 23567</t>
  </si>
  <si>
    <t>Lennon, Mr. Denis</t>
  </si>
  <si>
    <t>155</t>
  </si>
  <si>
    <t>O'Driscoll, Miss. Bridget</t>
  </si>
  <si>
    <t>Samaan, Mr. Youssef</t>
  </si>
  <si>
    <t>216792</t>
  </si>
  <si>
    <t>Arnold-Franchi, Mrs. Josef (Josefine Franchi)</t>
  </si>
  <si>
    <t>178</t>
  </si>
  <si>
    <t>Panula, Master. Juha Niilo</t>
  </si>
  <si>
    <t>396875</t>
  </si>
  <si>
    <t>Nosworthy, Mr. Richard Cater</t>
  </si>
  <si>
    <t>A/4. 39886</t>
  </si>
  <si>
    <t>78</t>
  </si>
  <si>
    <t>Harper, Mrs. Henry Sleeper (Myna Haxtun)</t>
  </si>
  <si>
    <t>PC 17572</t>
  </si>
  <si>
    <t>767292</t>
  </si>
  <si>
    <t>D33</t>
  </si>
  <si>
    <t>Faunthorpe, Mrs. Lizzie (Elizabeth Anne Wilkinson)</t>
  </si>
  <si>
    <t>Ostby, Mr. Engelhart Cornelius</t>
  </si>
  <si>
    <t>619792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</si>
  <si>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</si>
  <si>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</si>
  <si>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</si>
  <si>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</si>
  <si>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</si>
  <si>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</si>
  <si>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</si>
  <si>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</si>
  <si>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2775</t>
  </si>
  <si>
    <t>Goodwin, Master. William Frederick</t>
  </si>
  <si>
    <t>CA 2144</t>
  </si>
  <si>
    <t>469</t>
  </si>
  <si>
    <t>Sirayanian, Mr. Orsen</t>
  </si>
  <si>
    <t>Icard, Miss. Amelie</t>
  </si>
  <si>
    <t>80</t>
  </si>
  <si>
    <t>B28</t>
  </si>
  <si>
    <t>Harris, Mr. Henry Birkhardt</t>
  </si>
  <si>
    <t>83475</t>
  </si>
  <si>
    <t>C83</t>
  </si>
  <si>
    <t>Skoog, Master. Harald</t>
  </si>
  <si>
    <t>279</t>
  </si>
  <si>
    <t>Stewart, Mr. Albert A</t>
  </si>
  <si>
    <t>PC 17605</t>
  </si>
  <si>
    <t>Moubarek, Master. Gerios</t>
  </si>
  <si>
    <t>152458</t>
  </si>
  <si>
    <t>Nye, Mrs. (Elizabeth Ramell)</t>
  </si>
  <si>
    <t>C.A. 29395</t>
  </si>
  <si>
    <t>F33</t>
  </si>
  <si>
    <t>Crease, Mr. Ernest James</t>
  </si>
  <si>
    <t>S.P. 3464</t>
  </si>
  <si>
    <t>81583</t>
  </si>
  <si>
    <t>Andersson, Miss. Erna Alexandra</t>
  </si>
  <si>
    <t>Kink, Mr. Vincenz</t>
  </si>
  <si>
    <t>86625</t>
  </si>
  <si>
    <t>Jenkin, Mr. Stephen Curnow</t>
  </si>
  <si>
    <t>C.A. 33111</t>
  </si>
  <si>
    <t>Goodwin, Miss. Lillian Amy</t>
  </si>
  <si>
    <t>Hood, Mr. Ambrose Jr</t>
  </si>
  <si>
    <t>S.O.C. 14879</t>
  </si>
  <si>
    <t>735</t>
  </si>
  <si>
    <t>Chronopoulos, Mr. Apostolos</t>
  </si>
  <si>
    <t>144542</t>
  </si>
  <si>
    <t>Bing, Mr. Lee</t>
  </si>
  <si>
    <t>564958</t>
  </si>
  <si>
    <t>Moen, Mr. Sigurd Hansen</t>
  </si>
  <si>
    <t>765</t>
  </si>
  <si>
    <t>F G73</t>
  </si>
  <si>
    <t>Staneff, Mr. Ivan</t>
  </si>
  <si>
    <t>Moutal, Mr. Rahamin Haim</t>
  </si>
  <si>
    <t>Caldwell, Master. Alden Gates</t>
  </si>
  <si>
    <t>0.83</t>
  </si>
  <si>
    <t>29</t>
  </si>
  <si>
    <t>Dowdell, Miss. Elizabeth</t>
  </si>
  <si>
    <t>12475</t>
  </si>
  <si>
    <t>Waelens, Mr. Achille</t>
  </si>
  <si>
    <t>9</t>
  </si>
  <si>
    <t>Sheerlinck, Mr. Jan Baptist</t>
  </si>
  <si>
    <t>95</t>
  </si>
  <si>
    <t>McDermott, Miss. Brigdet Delia</t>
  </si>
  <si>
    <t>77875</t>
  </si>
  <si>
    <t>Carrau, Mr. Francisco M</t>
  </si>
  <si>
    <t>471</t>
  </si>
  <si>
    <t>Ilett, Miss. Bertha</t>
  </si>
  <si>
    <t>SO/C 14885</t>
  </si>
  <si>
    <t>Backstrom, Mrs. Karl Alfred (Maria Mathilda Gustafsson)</t>
  </si>
  <si>
    <t>1585</t>
  </si>
  <si>
    <t>Ford, Mr. William Neal</t>
  </si>
  <si>
    <t>W./C. 6608</t>
  </si>
  <si>
    <t>34375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</si>
  <si>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</si>
  <si>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</si>
  <si>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</si>
  <si>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</si>
  <si>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</si>
  <si>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</si>
  <si>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</si>
  <si>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</si>
  <si>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61175</t>
  </si>
  <si>
    <t>E31</t>
  </si>
  <si>
    <t>Dean, Mr. Bertram Frank</t>
  </si>
  <si>
    <t>C.A. 2315</t>
  </si>
  <si>
    <t>20575</t>
  </si>
  <si>
    <t>Coxon, Mr. Daniel</t>
  </si>
  <si>
    <t>Shorney, Mr. Charles Joseph</t>
  </si>
  <si>
    <t>Goldschmidt, Mr. George B</t>
  </si>
  <si>
    <t>PC 17754</t>
  </si>
  <si>
    <t>346542</t>
  </si>
  <si>
    <t>A5</t>
  </si>
  <si>
    <t>Greenfield, Mr. William Bertram</t>
  </si>
  <si>
    <t>PC 17759</t>
  </si>
  <si>
    <t>633583</t>
  </si>
  <si>
    <t>D10 D12</t>
  </si>
  <si>
    <t>Doling, Mrs. John T (Ada Julia Bone)</t>
  </si>
  <si>
    <t>23</t>
  </si>
  <si>
    <t>Kantor, Mr. Sinai</t>
  </si>
  <si>
    <t>Petranec, Miss. Matilda</t>
  </si>
  <si>
    <t>Petroff, Mr. Pastcho ("Pentcho")</t>
  </si>
  <si>
    <t>White, Mr. Richard Frasar</t>
  </si>
  <si>
    <t>772875</t>
  </si>
  <si>
    <t>D26</t>
  </si>
  <si>
    <t>Johansson, Mr. Gustaf Joel</t>
  </si>
  <si>
    <t>86542</t>
  </si>
  <si>
    <t>Gustafsson, Mr. Anders Vilhelm</t>
  </si>
  <si>
    <t>Mionoff, Mr. Stoytcho</t>
  </si>
  <si>
    <t>Salkjelsvik, Miss. Anna Kristine</t>
  </si>
  <si>
    <t>Moss, Mr. Albert Johan</t>
  </si>
  <si>
    <t>7775</t>
  </si>
  <si>
    <t>Rekic, Mr. Tido</t>
  </si>
  <si>
    <t>Moran, Miss. Bertha</t>
  </si>
  <si>
    <t>2415</t>
  </si>
  <si>
    <t>Porter, Mr. Walter Chamberlain</t>
  </si>
  <si>
    <t>C110</t>
  </si>
  <si>
    <t>Zabour, Miss. Hileni</t>
  </si>
  <si>
    <t>Barton, Mr. David John</t>
  </si>
  <si>
    <t>Jussila, Miss. Katriina</t>
  </si>
  <si>
    <t>9825</t>
  </si>
  <si>
    <t>Attalah, Miss. Malake</t>
  </si>
  <si>
    <t>144583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</si>
  <si>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</si>
  <si>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</si>
  <si>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</si>
  <si>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</si>
  <si>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</si>
  <si>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</si>
  <si>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</si>
  <si>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</si>
  <si>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</si>
  <si>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</si>
  <si>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</si>
  <si>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</si>
  <si>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</si>
  <si>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</si>
  <si>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</si>
  <si>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</si>
  <si>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</si>
  <si>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</si>
  <si>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</si>
  <si>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</si>
  <si>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</si>
  <si>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</si>
  <si>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71417</t>
  </si>
  <si>
    <t>Peter, Miss. Anna</t>
  </si>
  <si>
    <t>223583</t>
  </si>
  <si>
    <t>F E69</t>
  </si>
  <si>
    <t>Ekstrom, Mr. Johan</t>
  </si>
  <si>
    <t>6975</t>
  </si>
  <si>
    <t>Drazenoic, Mr. Jozef</t>
  </si>
  <si>
    <t>Coelho, Mr. Domingos Fernandeo</t>
  </si>
  <si>
    <t>SOTON/O.Q. 3101307</t>
  </si>
  <si>
    <t>705</t>
  </si>
  <si>
    <t>Robins, Mrs. Alexander A (Grace Charity Laury)</t>
  </si>
  <si>
    <t>A/5. 3337</t>
  </si>
  <si>
    <t>145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</si>
  <si>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</si>
  <si>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</si>
  <si>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</si>
  <si>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</si>
  <si>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</si>
  <si>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150458</t>
  </si>
  <si>
    <t>Newsom, Miss. Helen Monypeny</t>
  </si>
  <si>
    <t>262833</t>
  </si>
  <si>
    <t>D47</t>
  </si>
  <si>
    <t>Futrelle, Mr. Jacques Heath</t>
  </si>
  <si>
    <t>Osen, Mr. Olaf Elon</t>
  </si>
  <si>
    <t>92167</t>
  </si>
  <si>
    <t>Giglio, Mr. Victor</t>
  </si>
  <si>
    <t>PC 17593</t>
  </si>
  <si>
    <t>792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</si>
  <si>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</si>
  <si>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</si>
  <si>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</si>
  <si>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</si>
  <si>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</si>
  <si>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</si>
  <si>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675</t>
  </si>
  <si>
    <t>Andrew, Mr. Edgardo Samuel</t>
  </si>
  <si>
    <t>115</t>
  </si>
  <si>
    <t>Nicholls, Mr. Joseph Charles</t>
  </si>
  <si>
    <t>C.A. 33112</t>
  </si>
  <si>
    <t>3675</t>
  </si>
  <si>
    <t>Andersson, Mr. August Edvard ("Wennerstrom")</t>
  </si>
  <si>
    <t>77958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</si>
  <si>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</si>
  <si>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</si>
  <si>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</si>
  <si>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</si>
  <si>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</si>
  <si>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</si>
  <si>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</si>
  <si>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12525</t>
  </si>
  <si>
    <t>Pears, Mrs. Thomas (Edith Wearne)</t>
  </si>
  <si>
    <t>666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</si>
  <si>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</si>
  <si>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</si>
  <si>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</si>
  <si>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</si>
  <si>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</si>
  <si>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</si>
  <si>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</si>
  <si>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</si>
  <si>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</si>
  <si>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73125</t>
  </si>
  <si>
    <t>Williams, Mr. Charles Duane</t>
  </si>
  <si>
    <t>PC 17597</t>
  </si>
  <si>
    <t>613792</t>
  </si>
  <si>
    <t>Gilnagh, Miss. Katherine "Katie"</t>
  </si>
  <si>
    <t>77333</t>
  </si>
  <si>
    <t>Corn, Mr. Harry</t>
  </si>
  <si>
    <t>SOTON/OQ 392090</t>
  </si>
  <si>
    <t>Smiljanic, Mr. Mile</t>
  </si>
  <si>
    <t>Sage, Master. Thomas Henry</t>
  </si>
  <si>
    <t>CA. 2343</t>
  </si>
  <si>
    <t>6955</t>
  </si>
  <si>
    <t>Cribb, Mr. John Hatfield</t>
  </si>
  <si>
    <t>161</t>
  </si>
  <si>
    <t>Watt, Mrs. James (Elizabeth "Bessie" Inglis Milne)</t>
  </si>
  <si>
    <t>C.A. 33595</t>
  </si>
  <si>
    <t>1575</t>
  </si>
  <si>
    <t>Bengtsson, Mr. John Viktor</t>
  </si>
  <si>
    <t>Calic, Mr. Jovo</t>
  </si>
  <si>
    <t>Panula, Master. Eino Viljami</t>
  </si>
  <si>
    <t>Goldsmith, Master. Frank John William "Frankie"</t>
  </si>
  <si>
    <t>20525</t>
  </si>
  <si>
    <t>Chibnall, Mrs. (Edith Martha Bowerman)</t>
  </si>
  <si>
    <t>55</t>
  </si>
  <si>
    <t>E33</t>
  </si>
  <si>
    <t>Skoog, Mrs. William (Anna Bernhardina Karlsson)</t>
  </si>
  <si>
    <t>Baumann, Mr. John D</t>
  </si>
  <si>
    <t>PC 17318</t>
  </si>
  <si>
    <t>25925</t>
  </si>
  <si>
    <t>Ling, Mr. Lee</t>
  </si>
  <si>
    <t>Van der hoef, Mr. Wyckoff</t>
  </si>
  <si>
    <t>335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</si>
  <si>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</si>
  <si>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</si>
  <si>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</si>
  <si>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</si>
  <si>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</si>
  <si>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</si>
  <si>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306958</t>
  </si>
  <si>
    <t>A7</t>
  </si>
  <si>
    <t>Klasen, Mr. Klas Albin</t>
  </si>
  <si>
    <t>Lefebre, Master. Henry Forbes</t>
  </si>
  <si>
    <t>254667</t>
  </si>
  <si>
    <t>Isham, Miss. Ann Elizabeth</t>
  </si>
  <si>
    <t>PC 17595</t>
  </si>
  <si>
    <t>287125</t>
  </si>
  <si>
    <t>C49</t>
  </si>
  <si>
    <t>Hale, Mr. Reginald</t>
  </si>
  <si>
    <t>Leonard, Mr. Lionel</t>
  </si>
  <si>
    <t>LINE</t>
  </si>
  <si>
    <t>0</t>
  </si>
  <si>
    <t>Sage, Miss. Constance Gladys</t>
  </si>
  <si>
    <t>Pernot, Mr. Rene</t>
  </si>
  <si>
    <t>SC/PARIS 2131</t>
  </si>
  <si>
    <t>1505</t>
  </si>
  <si>
    <t>Asplund, Master. Clarence Gustaf Hugo</t>
  </si>
  <si>
    <t>Becker, Master. Richard F</t>
  </si>
  <si>
    <t>39</t>
  </si>
  <si>
    <t>F4</t>
  </si>
  <si>
    <t>Kink-Heilmann, Miss. Luise Gretchen</t>
  </si>
  <si>
    <t>22025</t>
  </si>
  <si>
    <t>Rood, Mr. Hugh Roscoe</t>
  </si>
  <si>
    <t>50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</si>
  <si>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</si>
  <si>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</si>
  <si>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</si>
  <si>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</si>
  <si>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</si>
  <si>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</si>
  <si>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</si>
  <si>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</si>
  <si>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</si>
  <si>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</si>
  <si>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</si>
  <si>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</si>
  <si>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</si>
  <si>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</si>
  <si>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</si>
  <si>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</si>
  <si>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</si>
  <si>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</si>
  <si>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</si>
  <si>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</si>
  <si>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</si>
  <si>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</si>
  <si>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64958</t>
  </si>
  <si>
    <t>Youseff, Mr. Gerious</t>
  </si>
  <si>
    <t>45.5</t>
  </si>
  <si>
    <t>Cohen, Mr. Gurshon "Gus"</t>
  </si>
  <si>
    <t>A/5 3540</t>
  </si>
  <si>
    <t>Strom, Miss. Telma Matilda</t>
  </si>
  <si>
    <t>104625</t>
  </si>
  <si>
    <t>Backstrom, Mr. Karl Alfred</t>
  </si>
  <si>
    <t>Albimona, Mr. Nassef Cassem</t>
  </si>
  <si>
    <t>187875</t>
  </si>
  <si>
    <t>Carr, Miss. Helen "Ellen"</t>
  </si>
  <si>
    <t>Blank, Mr. Henry</t>
  </si>
  <si>
    <t>31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</si>
  <si>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</si>
  <si>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</si>
  <si>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</si>
  <si>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</si>
  <si>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</si>
  <si>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</si>
  <si>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</si>
  <si>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</si>
  <si>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</si>
  <si>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</si>
  <si>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113275</t>
  </si>
  <si>
    <t>D36</t>
  </si>
  <si>
    <t>Honkanen, Miss. Eliina</t>
  </si>
  <si>
    <t>STON/O2. 3101283</t>
  </si>
  <si>
    <t>Jacobsohn, Mr. Sidney Samuel</t>
  </si>
  <si>
    <t>27</t>
  </si>
  <si>
    <t>Bazzani, Miss. Albina</t>
  </si>
  <si>
    <t>762917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</si>
  <si>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</si>
  <si>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</si>
  <si>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</si>
  <si>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</si>
  <si>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</si>
  <si>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</si>
  <si>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</si>
  <si>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</si>
  <si>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</si>
  <si>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90</t>
  </si>
  <si>
    <t>C93</t>
  </si>
  <si>
    <t>Berglund, Mr. Karl Ivar Sven</t>
  </si>
  <si>
    <t>PP 4348</t>
  </si>
  <si>
    <t>935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</si>
  <si>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</si>
  <si>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</si>
  <si>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</si>
  <si>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</si>
  <si>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</si>
  <si>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</si>
  <si>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</si>
  <si>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</si>
  <si>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</si>
  <si>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135</t>
  </si>
  <si>
    <t>Asplund, Miss. Lillian Gertrud</t>
  </si>
  <si>
    <t>Leyson, Mr. Robert William Norman</t>
  </si>
  <si>
    <t>C.A. 29566</t>
  </si>
  <si>
    <t>Harknett, Miss. Alice Phoebe</t>
  </si>
  <si>
    <t>W./C. 6609</t>
  </si>
  <si>
    <t>755</t>
  </si>
  <si>
    <t>Hold, Mr. Stephen</t>
  </si>
  <si>
    <t>Collyer, Miss. Marjorie "Lottie"</t>
  </si>
  <si>
    <t>C.A. 31921</t>
  </si>
  <si>
    <t>2625</t>
  </si>
  <si>
    <t>Pengelly, Mr. Frederick William</t>
  </si>
  <si>
    <t>Hunt, Mr. George Henry</t>
  </si>
  <si>
    <t>SCO/W 1585</t>
  </si>
  <si>
    <t>12275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</si>
  <si>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</si>
  <si>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</si>
  <si>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</si>
  <si>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</si>
  <si>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</si>
  <si>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</si>
  <si>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</si>
  <si>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</si>
  <si>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</si>
  <si>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</si>
  <si>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</si>
  <si>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</si>
  <si>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</si>
  <si>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</si>
  <si>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</si>
  <si>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</si>
  <si>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</si>
  <si>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</si>
  <si>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</si>
  <si>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</si>
  <si>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</si>
  <si>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</si>
  <si>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</si>
  <si>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202125</t>
  </si>
  <si>
    <t>Touma, Mrs. Darwis (Hanne Youssef Razi)</t>
  </si>
  <si>
    <t>Thorne, Mrs. Gertrude Maybelle</t>
  </si>
  <si>
    <t>PC 17585</t>
  </si>
  <si>
    <t>Cherry, Miss. Gladys</t>
  </si>
  <si>
    <t>865</t>
  </si>
  <si>
    <t>B77</t>
  </si>
  <si>
    <t>Ward, Miss. Anna</t>
  </si>
  <si>
    <t>PC 17755</t>
  </si>
  <si>
    <t>5123292</t>
  </si>
  <si>
    <t>Parrish, Mrs. (Lutie Davis)</t>
  </si>
  <si>
    <t>Smith, Mr. Thomas</t>
  </si>
  <si>
    <t>Asplund, Master. Edvin Rojj Felix</t>
  </si>
  <si>
    <t>Taussig, Mr. Emil</t>
  </si>
  <si>
    <t>7965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</si>
  <si>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</si>
  <si>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</si>
  <si>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</si>
  <si>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</si>
  <si>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</si>
  <si>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</si>
  <si>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</si>
  <si>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</si>
  <si>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</si>
  <si>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</si>
  <si>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1534625</t>
  </si>
  <si>
    <t>C125</t>
  </si>
  <si>
    <t>Bissette, Miss. Amelia</t>
  </si>
  <si>
    <t>PC 17760</t>
  </si>
  <si>
    <t>1356333</t>
  </si>
  <si>
    <t>C99</t>
  </si>
  <si>
    <t>Cairns, Mr. Alexander</t>
  </si>
  <si>
    <t>Tornquist, Mr. William Henry</t>
  </si>
  <si>
    <t>Mellinger, Mrs. (Elizabeth Anne Maidment)</t>
  </si>
  <si>
    <t>195</t>
  </si>
  <si>
    <t>Natsch, Mr. Charles H</t>
  </si>
  <si>
    <t>PC 17596</t>
  </si>
  <si>
    <t>297</t>
  </si>
  <si>
    <t>C118</t>
  </si>
  <si>
    <t>Healy, Miss. Hanora "Nora"</t>
  </si>
  <si>
    <t>Andrews, Miss. Kornelia Theodosia</t>
  </si>
  <si>
    <t>779583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</si>
  <si>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</si>
  <si>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</si>
  <si>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</si>
  <si>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</si>
  <si>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</si>
  <si>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</si>
  <si>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</si>
  <si>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</si>
  <si>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</si>
  <si>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</si>
  <si>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</si>
  <si>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</si>
  <si>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</si>
  <si>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</si>
  <si>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</si>
  <si>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</si>
  <si>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</si>
  <si>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</si>
  <si>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</si>
  <si>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</si>
  <si>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7885</t>
  </si>
  <si>
    <t>Bishop, Mrs. Dickinson H (Helen Walton)</t>
  </si>
  <si>
    <t>910792</t>
  </si>
  <si>
    <t>B49</t>
  </si>
  <si>
    <t>Levy, Mr. Rene Jacques</t>
  </si>
  <si>
    <t>SC/Paris 2163</t>
  </si>
  <si>
    <t>12875</t>
  </si>
  <si>
    <t>D</t>
  </si>
  <si>
    <t>Haas, Miss. Aloisia</t>
  </si>
  <si>
    <t>885</t>
  </si>
  <si>
    <t>Mineff, Mr. Ivan</t>
  </si>
  <si>
    <t>Lewy, Mr. Ervin G</t>
  </si>
  <si>
    <t>PC 17612</t>
  </si>
  <si>
    <t>Hanna, Mr. Mansour</t>
  </si>
  <si>
    <t>Allison, Miss. Helen Loraine</t>
  </si>
  <si>
    <t>15155</t>
  </si>
  <si>
    <t>C22 C26</t>
  </si>
  <si>
    <t>Saalfeld, Mr. Adolphe</t>
  </si>
  <si>
    <t>305</t>
  </si>
  <si>
    <t>C106</t>
  </si>
  <si>
    <t>Baxter, Mrs. James (Helene DeLaudeniere Chaput)</t>
  </si>
  <si>
    <t>Kelly, Miss. Anna Katherine "Annie Kate"</t>
  </si>
  <si>
    <t>McCoy, Mr. Bernard</t>
  </si>
  <si>
    <t>2325</t>
  </si>
  <si>
    <t>Johnson, Mr. William Cahoone Jr</t>
  </si>
  <si>
    <t>Keane, Miss. Nora A</t>
  </si>
  <si>
    <t>1235</t>
  </si>
  <si>
    <t>Williams, Mr. Howard Hugh "Harry"</t>
  </si>
  <si>
    <t>A/5 2466</t>
  </si>
  <si>
    <t>Allison, Master. Hudson Trevor</t>
  </si>
  <si>
    <t>0.92</t>
  </si>
  <si>
    <t>Fleming, Miss. Margaret</t>
  </si>
  <si>
    <t>1108833</t>
  </si>
  <si>
    <t>Penasco y Castellana, Mrs. Victor de Satode (Maria Josefa Perez de Soto y Vallejo)</t>
  </si>
  <si>
    <t>PC 17758</t>
  </si>
  <si>
    <t>1089</t>
  </si>
  <si>
    <t>C65</t>
  </si>
  <si>
    <t>Abelson, Mr. Samuel</t>
  </si>
  <si>
    <t>P/PP 3381</t>
  </si>
  <si>
    <t>24</t>
  </si>
  <si>
    <t>Francatelli, Miss. Laura Mabel</t>
  </si>
  <si>
    <t>PC 17485</t>
  </si>
  <si>
    <t>569292</t>
  </si>
  <si>
    <t>E36</t>
  </si>
  <si>
    <t>Hays, Miss. Margaret Bechstein</t>
  </si>
  <si>
    <t>831583</t>
  </si>
  <si>
    <t>C54</t>
  </si>
  <si>
    <t>Ryerson, Miss. Emily Borie</t>
  </si>
  <si>
    <t>PC 17608</t>
  </si>
  <si>
    <t>262375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</si>
  <si>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</si>
  <si>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</si>
  <si>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</si>
  <si>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</si>
  <si>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</si>
  <si>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</si>
  <si>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</si>
  <si>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</si>
  <si>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14</t>
  </si>
  <si>
    <t>Wick, Miss. Mary Natalie</t>
  </si>
  <si>
    <t>1648667</t>
  </si>
  <si>
    <t>C7</t>
  </si>
  <si>
    <t>Spedden, Mrs. Frederic Oakley (Margaretta Corning Stone)</t>
  </si>
  <si>
    <t>1345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</si>
  <si>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</si>
  <si>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</si>
  <si>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</si>
  <si>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</si>
  <si>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</si>
  <si>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</si>
  <si>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</si>
  <si>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</si>
  <si>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</si>
  <si>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</si>
  <si>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62375</t>
  </si>
  <si>
    <t>Ball, Mrs. (Ada E Hall)</t>
  </si>
  <si>
    <t>Goldsmith, Mrs. Frank John (Emily Alice Brown)</t>
  </si>
  <si>
    <t>Hippach, Miss. Jean Gertrude</t>
  </si>
  <si>
    <t>579792</t>
  </si>
  <si>
    <t>B18</t>
  </si>
  <si>
    <t>McCoy, Miss. Agnes</t>
  </si>
  <si>
    <t>Partner, Mr. Austen</t>
  </si>
  <si>
    <t>285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</si>
  <si>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</si>
  <si>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</si>
  <si>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</si>
  <si>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</si>
  <si>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</si>
  <si>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</si>
  <si>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</si>
  <si>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</si>
  <si>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</si>
  <si>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</si>
  <si>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</si>
  <si>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</si>
  <si>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</si>
  <si>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</si>
  <si>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</si>
  <si>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</si>
  <si>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</si>
  <si>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</si>
  <si>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</si>
  <si>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</si>
  <si>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</si>
  <si>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</si>
  <si>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</si>
  <si>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</si>
  <si>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159</t>
  </si>
  <si>
    <t>Dimic, Mr. Jovan</t>
  </si>
  <si>
    <t>Odahl, Mr. Nils Martin</t>
  </si>
  <si>
    <t>9225</t>
  </si>
  <si>
    <t>Williams-Lambert, Mr. Fletcher Fellows</t>
  </si>
  <si>
    <t>35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</si>
  <si>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</si>
  <si>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</si>
  <si>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</si>
  <si>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</si>
  <si>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</si>
  <si>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</si>
  <si>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</si>
  <si>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</si>
  <si>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</si>
  <si>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</si>
  <si>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</si>
  <si>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</si>
  <si>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</si>
  <si>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</si>
  <si>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</si>
  <si>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</si>
  <si>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</si>
  <si>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</si>
  <si>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</si>
  <si>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7525</t>
  </si>
  <si>
    <t>D37</t>
  </si>
  <si>
    <t>Moussa, Mrs. (Mantoura Boulos)</t>
  </si>
  <si>
    <t>Jermyn, Miss. Annie</t>
  </si>
  <si>
    <t>Aubart, Mme. Leontine Pauline</t>
  </si>
  <si>
    <t>PC 17477</t>
  </si>
  <si>
    <t>693</t>
  </si>
  <si>
    <t>B35</t>
  </si>
  <si>
    <t>Harder, Mr. George Achilles</t>
  </si>
  <si>
    <t>554417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</si>
  <si>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</si>
  <si>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</si>
  <si>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</si>
  <si>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</si>
  <si>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</si>
  <si>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</si>
  <si>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</si>
  <si>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</si>
  <si>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</si>
  <si>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2115</t>
  </si>
  <si>
    <t>C82</t>
  </si>
  <si>
    <t>Betros, Mr. Tannous</t>
  </si>
  <si>
    <t>40125</t>
  </si>
  <si>
    <t>Gustafsson, Mr. Karl Gideon</t>
  </si>
  <si>
    <t>Bidois, Miss. Rosalie</t>
  </si>
  <si>
    <t>PC 17757</t>
  </si>
  <si>
    <t>227525</t>
  </si>
  <si>
    <t>Nakid, Miss. Maria ("Mary")</t>
  </si>
  <si>
    <t>157417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</si>
  <si>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</si>
  <si>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</si>
  <si>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</si>
  <si>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</si>
  <si>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</si>
  <si>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</si>
  <si>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</si>
  <si>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</si>
  <si>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77292</t>
  </si>
  <si>
    <t>Lehmann, Miss. Bertha</t>
  </si>
  <si>
    <t>SC 1748</t>
  </si>
  <si>
    <t>12</t>
  </si>
  <si>
    <t>Carter, Mr. William Ernest</t>
  </si>
  <si>
    <t>120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</si>
  <si>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</si>
  <si>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</si>
  <si>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</si>
  <si>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</si>
  <si>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</si>
  <si>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</si>
  <si>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</si>
  <si>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</si>
  <si>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</si>
  <si>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</si>
  <si>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</si>
  <si>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</si>
  <si>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</si>
  <si>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</si>
  <si>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</si>
  <si>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</si>
  <si>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</si>
  <si>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</si>
  <si>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</si>
  <si>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</si>
  <si>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1875</t>
  </si>
  <si>
    <t>Birkeland, Mr. Hans Martin Monsen</t>
  </si>
  <si>
    <t>Lefebre, Miss. Ida</t>
  </si>
  <si>
    <t>Sdycoff, Mr. Todor</t>
  </si>
  <si>
    <t>Hart, Mr. Henry</t>
  </si>
  <si>
    <t>68583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</si>
  <si>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</si>
  <si>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</si>
  <si>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</si>
  <si>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</si>
  <si>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</si>
  <si>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</si>
  <si>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325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</si>
  <si>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</si>
  <si>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</si>
  <si>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</si>
  <si>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</si>
  <si>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</si>
  <si>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</si>
  <si>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</si>
  <si>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7875</t>
  </si>
  <si>
    <t>Danbom, Mrs. Ernst Gilbert (Anna Sigrid Maria Brogren)</t>
  </si>
  <si>
    <t>144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</si>
  <si>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</si>
  <si>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</si>
  <si>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</si>
  <si>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</si>
  <si>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</si>
  <si>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</si>
  <si>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</si>
  <si>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</si>
  <si>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</si>
  <si>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</si>
  <si>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</si>
  <si>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</si>
  <si>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</si>
  <si>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</si>
  <si>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</si>
  <si>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</si>
  <si>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</si>
  <si>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</si>
  <si>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</si>
  <si>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</si>
  <si>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</si>
  <si>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</si>
  <si>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</si>
  <si>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</si>
  <si>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</si>
  <si>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</si>
  <si>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</si>
  <si>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</si>
  <si>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</si>
  <si>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81125</t>
  </si>
  <si>
    <t>Dodge, Master. Washington</t>
  </si>
  <si>
    <t>818583</t>
  </si>
  <si>
    <t>A34</t>
  </si>
  <si>
    <t>Mellinger, Miss. Madeleine Violet</t>
  </si>
  <si>
    <t>Seward, Mr. Frederic Kimber</t>
  </si>
  <si>
    <t>Baclini, Miss. Marie Catherine</t>
  </si>
  <si>
    <t>192583</t>
  </si>
  <si>
    <t>Peuchen, Major. Arthur Godfrey</t>
  </si>
  <si>
    <t>C104</t>
  </si>
  <si>
    <t>West, Mr. Edwy Arthur</t>
  </si>
  <si>
    <t>Hagland, Mr. Ingvald Olai Olsen</t>
  </si>
  <si>
    <t>199667</t>
  </si>
  <si>
    <t>Foreman, Mr. Benjamin Laventall</t>
  </si>
  <si>
    <t>C111</t>
  </si>
  <si>
    <t>Goldenberg, Mr. Samuel L</t>
  </si>
  <si>
    <t>891042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</si>
  <si>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</si>
  <si>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</si>
  <si>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</si>
  <si>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</si>
  <si>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</si>
  <si>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</si>
  <si>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</si>
  <si>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</si>
  <si>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</si>
  <si>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</si>
  <si>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</si>
  <si>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</si>
  <si>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</si>
  <si>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</si>
  <si>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</si>
  <si>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</si>
  <si>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</si>
  <si>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</si>
  <si>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</si>
  <si>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</si>
  <si>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</si>
  <si>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</si>
  <si>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</si>
  <si>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</si>
  <si>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</si>
  <si>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</si>
  <si>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</si>
  <si>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</si>
  <si>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</si>
  <si>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</si>
  <si>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</si>
  <si>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</si>
  <si>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</si>
  <si>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137917</t>
  </si>
  <si>
    <t>Strandberg, Miss. Ida Sofia</t>
  </si>
  <si>
    <t>98375</t>
  </si>
  <si>
    <t>Clifford, Mr. George Quincy</t>
  </si>
  <si>
    <t>A14</t>
  </si>
  <si>
    <t>Renouf, Mr. Peter Henry</t>
  </si>
  <si>
    <t>Braund, Mr. Lewis Richard</t>
  </si>
  <si>
    <t>70458</t>
  </si>
  <si>
    <t>Karlsson, Mr. Nils August</t>
  </si>
  <si>
    <t>75208</t>
  </si>
  <si>
    <t>Hirvonen, Miss. Hildur E</t>
  </si>
  <si>
    <t>122875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</si>
  <si>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</si>
  <si>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</si>
  <si>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</si>
  <si>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</si>
  <si>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</si>
  <si>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</si>
  <si>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</si>
  <si>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</si>
  <si>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</si>
  <si>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</si>
  <si>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</si>
  <si>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</si>
  <si>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</si>
  <si>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</si>
  <si>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</si>
  <si>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</si>
  <si>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</si>
  <si>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</si>
  <si>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</si>
  <si>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</si>
  <si>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</si>
  <si>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495042</t>
  </si>
  <si>
    <t>Stanley, Mr. Edward Roland</t>
  </si>
  <si>
    <t>A/4 45380</t>
  </si>
  <si>
    <t>Yousseff, Mr. Gerious</t>
  </si>
  <si>
    <t>Eustis, Miss. Elizabeth Mussey</t>
  </si>
  <si>
    <t>782667</t>
  </si>
  <si>
    <t>D20</t>
  </si>
  <si>
    <t>Shellard, Mr. Frederick William</t>
  </si>
  <si>
    <t>C.A. 6212</t>
  </si>
  <si>
    <t>151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</si>
  <si>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</si>
  <si>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</si>
  <si>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</si>
  <si>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</si>
  <si>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</si>
  <si>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</si>
  <si>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</si>
  <si>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</si>
  <si>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</si>
  <si>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</si>
  <si>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</si>
  <si>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</si>
  <si>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</si>
  <si>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</si>
  <si>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</si>
  <si>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</si>
  <si>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</si>
  <si>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</si>
  <si>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</si>
  <si>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</si>
  <si>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</si>
  <si>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262875</t>
  </si>
  <si>
    <t>E25</t>
  </si>
  <si>
    <t>Rothschild, Mrs. Martin (Elizabeth L. Barrett)</t>
  </si>
  <si>
    <t>PC 17603</t>
  </si>
  <si>
    <t>594</t>
  </si>
  <si>
    <t>Coleff, Mr. Satio</t>
  </si>
  <si>
    <t>74958</t>
  </si>
  <si>
    <t>Walker, Mr. William Anderson</t>
  </si>
  <si>
    <t>340208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</si>
  <si>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</si>
  <si>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</si>
  <si>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</si>
  <si>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</si>
  <si>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</si>
  <si>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</si>
  <si>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</si>
  <si>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</si>
  <si>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</si>
  <si>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</si>
  <si>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</si>
  <si>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</si>
  <si>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</si>
  <si>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</si>
  <si>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</si>
  <si>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</si>
  <si>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</si>
  <si>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</si>
  <si>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</si>
  <si>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</si>
  <si>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</si>
  <si>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</si>
  <si>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</si>
  <si>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</si>
  <si>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</si>
  <si>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</si>
  <si>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</si>
  <si>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</si>
  <si>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</si>
  <si>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</si>
  <si>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</si>
  <si>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106425</t>
  </si>
  <si>
    <t>Risien, Mr. Samuel Beard</t>
  </si>
  <si>
    <t>Frolicher, Miss. Hedwig Margaritha</t>
  </si>
  <si>
    <t>495</t>
  </si>
  <si>
    <t>B39</t>
  </si>
  <si>
    <t>Crosby, Miss. Harriet R</t>
  </si>
  <si>
    <t>WE/P 5735</t>
  </si>
  <si>
    <t>71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</si>
  <si>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</si>
  <si>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</si>
  <si>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</si>
  <si>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</si>
  <si>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</si>
  <si>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</si>
  <si>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</si>
  <si>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</si>
  <si>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</si>
  <si>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</si>
  <si>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</si>
  <si>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</si>
  <si>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</si>
  <si>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</si>
  <si>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</si>
  <si>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</si>
  <si>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</si>
  <si>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78292</t>
  </si>
  <si>
    <t>Leeni, Mr. Fahim ("Philip Zenni")</t>
  </si>
  <si>
    <t>Ohman, Miss. Velin</t>
  </si>
  <si>
    <t>Wright, Mr. George</t>
  </si>
  <si>
    <t>Duff Gordon, Lady. (Lucille Christiana Sutherland) ("Mrs Morgan")</t>
  </si>
  <si>
    <t>396</t>
  </si>
  <si>
    <t>A16</t>
  </si>
  <si>
    <t>Robbins, Mr. Victor</t>
  </si>
  <si>
    <t>Taussig, Mrs. Emil (Tillie Mandelbaum)</t>
  </si>
  <si>
    <t>de Messemaeker, Mrs. Guillaume Joseph (Emma)</t>
  </si>
  <si>
    <t>174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</si>
  <si>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</si>
  <si>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</si>
  <si>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</si>
  <si>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</si>
  <si>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</si>
  <si>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</si>
  <si>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</si>
  <si>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</si>
  <si>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</si>
  <si>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</si>
  <si>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</si>
  <si>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</si>
  <si>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</si>
  <si>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</si>
  <si>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</si>
  <si>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</si>
  <si>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514792</t>
  </si>
  <si>
    <t>C101</t>
  </si>
  <si>
    <t>Flynn, Mr. John Irwin ("Irving")</t>
  </si>
  <si>
    <t>PC 17474</t>
  </si>
  <si>
    <t>263875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</si>
  <si>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</si>
  <si>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</si>
  <si>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</si>
  <si>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</si>
  <si>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</si>
  <si>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</si>
  <si>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</si>
  <si>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</si>
  <si>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</si>
  <si>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</si>
  <si>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30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</si>
  <si>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</si>
  <si>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</si>
  <si>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</si>
  <si>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</si>
  <si>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</si>
  <si>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</si>
  <si>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87125</t>
  </si>
  <si>
    <t>Taussig, Miss. Ruth</t>
  </si>
  <si>
    <t>E68</t>
  </si>
  <si>
    <t>Jarvis, Mr. John Denzil</t>
  </si>
  <si>
    <t>15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</si>
  <si>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</si>
  <si>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</si>
  <si>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</si>
  <si>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</si>
  <si>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</si>
  <si>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</si>
  <si>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</si>
  <si>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</si>
  <si>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</si>
  <si>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</si>
  <si>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</si>
  <si>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</si>
  <si>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</si>
  <si>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</si>
  <si>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</si>
  <si>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33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</si>
  <si>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</si>
  <si>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</si>
  <si>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</si>
  <si>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</si>
  <si>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</si>
  <si>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</si>
  <si>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</si>
  <si>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424</t>
  </si>
  <si>
    <t>Torber, Mr. Ernst William</t>
  </si>
  <si>
    <t>Homer, Mr. Harry ("Mr E Haven")</t>
  </si>
  <si>
    <t>Lindell, Mr. Edvard Bengtsson</t>
  </si>
  <si>
    <t>1555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</si>
  <si>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</si>
  <si>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</si>
  <si>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</si>
  <si>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</si>
  <si>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</si>
  <si>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</si>
  <si>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</si>
  <si>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</si>
  <si>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</si>
  <si>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</si>
  <si>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</si>
  <si>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65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</si>
  <si>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</si>
  <si>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</si>
  <si>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</si>
  <si>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</si>
  <si>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</si>
  <si>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</si>
  <si>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</si>
  <si>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</si>
  <si>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</si>
  <si>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</si>
  <si>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</si>
  <si>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</si>
  <si>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</si>
  <si>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</si>
  <si>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</si>
  <si>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</si>
  <si>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</si>
  <si>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</si>
  <si>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</si>
  <si>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</si>
  <si>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</si>
  <si>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</si>
  <si>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</si>
  <si>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</si>
  <si>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</si>
  <si>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</si>
  <si>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</si>
  <si>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</si>
  <si>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</si>
  <si>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</si>
  <si>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</si>
  <si>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</si>
  <si>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</si>
  <si>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</si>
  <si>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</si>
  <si>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</si>
  <si>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</si>
  <si>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</si>
  <si>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</si>
  <si>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</si>
  <si>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</si>
  <si>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</si>
  <si>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</si>
  <si>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</si>
  <si>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</si>
  <si>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</si>
  <si>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</si>
  <si>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</si>
  <si>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</si>
  <si>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</si>
  <si>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</si>
  <si>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</si>
  <si>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</si>
  <si>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</si>
  <si>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</si>
  <si>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</si>
  <si>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</si>
  <si>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</si>
  <si>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</si>
  <si>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</si>
  <si>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</si>
  <si>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</si>
  <si>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</si>
  <si>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</si>
  <si>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</si>
  <si>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</si>
  <si>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</si>
  <si>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</si>
  <si>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</si>
  <si>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</si>
  <si>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</si>
  <si>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</si>
  <si>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</si>
  <si>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</si>
  <si>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</si>
  <si>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</si>
  <si>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</si>
  <si>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</si>
  <si>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</si>
  <si>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</si>
  <si>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</si>
  <si>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</si>
  <si>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</si>
  <si>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98417</t>
  </si>
  <si>
    <t>Goodwin, Mrs. Frederick (Augusta Tyler)</t>
  </si>
  <si>
    <t>Cardeza, Mr. Thomas Drake Martinez</t>
  </si>
  <si>
    <t>B51 B53 B55</t>
  </si>
  <si>
    <t>Peters, Miss. Katie</t>
  </si>
  <si>
    <t>81375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</si>
  <si>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</si>
  <si>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</si>
  <si>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</si>
  <si>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</si>
  <si>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</si>
  <si>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</si>
  <si>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</si>
  <si>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</si>
  <si>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101708</t>
  </si>
  <si>
    <t>Fischer, Mr. Eberhard Thelander</t>
  </si>
  <si>
    <t>Madill, Miss. Georgette Alexandra</t>
  </si>
  <si>
    <t>2113375</t>
  </si>
  <si>
    <t>B5</t>
  </si>
  <si>
    <t>Dick, Mr. Albert Adrian</t>
  </si>
  <si>
    <t>57</t>
  </si>
  <si>
    <t>B20</t>
  </si>
  <si>
    <t>Karun, Miss. Manca</t>
  </si>
  <si>
    <t>134167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</si>
  <si>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</si>
  <si>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</si>
  <si>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</si>
  <si>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</si>
  <si>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</si>
  <si>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</si>
  <si>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</si>
  <si>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</si>
  <si>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</si>
  <si>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</si>
  <si>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</si>
  <si>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</si>
  <si>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</si>
  <si>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</si>
  <si>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</si>
  <si>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</si>
  <si>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</si>
  <si>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</si>
  <si>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</si>
  <si>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</si>
  <si>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</si>
  <si>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</si>
  <si>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</si>
  <si>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</si>
  <si>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</si>
  <si>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</si>
  <si>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</si>
  <si>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</si>
  <si>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</si>
  <si>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</si>
  <si>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</si>
  <si>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</si>
  <si>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</si>
  <si>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</si>
  <si>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</si>
  <si>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</si>
  <si>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</si>
  <si>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</si>
  <si>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</si>
  <si>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</si>
  <si>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</si>
  <si>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</si>
  <si>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</si>
  <si>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</si>
  <si>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</si>
  <si>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</si>
  <si>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</si>
  <si>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</si>
  <si>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</si>
  <si>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</si>
  <si>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</si>
  <si>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</si>
  <si>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</si>
  <si>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</si>
  <si>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</si>
  <si>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</si>
  <si>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</si>
  <si>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</si>
  <si>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</si>
  <si>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</si>
  <si>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</si>
  <si>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</si>
  <si>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</si>
  <si>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</si>
  <si>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</si>
  <si>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</si>
  <si>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</si>
  <si>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</si>
  <si>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</si>
  <si>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</si>
  <si>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</si>
  <si>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</si>
  <si>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</si>
  <si>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</si>
  <si>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</si>
  <si>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</si>
  <si>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</si>
  <si>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</si>
  <si>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</si>
  <si>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</si>
  <si>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</si>
  <si>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</si>
  <si>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</si>
  <si>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</si>
  <si>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</si>
  <si>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</si>
  <si>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</si>
  <si>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</si>
  <si>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</si>
  <si>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</si>
  <si>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</si>
  <si>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</si>
  <si>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</si>
  <si>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</si>
  <si>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</si>
  <si>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</si>
  <si>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</si>
  <si>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</si>
  <si>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</si>
  <si>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</si>
  <si>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</si>
  <si>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</si>
  <si>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</si>
  <si>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</si>
  <si>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</si>
  <si>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</si>
  <si>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</si>
  <si>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</si>
  <si>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</si>
  <si>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</si>
  <si>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</si>
  <si>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</si>
  <si>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</si>
  <si>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</si>
  <si>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</si>
  <si>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</si>
  <si>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</si>
  <si>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</si>
  <si>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</si>
  <si>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</si>
  <si>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</si>
  <si>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</si>
  <si>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</si>
  <si>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</si>
  <si>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</si>
  <si>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</si>
  <si>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</si>
  <si>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</si>
  <si>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</si>
  <si>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</si>
  <si>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</si>
  <si>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</si>
  <si>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</si>
  <si>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</si>
  <si>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</si>
  <si>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</si>
  <si>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</si>
  <si>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</si>
  <si>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259292</t>
  </si>
  <si>
    <t>D17</t>
  </si>
  <si>
    <t>Osman, Mrs. Mara</t>
  </si>
  <si>
    <t>86833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</si>
  <si>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</si>
  <si>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</si>
  <si>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</si>
  <si>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</si>
  <si>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</si>
  <si>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</si>
  <si>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</si>
  <si>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</si>
  <si>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</si>
  <si>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</si>
  <si>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</si>
  <si>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</si>
  <si>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</si>
  <si>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</si>
  <si>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</si>
  <si>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</si>
  <si>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</si>
  <si>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</si>
  <si>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</si>
  <si>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</si>
  <si>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</si>
  <si>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</si>
  <si>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</si>
  <si>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</si>
  <si>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</si>
  <si>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</si>
  <si>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</si>
  <si>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370042</t>
  </si>
  <si>
    <t>Holm, Mr. John Fredrik Alexander</t>
  </si>
  <si>
    <t>C 7075</t>
  </si>
  <si>
    <t>645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</si>
  <si>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</si>
  <si>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</si>
  <si>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</si>
  <si>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</si>
  <si>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</si>
  <si>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</si>
  <si>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</si>
  <si>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</si>
  <si>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</si>
  <si>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</si>
  <si>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</si>
  <si>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</si>
  <si>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</si>
  <si>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</si>
  <si>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</si>
  <si>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</si>
  <si>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</si>
  <si>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</si>
  <si>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</si>
  <si>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</si>
  <si>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</si>
  <si>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</si>
  <si>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</si>
  <si>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</si>
  <si>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</si>
  <si>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</si>
  <si>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</si>
  <si>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</si>
  <si>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</si>
  <si>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</si>
  <si>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</si>
  <si>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</si>
  <si>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</si>
  <si>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</si>
  <si>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</si>
  <si>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</si>
  <si>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</si>
  <si>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</si>
  <si>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</si>
  <si>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</si>
  <si>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</si>
  <si>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</si>
  <si>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</si>
  <si>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</si>
  <si>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</si>
  <si>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</si>
  <si>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</si>
  <si>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</si>
  <si>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</si>
  <si>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</si>
  <si>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</si>
  <si>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</si>
  <si>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</si>
  <si>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</si>
  <si>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</si>
  <si>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</si>
  <si>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</si>
  <si>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</si>
  <si>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</si>
  <si>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</si>
  <si>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</si>
  <si>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</si>
  <si>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</si>
  <si>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</si>
  <si>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138583</t>
  </si>
  <si>
    <t>Roebling, Mr. Washington Augustus II</t>
  </si>
  <si>
    <t>PC 17590</t>
  </si>
  <si>
    <t>504958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</si>
  <si>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</si>
  <si>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</si>
  <si>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</si>
  <si>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</si>
  <si>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</si>
  <si>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</si>
  <si>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5</t>
  </si>
  <si>
    <t>Vander Cruyssen, Mr. Victor</t>
  </si>
  <si>
    <t>Abelson, Mrs. Samuel (Hannah Wizosky)</t>
  </si>
  <si>
    <t>Najib, Miss. Adele Kiamie "Jane"</t>
  </si>
  <si>
    <t>Gustafsson, Mr. Alfred Ossian</t>
  </si>
  <si>
    <t>98458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</si>
  <si>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</si>
  <si>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</si>
  <si>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</si>
  <si>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</si>
  <si>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</si>
  <si>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</si>
  <si>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</si>
  <si>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</si>
  <si>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</si>
  <si>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</si>
  <si>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</si>
  <si>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</si>
  <si>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</si>
  <si>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</si>
  <si>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</si>
  <si>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</si>
  <si>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</si>
  <si>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</si>
  <si>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</si>
  <si>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</si>
  <si>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Si</t>
  </si>
  <si>
    <t>No</t>
  </si>
  <si>
    <t>Total</t>
  </si>
  <si>
    <t>Sobrevivientes</t>
  </si>
  <si>
    <t>Clase de billete</t>
  </si>
  <si>
    <t>¿Cuántos sobrevivientes hay según el tipo de tiquete?</t>
  </si>
  <si>
    <t>¿Qué tasa de supervivencia tenían las personas según el tipo de tiquete?</t>
  </si>
  <si>
    <t>% Supervivencia</t>
  </si>
  <si>
    <t>¿Cambia la tasa de supervivencia según el tiquete si se tiene en cuenta el género?</t>
  </si>
  <si>
    <t>Genero</t>
  </si>
  <si>
    <t>Hombre</t>
  </si>
  <si>
    <t>Mujer</t>
  </si>
  <si>
    <t>¿Cambia la tasa de supervivencia según el tiquete, el género y la cabina?</t>
  </si>
  <si>
    <t>Tipo de cabina</t>
  </si>
  <si>
    <t>A</t>
  </si>
  <si>
    <t>B</t>
  </si>
  <si>
    <t>E</t>
  </si>
  <si>
    <t>F</t>
  </si>
  <si>
    <t>G</t>
  </si>
  <si>
    <t>Sobrevivientees</t>
  </si>
  <si>
    <t>¿Cómo se puede relacionar la variable sibsp? ¿afecta en los datos?</t>
  </si>
  <si>
    <t>La variable "SibSp" se refiere al número de hermanos/cónyuges a bordo. Esta variable podría estar relacionada con la supervivencia, ya que tener familiares cercanos a bordo podría influir en las decisiones y acciones durante el naufragio. 
Por ejemplo, es posible que las personas con más familiares a bordo hayan tenido más dificultades para evacuar o encontrar un lugar en un bote salvavidas.</t>
  </si>
  <si>
    <t>#SibSp</t>
  </si>
  <si>
    <t>¿Qué supervivencia hay por edad?</t>
  </si>
  <si>
    <t>Edad (Años)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</si>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</sst>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&quot;Google Sans Mono&quot;"/>
    </font>
    <font>
      <sz val="10.0"/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right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2" fontId="0" numFmtId="0" xfId="0" applyBorder="1" applyFill="1" applyFont="1"/>
    <xf borderId="1" fillId="0" fontId="1" numFmtId="10" xfId="0" applyBorder="1" applyFont="1" applyNumberFormat="1"/>
    <xf borderId="1" fillId="0" fontId="1" numFmtId="9" xfId="0" applyBorder="1" applyFont="1" applyNumberFormat="1"/>
    <xf borderId="1" fillId="2" fontId="3" numFmtId="0" xfId="0" applyBorder="1" applyFont="1"/>
    <xf borderId="1" fillId="0" fontId="4" numFmtId="0" xfId="0" applyBorder="1" applyFont="1"/>
    <xf borderId="1" fillId="2" fontId="0" numFmtId="10" xfId="0" applyBorder="1" applyFont="1" applyNumberFormat="1"/>
    <xf borderId="1" fillId="0" fontId="4" numFmtId="10" xfId="0" applyBorder="1" applyFont="1" applyNumberFormat="1"/>
    <xf borderId="1" fillId="0" fontId="4" numFmtId="9" xfId="0" applyBorder="1" applyFont="1" applyNumberForma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Sobrevivientes frente a Clase de billete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tablas!$B$9:$D$9</c:f>
            </c:strRef>
          </c:cat>
          <c:val>
            <c:numRef>
              <c:f>tablas!$B$10:$D$10</c:f>
              <c:numCache/>
            </c:numRef>
          </c:val>
        </c:ser>
        <c:axId val="1678761527"/>
        <c:axId val="1368943975"/>
      </c:bar3DChart>
      <c:catAx>
        <c:axId val="1678761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Clase de billete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8943975"/>
      </c:catAx>
      <c:valAx>
        <c:axId val="13689439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Sobrevivientes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87615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Porcentaje de supervivencia frente a Clase de billete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tablas!$A$15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tablas!$B$14:$D$14</c:f>
            </c:strRef>
          </c:cat>
          <c:val>
            <c:numRef>
              <c:f>tablas!$B$15:$D$15</c:f>
              <c:numCache/>
            </c:numRef>
          </c:val>
        </c:ser>
        <c:axId val="409328025"/>
        <c:axId val="964866778"/>
      </c:bar3DChart>
      <c:catAx>
        <c:axId val="409328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Clase de billete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4866778"/>
      </c:catAx>
      <c:valAx>
        <c:axId val="964866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Supervivencia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328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Porcentaje de supervivencia por genero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tablas!$B$22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tablas!$A$23</c:f>
            </c:strRef>
          </c:cat>
          <c:val>
            <c:numRef>
              <c:f>tablas!$B$23</c:f>
              <c:numCache/>
            </c:numRef>
          </c:val>
        </c:ser>
        <c:ser>
          <c:idx val="1"/>
          <c:order val="1"/>
          <c:tx>
            <c:strRef>
              <c:f>tablas!$C$22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tablas!$A$23</c:f>
            </c:strRef>
          </c:cat>
          <c:val>
            <c:numRef>
              <c:f>tablas!$C$23</c:f>
              <c:numCache/>
            </c:numRef>
          </c:val>
        </c:ser>
        <c:axId val="1946314133"/>
        <c:axId val="1016916542"/>
      </c:bar3DChart>
      <c:catAx>
        <c:axId val="1946314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6916542"/>
      </c:catAx>
      <c:valAx>
        <c:axId val="1016916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3141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Porcentaje de supervivencia frente a #SibSp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tablas!$B$39:$H$39</c:f>
            </c:strRef>
          </c:cat>
          <c:val>
            <c:numRef>
              <c:f>tablas!$B$40:$H$40</c:f>
              <c:numCache/>
            </c:numRef>
          </c:val>
        </c:ser>
        <c:axId val="379606139"/>
        <c:axId val="1002877985"/>
      </c:bar3DChart>
      <c:catAx>
        <c:axId val="379606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#SibSp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877985"/>
      </c:catAx>
      <c:valAx>
        <c:axId val="1002877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Supervivencia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6061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Porcentaje de supervivencia frente a Tipo de cabina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tablas!$B$30:$J$30</c:f>
            </c:strRef>
          </c:cat>
          <c:val>
            <c:numRef>
              <c:f>tablas!$B$31:$J$31</c:f>
              <c:numCache/>
            </c:numRef>
          </c:val>
        </c:ser>
        <c:axId val="1738410491"/>
        <c:axId val="1125608992"/>
      </c:bar3DChart>
      <c:catAx>
        <c:axId val="1738410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Tipo de cabina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5608992"/>
      </c:catAx>
      <c:valAx>
        <c:axId val="1125608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Supervivencia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410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19050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200025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38</xdr:row>
      <xdr:rowOff>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19050</xdr:colOff>
      <xdr:row>18</xdr:row>
      <xdr:rowOff>200025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7.5"/>
    <col customWidth="1" min="3" max="3" width="5.88"/>
    <col customWidth="1" min="4" max="4" width="62.75"/>
    <col customWidth="1" min="5" max="5" width="6.0"/>
    <col customWidth="1" min="6" max="6" width="7.88"/>
    <col customWidth="1" min="7" max="7" width="5.5"/>
    <col customWidth="1" min="8" max="8" width="5.38"/>
    <col customWidth="1" min="9" max="9" width="17.88"/>
    <col customWidth="1" min="10" max="10" width="8.38"/>
    <col customWidth="1" min="11" max="11" width="14.25"/>
    <col customWidth="1" min="12" max="12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3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3" t="s">
        <v>20</v>
      </c>
      <c r="K3" s="1" t="s">
        <v>21</v>
      </c>
      <c r="L3" s="1" t="s">
        <v>22</v>
      </c>
    </row>
    <row r="4">
      <c r="A4" s="1">
        <v>3.0</v>
      </c>
      <c r="B4" s="1">
        <v>1.0</v>
      </c>
      <c r="C4" s="1">
        <v>3.0</v>
      </c>
      <c r="D4" s="1" t="s">
        <v>23</v>
      </c>
      <c r="E4" s="1" t="s">
        <v>18</v>
      </c>
      <c r="F4" s="1">
        <v>26.0</v>
      </c>
      <c r="G4" s="1">
        <v>0.0</v>
      </c>
      <c r="H4" s="1">
        <v>0.0</v>
      </c>
      <c r="I4" s="1" t="s">
        <v>24</v>
      </c>
      <c r="J4" s="3" t="s">
        <v>25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26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3" t="s">
        <v>27</v>
      </c>
      <c r="K5" s="1" t="s">
        <v>28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29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 t="s">
        <v>30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31</v>
      </c>
      <c r="E7" s="1" t="s">
        <v>13</v>
      </c>
      <c r="G7" s="1">
        <v>0.0</v>
      </c>
      <c r="H7" s="1">
        <v>0.0</v>
      </c>
      <c r="I7" s="1">
        <v>330877.0</v>
      </c>
      <c r="J7" s="3" t="s">
        <v>32</v>
      </c>
      <c r="L7" s="1" t="s">
        <v>33</v>
      </c>
    </row>
    <row r="8">
      <c r="A8" s="1">
        <v>7.0</v>
      </c>
      <c r="B8" s="1">
        <v>0.0</v>
      </c>
      <c r="C8" s="1">
        <v>1.0</v>
      </c>
      <c r="D8" s="1" t="s">
        <v>34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3" t="s">
        <v>35</v>
      </c>
      <c r="K8" s="1" t="s">
        <v>36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37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3" t="s">
        <v>38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39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3" t="s">
        <v>40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41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3" t="s">
        <v>42</v>
      </c>
      <c r="L11" s="1" t="s">
        <v>22</v>
      </c>
    </row>
    <row r="12">
      <c r="A12" s="1">
        <v>11.0</v>
      </c>
      <c r="B12" s="1">
        <v>1.0</v>
      </c>
      <c r="C12" s="1">
        <v>3.0</v>
      </c>
      <c r="D12" s="1" t="s">
        <v>43</v>
      </c>
      <c r="E12" s="1" t="s">
        <v>18</v>
      </c>
      <c r="F12" s="1">
        <v>4.0</v>
      </c>
      <c r="G12" s="1">
        <v>1.0</v>
      </c>
      <c r="H12" s="1">
        <v>1.0</v>
      </c>
      <c r="I12" s="1" t="s">
        <v>44</v>
      </c>
      <c r="J12" s="3" t="s">
        <v>45</v>
      </c>
      <c r="K12" s="1" t="s">
        <v>46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47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3" t="s">
        <v>48</v>
      </c>
      <c r="K13" s="1" t="s">
        <v>49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50</v>
      </c>
      <c r="E14" s="1" t="s">
        <v>13</v>
      </c>
      <c r="F14" s="1">
        <v>20.0</v>
      </c>
      <c r="G14" s="1">
        <v>0.0</v>
      </c>
      <c r="H14" s="1">
        <v>0.0</v>
      </c>
      <c r="I14" s="1" t="s">
        <v>51</v>
      </c>
      <c r="J14" s="3" t="s">
        <v>30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52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3" t="s">
        <v>53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54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3" t="s">
        <v>55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56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3" t="s">
        <v>57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58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3" t="s">
        <v>59</v>
      </c>
      <c r="L18" s="1" t="s">
        <v>33</v>
      </c>
    </row>
    <row r="19">
      <c r="A19" s="1">
        <v>18.0</v>
      </c>
      <c r="B19" s="1">
        <v>1.0</v>
      </c>
      <c r="C19" s="1">
        <v>2.0</v>
      </c>
      <c r="D19" s="1" t="s">
        <v>60</v>
      </c>
      <c r="E19" s="1" t="s">
        <v>13</v>
      </c>
      <c r="G19" s="1">
        <v>0.0</v>
      </c>
      <c r="H19" s="1">
        <v>0.0</v>
      </c>
      <c r="I19" s="1">
        <v>244373.0</v>
      </c>
      <c r="J19" s="3" t="s">
        <v>61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62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3" t="s">
        <v>63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64</v>
      </c>
      <c r="E21" s="1" t="s">
        <v>18</v>
      </c>
      <c r="G21" s="1">
        <v>0.0</v>
      </c>
      <c r="H21" s="1">
        <v>0.0</v>
      </c>
      <c r="I21" s="1">
        <v>2649.0</v>
      </c>
      <c r="J21" s="3" t="s">
        <v>65</v>
      </c>
      <c r="L21" s="1" t="s">
        <v>22</v>
      </c>
    </row>
    <row r="22">
      <c r="A22" s="1">
        <v>21.0</v>
      </c>
      <c r="B22" s="1">
        <v>0.0</v>
      </c>
      <c r="C22" s="1">
        <v>2.0</v>
      </c>
      <c r="D22" s="1" t="s">
        <v>66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3" t="s">
        <v>67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68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3" t="s">
        <v>61</v>
      </c>
      <c r="K23" s="1" t="s">
        <v>69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70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3" t="s">
        <v>71</v>
      </c>
      <c r="L24" s="1" t="s">
        <v>33</v>
      </c>
    </row>
    <row r="25">
      <c r="A25" s="1">
        <v>24.0</v>
      </c>
      <c r="B25" s="1">
        <v>1.0</v>
      </c>
      <c r="C25" s="1">
        <v>1.0</v>
      </c>
      <c r="D25" s="1" t="s">
        <v>72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3" t="s">
        <v>73</v>
      </c>
      <c r="K25" s="1" t="s">
        <v>74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75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3" t="s">
        <v>38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76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3" t="s">
        <v>77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78</v>
      </c>
      <c r="E28" s="1" t="s">
        <v>13</v>
      </c>
      <c r="G28" s="1">
        <v>0.0</v>
      </c>
      <c r="H28" s="1">
        <v>0.0</v>
      </c>
      <c r="I28" s="1">
        <v>2631.0</v>
      </c>
      <c r="J28" s="3" t="s">
        <v>65</v>
      </c>
      <c r="L28" s="1" t="s">
        <v>22</v>
      </c>
    </row>
    <row r="29">
      <c r="A29" s="1">
        <v>28.0</v>
      </c>
      <c r="B29" s="1">
        <v>0.0</v>
      </c>
      <c r="C29" s="1">
        <v>1.0</v>
      </c>
      <c r="D29" s="1" t="s">
        <v>79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3" t="s">
        <v>80</v>
      </c>
      <c r="K29" s="1" t="s">
        <v>81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82</v>
      </c>
      <c r="E30" s="1" t="s">
        <v>18</v>
      </c>
      <c r="G30" s="1">
        <v>0.0</v>
      </c>
      <c r="H30" s="1">
        <v>0.0</v>
      </c>
      <c r="I30" s="1">
        <v>330959.0</v>
      </c>
      <c r="J30" s="3" t="s">
        <v>83</v>
      </c>
      <c r="L30" s="1" t="s">
        <v>33</v>
      </c>
    </row>
    <row r="31">
      <c r="A31" s="1">
        <v>30.0</v>
      </c>
      <c r="B31" s="1">
        <v>0.0</v>
      </c>
      <c r="C31" s="1">
        <v>3.0</v>
      </c>
      <c r="D31" s="1" t="s">
        <v>84</v>
      </c>
      <c r="E31" s="1" t="s">
        <v>13</v>
      </c>
      <c r="G31" s="1">
        <v>0.0</v>
      </c>
      <c r="H31" s="1">
        <v>0.0</v>
      </c>
      <c r="I31" s="1">
        <v>349216.0</v>
      </c>
      <c r="J31" s="3" t="s">
        <v>85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86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87</v>
      </c>
      <c r="J32" s="3" t="s">
        <v>88</v>
      </c>
      <c r="L32" s="1" t="s">
        <v>22</v>
      </c>
    </row>
    <row r="33">
      <c r="A33" s="1">
        <v>32.0</v>
      </c>
      <c r="B33" s="1">
        <v>1.0</v>
      </c>
      <c r="C33" s="1">
        <v>1.0</v>
      </c>
      <c r="D33" s="1" t="s">
        <v>89</v>
      </c>
      <c r="E33" s="1" t="s">
        <v>18</v>
      </c>
      <c r="G33" s="1">
        <v>1.0</v>
      </c>
      <c r="H33" s="1">
        <v>0.0</v>
      </c>
      <c r="I33" s="1" t="s">
        <v>90</v>
      </c>
      <c r="J33" s="3" t="s">
        <v>91</v>
      </c>
      <c r="K33" s="1" t="s">
        <v>92</v>
      </c>
      <c r="L33" s="1" t="s">
        <v>22</v>
      </c>
    </row>
    <row r="34">
      <c r="A34" s="1">
        <v>33.0</v>
      </c>
      <c r="B34" s="1">
        <v>1.0</v>
      </c>
      <c r="C34" s="1">
        <v>3.0</v>
      </c>
      <c r="D34" s="1" t="s">
        <v>93</v>
      </c>
      <c r="E34" s="1" t="s">
        <v>18</v>
      </c>
      <c r="G34" s="1">
        <v>0.0</v>
      </c>
      <c r="H34" s="1">
        <v>0.0</v>
      </c>
      <c r="I34" s="1">
        <v>335677.0</v>
      </c>
      <c r="J34" s="3" t="s">
        <v>94</v>
      </c>
      <c r="L34" s="1" t="s">
        <v>33</v>
      </c>
    </row>
    <row r="35">
      <c r="A35" s="1">
        <v>34.0</v>
      </c>
      <c r="B35" s="1">
        <v>0.0</v>
      </c>
      <c r="C35" s="1">
        <v>2.0</v>
      </c>
      <c r="D35" s="1" t="s">
        <v>95</v>
      </c>
      <c r="E35" s="1" t="s">
        <v>13</v>
      </c>
      <c r="F35" s="1">
        <v>66.0</v>
      </c>
      <c r="G35" s="1">
        <v>0.0</v>
      </c>
      <c r="H35" s="1">
        <v>0.0</v>
      </c>
      <c r="I35" s="1" t="s">
        <v>96</v>
      </c>
      <c r="J35" s="3" t="s">
        <v>97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98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99</v>
      </c>
      <c r="J36" s="3" t="s">
        <v>100</v>
      </c>
      <c r="L36" s="1" t="s">
        <v>22</v>
      </c>
    </row>
    <row r="37">
      <c r="A37" s="1">
        <v>36.0</v>
      </c>
      <c r="B37" s="1">
        <v>0.0</v>
      </c>
      <c r="C37" s="1">
        <v>1.0</v>
      </c>
      <c r="D37" s="1" t="s">
        <v>101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3" t="s">
        <v>102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103</v>
      </c>
      <c r="E38" s="1" t="s">
        <v>13</v>
      </c>
      <c r="G38" s="1">
        <v>0.0</v>
      </c>
      <c r="H38" s="1">
        <v>0.0</v>
      </c>
      <c r="I38" s="1">
        <v>2677.0</v>
      </c>
      <c r="J38" s="3" t="s">
        <v>104</v>
      </c>
      <c r="L38" s="1" t="s">
        <v>22</v>
      </c>
    </row>
    <row r="39">
      <c r="A39" s="1">
        <v>38.0</v>
      </c>
      <c r="B39" s="1">
        <v>0.0</v>
      </c>
      <c r="C39" s="1">
        <v>3.0</v>
      </c>
      <c r="D39" s="1" t="s">
        <v>105</v>
      </c>
      <c r="E39" s="1" t="s">
        <v>13</v>
      </c>
      <c r="F39" s="1">
        <v>21.0</v>
      </c>
      <c r="G39" s="1">
        <v>0.0</v>
      </c>
      <c r="H39" s="1">
        <v>0.0</v>
      </c>
      <c r="I39" s="1" t="s">
        <v>106</v>
      </c>
      <c r="J39" s="3" t="s">
        <v>30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107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3" t="s">
        <v>63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108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3" t="s">
        <v>109</v>
      </c>
      <c r="L41" s="1" t="s">
        <v>22</v>
      </c>
    </row>
    <row r="42">
      <c r="A42" s="1">
        <v>41.0</v>
      </c>
      <c r="B42" s="1">
        <v>0.0</v>
      </c>
      <c r="C42" s="1">
        <v>3.0</v>
      </c>
      <c r="D42" s="1" t="s">
        <v>110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3" t="s">
        <v>111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112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3" t="s">
        <v>113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114</v>
      </c>
      <c r="E44" s="1" t="s">
        <v>13</v>
      </c>
      <c r="G44" s="1">
        <v>0.0</v>
      </c>
      <c r="H44" s="1">
        <v>0.0</v>
      </c>
      <c r="I44" s="1">
        <v>349253.0</v>
      </c>
      <c r="J44" s="3" t="s">
        <v>85</v>
      </c>
      <c r="L44" s="1" t="s">
        <v>22</v>
      </c>
    </row>
    <row r="45">
      <c r="A45" s="1">
        <v>44.0</v>
      </c>
      <c r="B45" s="1">
        <v>1.0</v>
      </c>
      <c r="C45" s="1">
        <v>2.0</v>
      </c>
      <c r="D45" s="1" t="s">
        <v>115</v>
      </c>
      <c r="E45" s="1" t="s">
        <v>18</v>
      </c>
      <c r="F45" s="1">
        <v>3.0</v>
      </c>
      <c r="G45" s="1">
        <v>1.0</v>
      </c>
      <c r="H45" s="1">
        <v>2.0</v>
      </c>
      <c r="I45" s="1" t="s">
        <v>116</v>
      </c>
      <c r="J45" s="3" t="s">
        <v>117</v>
      </c>
      <c r="L45" s="1" t="s">
        <v>22</v>
      </c>
    </row>
    <row r="46">
      <c r="A46" s="1">
        <v>45.0</v>
      </c>
      <c r="B46" s="1">
        <v>1.0</v>
      </c>
      <c r="C46" s="1">
        <v>3.0</v>
      </c>
      <c r="D46" s="1" t="s">
        <v>118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3" t="s">
        <v>83</v>
      </c>
      <c r="L46" s="1" t="s">
        <v>33</v>
      </c>
    </row>
    <row r="47">
      <c r="A47" s="1">
        <v>46.0</v>
      </c>
      <c r="B47" s="1">
        <v>0.0</v>
      </c>
      <c r="C47" s="1">
        <v>3.0</v>
      </c>
      <c r="D47" s="1" t="s">
        <v>119</v>
      </c>
      <c r="E47" s="1" t="s">
        <v>13</v>
      </c>
      <c r="G47" s="1">
        <v>0.0</v>
      </c>
      <c r="H47" s="1">
        <v>0.0</v>
      </c>
      <c r="I47" s="1" t="s">
        <v>120</v>
      </c>
      <c r="J47" s="3" t="s">
        <v>30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121</v>
      </c>
      <c r="E48" s="1" t="s">
        <v>13</v>
      </c>
      <c r="G48" s="1">
        <v>1.0</v>
      </c>
      <c r="H48" s="1">
        <v>0.0</v>
      </c>
      <c r="I48" s="1">
        <v>370371.0</v>
      </c>
      <c r="J48" s="3" t="s">
        <v>122</v>
      </c>
      <c r="L48" s="1" t="s">
        <v>33</v>
      </c>
    </row>
    <row r="49">
      <c r="A49" s="1">
        <v>48.0</v>
      </c>
      <c r="B49" s="1">
        <v>1.0</v>
      </c>
      <c r="C49" s="1">
        <v>3.0</v>
      </c>
      <c r="D49" s="1" t="s">
        <v>123</v>
      </c>
      <c r="E49" s="1" t="s">
        <v>18</v>
      </c>
      <c r="G49" s="1">
        <v>0.0</v>
      </c>
      <c r="H49" s="1">
        <v>0.0</v>
      </c>
      <c r="I49" s="1">
        <v>14311.0</v>
      </c>
      <c r="J49" s="3" t="s">
        <v>94</v>
      </c>
      <c r="L49" s="1" t="s">
        <v>33</v>
      </c>
    </row>
    <row r="50">
      <c r="A50" s="1">
        <v>49.0</v>
      </c>
      <c r="B50" s="1">
        <v>0.0</v>
      </c>
      <c r="C50" s="1">
        <v>3.0</v>
      </c>
      <c r="D50" s="1" t="s">
        <v>124</v>
      </c>
      <c r="E50" s="1" t="s">
        <v>13</v>
      </c>
      <c r="G50" s="1">
        <v>2.0</v>
      </c>
      <c r="H50" s="1">
        <v>0.0</v>
      </c>
      <c r="I50" s="1">
        <v>2662.0</v>
      </c>
      <c r="J50" s="3" t="s">
        <v>125</v>
      </c>
      <c r="L50" s="1" t="s">
        <v>22</v>
      </c>
    </row>
    <row r="51">
      <c r="A51" s="1">
        <v>50.0</v>
      </c>
      <c r="B51" s="1">
        <v>0.0</v>
      </c>
      <c r="C51" s="1">
        <v>3.0</v>
      </c>
      <c r="D51" s="1" t="s">
        <v>126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3" t="s">
        <v>127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128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3" t="s">
        <v>129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130</v>
      </c>
      <c r="E53" s="1" t="s">
        <v>13</v>
      </c>
      <c r="F53" s="1">
        <v>21.0</v>
      </c>
      <c r="G53" s="1">
        <v>0.0</v>
      </c>
      <c r="H53" s="1">
        <v>0.0</v>
      </c>
      <c r="I53" s="1" t="s">
        <v>131</v>
      </c>
      <c r="J53" s="3" t="s">
        <v>132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133</v>
      </c>
      <c r="E54" s="1" t="s">
        <v>18</v>
      </c>
      <c r="F54" s="1">
        <v>49.0</v>
      </c>
      <c r="G54" s="1">
        <v>1.0</v>
      </c>
      <c r="H54" s="1">
        <v>0.0</v>
      </c>
      <c r="I54" s="1" t="s">
        <v>134</v>
      </c>
      <c r="J54" s="3" t="s">
        <v>135</v>
      </c>
      <c r="K54" s="1" t="s">
        <v>136</v>
      </c>
      <c r="L54" s="1" t="s">
        <v>22</v>
      </c>
    </row>
    <row r="55">
      <c r="A55" s="1">
        <v>54.0</v>
      </c>
      <c r="B55" s="1">
        <v>1.0</v>
      </c>
      <c r="C55" s="1">
        <v>2.0</v>
      </c>
      <c r="D55" s="1" t="s">
        <v>137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3" t="s">
        <v>67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138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3" t="s">
        <v>139</v>
      </c>
      <c r="K56" s="1" t="s">
        <v>140</v>
      </c>
      <c r="L56" s="1" t="s">
        <v>22</v>
      </c>
    </row>
    <row r="57">
      <c r="A57" s="1">
        <v>56.0</v>
      </c>
      <c r="B57" s="1">
        <v>1.0</v>
      </c>
      <c r="C57" s="1">
        <v>1.0</v>
      </c>
      <c r="D57" s="1" t="s">
        <v>141</v>
      </c>
      <c r="E57" s="1" t="s">
        <v>13</v>
      </c>
      <c r="G57" s="1">
        <v>0.0</v>
      </c>
      <c r="H57" s="1">
        <v>0.0</v>
      </c>
      <c r="I57" s="1">
        <v>19947.0</v>
      </c>
      <c r="J57" s="3" t="s">
        <v>73</v>
      </c>
      <c r="K57" s="1" t="s">
        <v>142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143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144</v>
      </c>
      <c r="J58" s="3" t="s">
        <v>97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145</v>
      </c>
      <c r="E59" s="1" t="s">
        <v>13</v>
      </c>
      <c r="F59" s="4">
        <v>45440.0</v>
      </c>
      <c r="G59" s="1">
        <v>0.0</v>
      </c>
      <c r="H59" s="1">
        <v>0.0</v>
      </c>
      <c r="I59" s="1">
        <v>2697.0</v>
      </c>
      <c r="J59" s="3" t="s">
        <v>104</v>
      </c>
      <c r="L59" s="1" t="s">
        <v>22</v>
      </c>
    </row>
    <row r="60">
      <c r="A60" s="1">
        <v>59.0</v>
      </c>
      <c r="B60" s="1">
        <v>1.0</v>
      </c>
      <c r="C60" s="1">
        <v>2.0</v>
      </c>
      <c r="D60" s="1" t="s">
        <v>146</v>
      </c>
      <c r="E60" s="1" t="s">
        <v>18</v>
      </c>
      <c r="F60" s="1">
        <v>5.0</v>
      </c>
      <c r="G60" s="1">
        <v>1.0</v>
      </c>
      <c r="H60" s="1">
        <v>2.0</v>
      </c>
      <c r="I60" s="1" t="s">
        <v>147</v>
      </c>
      <c r="J60" s="3" t="s">
        <v>148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149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150</v>
      </c>
      <c r="J61" s="3" t="s">
        <v>151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152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3" t="s">
        <v>104</v>
      </c>
      <c r="L62" s="1" t="s">
        <v>22</v>
      </c>
    </row>
    <row r="63">
      <c r="A63" s="1">
        <v>62.0</v>
      </c>
      <c r="B63" s="1">
        <v>1.0</v>
      </c>
      <c r="C63" s="1">
        <v>1.0</v>
      </c>
      <c r="D63" s="1" t="s">
        <v>153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3" t="s">
        <v>154</v>
      </c>
      <c r="K63" s="1" t="s">
        <v>155</v>
      </c>
    </row>
    <row r="64">
      <c r="A64" s="1">
        <v>63.0</v>
      </c>
      <c r="B64" s="1">
        <v>0.0</v>
      </c>
      <c r="C64" s="1">
        <v>1.0</v>
      </c>
      <c r="D64" s="1" t="s">
        <v>156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3" t="s">
        <v>157</v>
      </c>
      <c r="K64" s="1" t="s">
        <v>158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159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3" t="s">
        <v>160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161</v>
      </c>
      <c r="E66" s="1" t="s">
        <v>13</v>
      </c>
      <c r="G66" s="1">
        <v>0.0</v>
      </c>
      <c r="H66" s="1">
        <v>0.0</v>
      </c>
      <c r="I66" s="1" t="s">
        <v>162</v>
      </c>
      <c r="J66" s="3" t="s">
        <v>88</v>
      </c>
      <c r="L66" s="1" t="s">
        <v>22</v>
      </c>
    </row>
    <row r="67">
      <c r="A67" s="1">
        <v>66.0</v>
      </c>
      <c r="B67" s="1">
        <v>1.0</v>
      </c>
      <c r="C67" s="1">
        <v>3.0</v>
      </c>
      <c r="D67" s="1" t="s">
        <v>163</v>
      </c>
      <c r="E67" s="1" t="s">
        <v>13</v>
      </c>
      <c r="G67" s="1">
        <v>1.0</v>
      </c>
      <c r="H67" s="1">
        <v>1.0</v>
      </c>
      <c r="I67" s="1">
        <v>2661.0</v>
      </c>
      <c r="J67" s="3" t="s">
        <v>164</v>
      </c>
      <c r="L67" s="1" t="s">
        <v>22</v>
      </c>
    </row>
    <row r="68">
      <c r="A68" s="1">
        <v>67.0</v>
      </c>
      <c r="B68" s="1">
        <v>1.0</v>
      </c>
      <c r="C68" s="1">
        <v>2.0</v>
      </c>
      <c r="D68" s="1" t="s">
        <v>165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166</v>
      </c>
      <c r="J68" s="3" t="s">
        <v>97</v>
      </c>
      <c r="K68" s="1" t="s">
        <v>167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168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169</v>
      </c>
      <c r="J69" s="3" t="s">
        <v>170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171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3" t="s">
        <v>25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172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3" t="s">
        <v>173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174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175</v>
      </c>
      <c r="J72" s="3" t="s">
        <v>97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176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150</v>
      </c>
      <c r="J73" s="3" t="s">
        <v>151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177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178</v>
      </c>
      <c r="J74" s="3" t="s">
        <v>179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180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3" t="s">
        <v>181</v>
      </c>
      <c r="L75" s="1" t="s">
        <v>22</v>
      </c>
    </row>
    <row r="76">
      <c r="A76" s="1">
        <v>75.0</v>
      </c>
      <c r="B76" s="1">
        <v>1.0</v>
      </c>
      <c r="C76" s="1">
        <v>3.0</v>
      </c>
      <c r="D76" s="1" t="s">
        <v>182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3" t="s">
        <v>183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184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3" t="s">
        <v>185</v>
      </c>
      <c r="K77" s="1" t="s">
        <v>186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187</v>
      </c>
      <c r="E78" s="1" t="s">
        <v>13</v>
      </c>
      <c r="G78" s="1">
        <v>0.0</v>
      </c>
      <c r="H78" s="1">
        <v>0.0</v>
      </c>
      <c r="I78" s="1">
        <v>349208.0</v>
      </c>
      <c r="J78" s="3" t="s">
        <v>85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188</v>
      </c>
      <c r="E79" s="1" t="s">
        <v>13</v>
      </c>
      <c r="G79" s="1">
        <v>0.0</v>
      </c>
      <c r="H79" s="1">
        <v>0.0</v>
      </c>
      <c r="I79" s="1">
        <v>374746.0</v>
      </c>
      <c r="J79" s="3" t="s">
        <v>30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189</v>
      </c>
      <c r="E80" s="1" t="s">
        <v>13</v>
      </c>
      <c r="F80" s="1" t="s">
        <v>190</v>
      </c>
      <c r="G80" s="1">
        <v>0.0</v>
      </c>
      <c r="H80" s="1">
        <v>2.0</v>
      </c>
      <c r="I80" s="1">
        <v>248738.0</v>
      </c>
      <c r="J80" s="3" t="s">
        <v>191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192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3" t="s">
        <v>193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194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3" t="s">
        <v>195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196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3" t="s">
        <v>197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198</v>
      </c>
      <c r="E84" s="1" t="s">
        <v>18</v>
      </c>
      <c r="G84" s="1">
        <v>0.0</v>
      </c>
      <c r="H84" s="1">
        <v>0.0</v>
      </c>
      <c r="I84" s="1">
        <v>330932.0</v>
      </c>
      <c r="J84" s="3" t="s">
        <v>199</v>
      </c>
      <c r="L84" s="1" t="s">
        <v>33</v>
      </c>
    </row>
    <row r="85">
      <c r="A85" s="1">
        <v>84.0</v>
      </c>
      <c r="B85" s="1">
        <v>0.0</v>
      </c>
      <c r="C85" s="1">
        <v>1.0</v>
      </c>
      <c r="D85" s="1" t="s">
        <v>200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3" t="s">
        <v>201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202</v>
      </c>
      <c r="E86" s="1" t="s">
        <v>18</v>
      </c>
      <c r="F86" s="1">
        <v>17.0</v>
      </c>
      <c r="G86" s="1">
        <v>0.0</v>
      </c>
      <c r="H86" s="1">
        <v>0.0</v>
      </c>
      <c r="I86" s="1" t="s">
        <v>203</v>
      </c>
      <c r="J86" s="3" t="s">
        <v>97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204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3" t="s">
        <v>205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206</v>
      </c>
      <c r="E88" s="1" t="s">
        <v>13</v>
      </c>
      <c r="F88" s="1">
        <v>16.0</v>
      </c>
      <c r="G88" s="1">
        <v>1.0</v>
      </c>
      <c r="H88" s="1">
        <v>3.0</v>
      </c>
      <c r="I88" s="1" t="s">
        <v>207</v>
      </c>
      <c r="J88" s="3" t="s">
        <v>208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209</v>
      </c>
      <c r="E89" s="1" t="s">
        <v>13</v>
      </c>
      <c r="G89" s="1">
        <v>0.0</v>
      </c>
      <c r="H89" s="1">
        <v>0.0</v>
      </c>
      <c r="I89" s="1" t="s">
        <v>210</v>
      </c>
      <c r="J89" s="3" t="s">
        <v>30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211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3" t="s">
        <v>80</v>
      </c>
      <c r="K90" s="1" t="s">
        <v>81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212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 t="s">
        <v>30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213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 t="s">
        <v>30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214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3" t="s">
        <v>55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215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216</v>
      </c>
      <c r="J94" s="3" t="s">
        <v>217</v>
      </c>
      <c r="K94" s="1" t="s">
        <v>218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219</v>
      </c>
      <c r="E95" s="1" t="s">
        <v>13</v>
      </c>
      <c r="F95" s="1">
        <v>26.0</v>
      </c>
      <c r="G95" s="1">
        <v>1.0</v>
      </c>
      <c r="H95" s="1">
        <v>2.0</v>
      </c>
      <c r="I95" s="1" t="s">
        <v>220</v>
      </c>
      <c r="J95" s="3" t="s">
        <v>221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222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3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223</v>
      </c>
      <c r="E97" s="1" t="s">
        <v>13</v>
      </c>
      <c r="G97" s="1">
        <v>0.0</v>
      </c>
      <c r="H97" s="1">
        <v>0.0</v>
      </c>
      <c r="I97" s="1">
        <v>374910.0</v>
      </c>
      <c r="J97" s="3" t="s">
        <v>30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224</v>
      </c>
      <c r="E98" s="1" t="s">
        <v>13</v>
      </c>
      <c r="F98" s="1">
        <v>71.0</v>
      </c>
      <c r="G98" s="1">
        <v>0.0</v>
      </c>
      <c r="H98" s="1">
        <v>0.0</v>
      </c>
      <c r="I98" s="1" t="s">
        <v>225</v>
      </c>
      <c r="J98" s="3" t="s">
        <v>226</v>
      </c>
      <c r="K98" s="1" t="s">
        <v>227</v>
      </c>
      <c r="L98" s="1" t="s">
        <v>22</v>
      </c>
    </row>
    <row r="99">
      <c r="A99" s="1">
        <v>98.0</v>
      </c>
      <c r="B99" s="1">
        <v>1.0</v>
      </c>
      <c r="C99" s="1">
        <v>1.0</v>
      </c>
      <c r="D99" s="1" t="s">
        <v>228</v>
      </c>
      <c r="E99" s="1" t="s">
        <v>13</v>
      </c>
      <c r="F99" s="1">
        <v>23.0</v>
      </c>
      <c r="G99" s="1">
        <v>0.0</v>
      </c>
      <c r="H99" s="1">
        <v>1.0</v>
      </c>
      <c r="I99" s="1" t="s">
        <v>229</v>
      </c>
      <c r="J99" s="3" t="s">
        <v>230</v>
      </c>
      <c r="K99" s="1" t="s">
        <v>231</v>
      </c>
      <c r="L99" s="1" t="s">
        <v>22</v>
      </c>
    </row>
    <row r="100">
      <c r="A100" s="1">
        <v>99.0</v>
      </c>
      <c r="B100" s="1">
        <v>1.0</v>
      </c>
      <c r="C100" s="1">
        <v>2.0</v>
      </c>
      <c r="D100" s="1" t="s">
        <v>232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3" t="s">
        <v>233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234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3" t="s">
        <v>67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235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3" t="s">
        <v>85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236</v>
      </c>
      <c r="E103" s="1" t="s">
        <v>13</v>
      </c>
      <c r="G103" s="1">
        <v>0.0</v>
      </c>
      <c r="H103" s="1">
        <v>0.0</v>
      </c>
      <c r="I103" s="1">
        <v>349215.0</v>
      </c>
      <c r="J103" s="3" t="s">
        <v>85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237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3" t="s">
        <v>238</v>
      </c>
      <c r="K104" s="1" t="s">
        <v>239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240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3" t="s">
        <v>241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242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3" t="s">
        <v>25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243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3" t="s">
        <v>85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244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3" t="s">
        <v>185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245</v>
      </c>
      <c r="E109" s="1" t="s">
        <v>13</v>
      </c>
      <c r="G109" s="1">
        <v>0.0</v>
      </c>
      <c r="H109" s="1">
        <v>0.0</v>
      </c>
      <c r="I109" s="1">
        <v>312991.0</v>
      </c>
      <c r="J109" s="3" t="s">
        <v>246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247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3" t="s">
        <v>85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248</v>
      </c>
      <c r="E111" s="1" t="s">
        <v>18</v>
      </c>
      <c r="G111" s="1">
        <v>1.0</v>
      </c>
      <c r="H111" s="1">
        <v>0.0</v>
      </c>
      <c r="I111" s="1">
        <v>371110.0</v>
      </c>
      <c r="J111" s="3" t="s">
        <v>249</v>
      </c>
      <c r="L111" s="1" t="s">
        <v>33</v>
      </c>
    </row>
    <row r="112">
      <c r="A112" s="1">
        <v>111.0</v>
      </c>
      <c r="B112" s="1">
        <v>0.0</v>
      </c>
      <c r="C112" s="1">
        <v>1.0</v>
      </c>
      <c r="D112" s="1" t="s">
        <v>250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3" t="s">
        <v>102</v>
      </c>
      <c r="K112" s="1" t="s">
        <v>251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252</v>
      </c>
      <c r="E113" s="1" t="s">
        <v>18</v>
      </c>
      <c r="F113" s="4">
        <v>45426.0</v>
      </c>
      <c r="G113" s="1">
        <v>1.0</v>
      </c>
      <c r="H113" s="1">
        <v>0.0</v>
      </c>
      <c r="I113" s="1">
        <v>2665.0</v>
      </c>
      <c r="J113" s="3" t="s">
        <v>181</v>
      </c>
      <c r="L113" s="1" t="s">
        <v>22</v>
      </c>
    </row>
    <row r="114">
      <c r="A114" s="1">
        <v>113.0</v>
      </c>
      <c r="B114" s="1">
        <v>0.0</v>
      </c>
      <c r="C114" s="1">
        <v>3.0</v>
      </c>
      <c r="D114" s="1" t="s">
        <v>253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 t="s">
        <v>30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254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3" t="s">
        <v>255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256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3" t="s">
        <v>257</v>
      </c>
      <c r="L116" s="1" t="s">
        <v>22</v>
      </c>
    </row>
    <row r="117">
      <c r="A117" s="1">
        <v>116.0</v>
      </c>
      <c r="B117" s="1">
        <v>0.0</v>
      </c>
      <c r="C117" s="1">
        <v>3.0</v>
      </c>
      <c r="D117" s="1" t="s">
        <v>258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259</v>
      </c>
      <c r="J117" s="3" t="s">
        <v>25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260</v>
      </c>
      <c r="E118" s="1" t="s">
        <v>13</v>
      </c>
      <c r="F118" s="1" t="s">
        <v>261</v>
      </c>
      <c r="G118" s="1">
        <v>0.0</v>
      </c>
      <c r="H118" s="1">
        <v>0.0</v>
      </c>
      <c r="I118" s="1">
        <v>370369.0</v>
      </c>
      <c r="J118" s="3" t="s">
        <v>94</v>
      </c>
      <c r="L118" s="1" t="s">
        <v>33</v>
      </c>
    </row>
    <row r="119">
      <c r="A119" s="1">
        <v>118.0</v>
      </c>
      <c r="B119" s="1">
        <v>0.0</v>
      </c>
      <c r="C119" s="1">
        <v>2.0</v>
      </c>
      <c r="D119" s="1" t="s">
        <v>262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3" t="s">
        <v>113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263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264</v>
      </c>
      <c r="J120" s="3" t="s">
        <v>265</v>
      </c>
      <c r="K120" s="1" t="s">
        <v>266</v>
      </c>
      <c r="L120" s="1" t="s">
        <v>22</v>
      </c>
    </row>
    <row r="121">
      <c r="A121" s="1">
        <v>120.0</v>
      </c>
      <c r="B121" s="1">
        <v>0.0</v>
      </c>
      <c r="C121" s="1">
        <v>3.0</v>
      </c>
      <c r="D121" s="1" t="s">
        <v>267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3" t="s">
        <v>53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268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178</v>
      </c>
      <c r="J122" s="3" t="s">
        <v>179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269</v>
      </c>
      <c r="E123" s="1" t="s">
        <v>13</v>
      </c>
      <c r="G123" s="1">
        <v>0.0</v>
      </c>
      <c r="H123" s="1">
        <v>0.0</v>
      </c>
      <c r="I123" s="1" t="s">
        <v>270</v>
      </c>
      <c r="J123" s="3" t="s">
        <v>30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271</v>
      </c>
      <c r="E124" s="1" t="s">
        <v>13</v>
      </c>
      <c r="F124" s="1" t="s">
        <v>272</v>
      </c>
      <c r="G124" s="1">
        <v>1.0</v>
      </c>
      <c r="H124" s="1">
        <v>0.0</v>
      </c>
      <c r="I124" s="1">
        <v>237736.0</v>
      </c>
      <c r="J124" s="3" t="s">
        <v>42</v>
      </c>
      <c r="L124" s="1" t="s">
        <v>22</v>
      </c>
    </row>
    <row r="125">
      <c r="A125" s="1">
        <v>124.0</v>
      </c>
      <c r="B125" s="1">
        <v>1.0</v>
      </c>
      <c r="C125" s="1">
        <v>2.0</v>
      </c>
      <c r="D125" s="1" t="s">
        <v>273</v>
      </c>
      <c r="E125" s="1" t="s">
        <v>18</v>
      </c>
      <c r="F125" s="1" t="s">
        <v>272</v>
      </c>
      <c r="G125" s="1">
        <v>0.0</v>
      </c>
      <c r="H125" s="1">
        <v>0.0</v>
      </c>
      <c r="I125" s="1">
        <v>27267.0</v>
      </c>
      <c r="J125" s="3" t="s">
        <v>61</v>
      </c>
      <c r="K125" s="1" t="s">
        <v>274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275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3" t="s">
        <v>238</v>
      </c>
      <c r="K126" s="1" t="s">
        <v>239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276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3" t="s">
        <v>109</v>
      </c>
      <c r="L127" s="1" t="s">
        <v>22</v>
      </c>
    </row>
    <row r="128">
      <c r="A128" s="1">
        <v>127.0</v>
      </c>
      <c r="B128" s="1">
        <v>0.0</v>
      </c>
      <c r="C128" s="1">
        <v>3.0</v>
      </c>
      <c r="D128" s="1" t="s">
        <v>277</v>
      </c>
      <c r="E128" s="1" t="s">
        <v>13</v>
      </c>
      <c r="G128" s="1">
        <v>0.0</v>
      </c>
      <c r="H128" s="1">
        <v>0.0</v>
      </c>
      <c r="I128" s="1">
        <v>370372.0</v>
      </c>
      <c r="J128" s="3" t="s">
        <v>94</v>
      </c>
      <c r="L128" s="1" t="s">
        <v>33</v>
      </c>
    </row>
    <row r="129">
      <c r="A129" s="1">
        <v>128.0</v>
      </c>
      <c r="B129" s="1">
        <v>1.0</v>
      </c>
      <c r="C129" s="1">
        <v>3.0</v>
      </c>
      <c r="D129" s="1" t="s">
        <v>278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279</v>
      </c>
      <c r="J129" s="3" t="s">
        <v>280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281</v>
      </c>
      <c r="E130" s="1" t="s">
        <v>18</v>
      </c>
      <c r="G130" s="1">
        <v>1.0</v>
      </c>
      <c r="H130" s="1">
        <v>1.0</v>
      </c>
      <c r="I130" s="1">
        <v>2668.0</v>
      </c>
      <c r="J130" s="3" t="s">
        <v>282</v>
      </c>
      <c r="K130" s="1" t="s">
        <v>283</v>
      </c>
      <c r="L130" s="1" t="s">
        <v>22</v>
      </c>
    </row>
    <row r="131">
      <c r="A131" s="1">
        <v>130.0</v>
      </c>
      <c r="B131" s="1">
        <v>0.0</v>
      </c>
      <c r="C131" s="1">
        <v>3.0</v>
      </c>
      <c r="D131" s="1" t="s">
        <v>284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3" t="s">
        <v>285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286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3" t="s">
        <v>85</v>
      </c>
      <c r="L132" s="1" t="s">
        <v>22</v>
      </c>
    </row>
    <row r="133">
      <c r="A133" s="1">
        <v>132.0</v>
      </c>
      <c r="B133" s="1">
        <v>0.0</v>
      </c>
      <c r="C133" s="1">
        <v>3.0</v>
      </c>
      <c r="D133" s="1" t="s">
        <v>287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288</v>
      </c>
      <c r="J133" s="3" t="s">
        <v>289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290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291</v>
      </c>
      <c r="J134" s="3" t="s">
        <v>292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293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3" t="s">
        <v>67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294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295</v>
      </c>
      <c r="J136" s="3" t="s">
        <v>61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296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297</v>
      </c>
      <c r="J137" s="3" t="s">
        <v>298</v>
      </c>
      <c r="L137" s="1" t="s">
        <v>22</v>
      </c>
    </row>
    <row r="138">
      <c r="A138" s="1">
        <v>137.0</v>
      </c>
      <c r="B138" s="1">
        <v>1.0</v>
      </c>
      <c r="C138" s="1">
        <v>1.0</v>
      </c>
      <c r="D138" s="1" t="s">
        <v>299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3" t="s">
        <v>300</v>
      </c>
      <c r="K138" s="1" t="s">
        <v>301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302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3" t="s">
        <v>27</v>
      </c>
      <c r="K139" s="1" t="s">
        <v>28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303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3" t="s">
        <v>304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305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306</v>
      </c>
      <c r="J141" s="3" t="s">
        <v>307</v>
      </c>
      <c r="K141" s="1" t="s">
        <v>308</v>
      </c>
      <c r="L141" s="1" t="s">
        <v>22</v>
      </c>
    </row>
    <row r="142">
      <c r="A142" s="1">
        <v>141.0</v>
      </c>
      <c r="B142" s="1">
        <v>0.0</v>
      </c>
      <c r="C142" s="1">
        <v>3.0</v>
      </c>
      <c r="D142" s="1" t="s">
        <v>309</v>
      </c>
      <c r="E142" s="1" t="s">
        <v>18</v>
      </c>
      <c r="G142" s="1">
        <v>0.0</v>
      </c>
      <c r="H142" s="1">
        <v>2.0</v>
      </c>
      <c r="I142" s="1">
        <v>2678.0</v>
      </c>
      <c r="J142" s="3" t="s">
        <v>164</v>
      </c>
      <c r="L142" s="1" t="s">
        <v>22</v>
      </c>
    </row>
    <row r="143">
      <c r="A143" s="1">
        <v>142.0</v>
      </c>
      <c r="B143" s="1">
        <v>1.0</v>
      </c>
      <c r="C143" s="1">
        <v>3.0</v>
      </c>
      <c r="D143" s="1" t="s">
        <v>310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3" t="s">
        <v>94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311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312</v>
      </c>
      <c r="J144" s="3" t="s">
        <v>205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313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3" t="s">
        <v>314</v>
      </c>
      <c r="L145" s="1" t="s">
        <v>33</v>
      </c>
    </row>
    <row r="146">
      <c r="A146" s="1">
        <v>145.0</v>
      </c>
      <c r="B146" s="1">
        <v>0.0</v>
      </c>
      <c r="C146" s="1">
        <v>2.0</v>
      </c>
      <c r="D146" s="1" t="s">
        <v>315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3" t="s">
        <v>316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317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318</v>
      </c>
      <c r="J147" s="3" t="s">
        <v>319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320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3" t="s">
        <v>321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322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207</v>
      </c>
      <c r="J149" s="3" t="s">
        <v>208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323</v>
      </c>
      <c r="E150" s="1" t="s">
        <v>13</v>
      </c>
      <c r="F150" s="1" t="s">
        <v>324</v>
      </c>
      <c r="G150" s="1">
        <v>0.0</v>
      </c>
      <c r="H150" s="1">
        <v>2.0</v>
      </c>
      <c r="I150" s="1">
        <v>230080.0</v>
      </c>
      <c r="J150" s="3" t="s">
        <v>67</v>
      </c>
      <c r="K150" s="1" t="s">
        <v>325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326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3" t="s">
        <v>61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327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328</v>
      </c>
      <c r="J152" s="3" t="s">
        <v>329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330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3" t="s">
        <v>331</v>
      </c>
      <c r="K153" s="1" t="s">
        <v>332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333</v>
      </c>
      <c r="E154" s="1" t="s">
        <v>13</v>
      </c>
      <c r="F154" s="1" t="s">
        <v>334</v>
      </c>
      <c r="G154" s="1">
        <v>0.0</v>
      </c>
      <c r="H154" s="1">
        <v>0.0</v>
      </c>
      <c r="I154" s="1" t="s">
        <v>335</v>
      </c>
      <c r="J154" s="3" t="s">
        <v>30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336</v>
      </c>
      <c r="E155" s="1" t="s">
        <v>13</v>
      </c>
      <c r="F155" s="1" t="s">
        <v>337</v>
      </c>
      <c r="G155" s="1">
        <v>0.0</v>
      </c>
      <c r="H155" s="1">
        <v>2.0</v>
      </c>
      <c r="I155" s="1" t="s">
        <v>338</v>
      </c>
      <c r="J155" s="3" t="s">
        <v>292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339</v>
      </c>
      <c r="E156" s="1" t="s">
        <v>13</v>
      </c>
      <c r="G156" s="1">
        <v>0.0</v>
      </c>
      <c r="H156" s="1">
        <v>0.0</v>
      </c>
      <c r="I156" s="1" t="s">
        <v>340</v>
      </c>
      <c r="J156" s="3" t="s">
        <v>341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342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343</v>
      </c>
      <c r="J157" s="3" t="s">
        <v>344</v>
      </c>
      <c r="L157" s="1" t="s">
        <v>22</v>
      </c>
    </row>
    <row r="158">
      <c r="A158" s="1">
        <v>157.0</v>
      </c>
      <c r="B158" s="1">
        <v>1.0</v>
      </c>
      <c r="C158" s="1">
        <v>3.0</v>
      </c>
      <c r="D158" s="1" t="s">
        <v>345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3" t="s">
        <v>346</v>
      </c>
      <c r="L158" s="1" t="s">
        <v>33</v>
      </c>
    </row>
    <row r="159">
      <c r="A159" s="1">
        <v>158.0</v>
      </c>
      <c r="B159" s="1">
        <v>0.0</v>
      </c>
      <c r="C159" s="1">
        <v>3.0</v>
      </c>
      <c r="D159" s="1" t="s">
        <v>347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348</v>
      </c>
      <c r="J159" s="3" t="s">
        <v>30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349</v>
      </c>
      <c r="E160" s="1" t="s">
        <v>13</v>
      </c>
      <c r="G160" s="1">
        <v>0.0</v>
      </c>
      <c r="H160" s="1">
        <v>0.0</v>
      </c>
      <c r="I160" s="1">
        <v>315037.0</v>
      </c>
      <c r="J160" s="3" t="s">
        <v>173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350</v>
      </c>
      <c r="E161" s="1" t="s">
        <v>13</v>
      </c>
      <c r="G161" s="1">
        <v>8.0</v>
      </c>
      <c r="H161" s="1">
        <v>2.0</v>
      </c>
      <c r="I161" s="1" t="s">
        <v>351</v>
      </c>
      <c r="J161" s="3" t="s">
        <v>352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353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3" t="s">
        <v>354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355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356</v>
      </c>
      <c r="J163" s="3" t="s">
        <v>357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358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3" t="s">
        <v>246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359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3" t="s">
        <v>173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360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3" t="s">
        <v>129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361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3" t="s">
        <v>362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363</v>
      </c>
      <c r="E168" s="1" t="s">
        <v>18</v>
      </c>
      <c r="G168" s="1">
        <v>0.0</v>
      </c>
      <c r="H168" s="1">
        <v>1.0</v>
      </c>
      <c r="I168" s="1">
        <v>113505.0</v>
      </c>
      <c r="J168" s="3" t="s">
        <v>364</v>
      </c>
      <c r="K168" s="1" t="s">
        <v>365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366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3" t="s">
        <v>160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367</v>
      </c>
      <c r="E170" s="1" t="s">
        <v>13</v>
      </c>
      <c r="G170" s="1">
        <v>0.0</v>
      </c>
      <c r="H170" s="1">
        <v>0.0</v>
      </c>
      <c r="I170" s="1" t="s">
        <v>368</v>
      </c>
      <c r="J170" s="3" t="s">
        <v>369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370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3" t="s">
        <v>183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371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3" t="s">
        <v>372</v>
      </c>
      <c r="K172" s="1" t="s">
        <v>373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374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3" t="s">
        <v>59</v>
      </c>
      <c r="L173" s="1" t="s">
        <v>33</v>
      </c>
    </row>
    <row r="174">
      <c r="A174" s="1">
        <v>173.0</v>
      </c>
      <c r="B174" s="1">
        <v>1.0</v>
      </c>
      <c r="C174" s="1">
        <v>3.0</v>
      </c>
      <c r="D174" s="1" t="s">
        <v>375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3" t="s">
        <v>40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376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377</v>
      </c>
      <c r="J175" s="3" t="s">
        <v>25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378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3" t="s">
        <v>379</v>
      </c>
      <c r="K176" s="1" t="s">
        <v>380</v>
      </c>
      <c r="L176" s="1" t="s">
        <v>22</v>
      </c>
    </row>
    <row r="177">
      <c r="A177" s="1">
        <v>176.0</v>
      </c>
      <c r="B177" s="1">
        <v>0.0</v>
      </c>
      <c r="C177" s="1">
        <v>3.0</v>
      </c>
      <c r="D177" s="1" t="s">
        <v>381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3" t="s">
        <v>55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382</v>
      </c>
      <c r="E178" s="1" t="s">
        <v>13</v>
      </c>
      <c r="G178" s="1">
        <v>3.0</v>
      </c>
      <c r="H178" s="1">
        <v>1.0</v>
      </c>
      <c r="I178" s="1">
        <v>4133.0</v>
      </c>
      <c r="J178" s="3" t="s">
        <v>383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384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385</v>
      </c>
      <c r="J179" s="3" t="s">
        <v>386</v>
      </c>
      <c r="K179" s="1" t="s">
        <v>387</v>
      </c>
      <c r="L179" s="1" t="s">
        <v>22</v>
      </c>
    </row>
    <row r="180">
      <c r="A180" s="1">
        <v>179.0</v>
      </c>
      <c r="B180" s="1">
        <v>0.0</v>
      </c>
      <c r="C180" s="1">
        <v>2.0</v>
      </c>
      <c r="D180" s="1" t="s">
        <v>388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3" t="s">
        <v>61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389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390</v>
      </c>
      <c r="J181" s="3" t="s">
        <v>391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392</v>
      </c>
      <c r="E182" s="1" t="s">
        <v>18</v>
      </c>
      <c r="G182" s="1">
        <v>8.0</v>
      </c>
      <c r="H182" s="1">
        <v>2.0</v>
      </c>
      <c r="I182" s="1" t="s">
        <v>351</v>
      </c>
      <c r="J182" s="3" t="s">
        <v>352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393</v>
      </c>
      <c r="E183" s="1" t="s">
        <v>13</v>
      </c>
      <c r="G183" s="1">
        <v>0.0</v>
      </c>
      <c r="H183" s="1">
        <v>0.0</v>
      </c>
      <c r="I183" s="1" t="s">
        <v>394</v>
      </c>
      <c r="J183" s="3" t="s">
        <v>395</v>
      </c>
      <c r="L183" s="1" t="s">
        <v>22</v>
      </c>
    </row>
    <row r="184">
      <c r="A184" s="1">
        <v>183.0</v>
      </c>
      <c r="B184" s="1">
        <v>0.0</v>
      </c>
      <c r="C184" s="1">
        <v>3.0</v>
      </c>
      <c r="D184" s="1" t="s">
        <v>396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3" t="s">
        <v>77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397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3" t="s">
        <v>398</v>
      </c>
      <c r="K185" s="1" t="s">
        <v>399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400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3" t="s">
        <v>401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402</v>
      </c>
      <c r="E187" s="1" t="s">
        <v>13</v>
      </c>
      <c r="G187" s="1">
        <v>0.0</v>
      </c>
      <c r="H187" s="1">
        <v>0.0</v>
      </c>
      <c r="I187" s="1">
        <v>113767.0</v>
      </c>
      <c r="J187" s="3" t="s">
        <v>403</v>
      </c>
      <c r="K187" s="1" t="s">
        <v>404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405</v>
      </c>
      <c r="E188" s="1" t="s">
        <v>18</v>
      </c>
      <c r="G188" s="1">
        <v>1.0</v>
      </c>
      <c r="H188" s="1">
        <v>0.0</v>
      </c>
      <c r="I188" s="1">
        <v>370365.0</v>
      </c>
      <c r="J188" s="3" t="s">
        <v>122</v>
      </c>
      <c r="L188" s="1" t="s">
        <v>33</v>
      </c>
    </row>
    <row r="189">
      <c r="A189" s="1">
        <v>188.0</v>
      </c>
      <c r="B189" s="1">
        <v>1.0</v>
      </c>
      <c r="C189" s="1">
        <v>1.0</v>
      </c>
      <c r="D189" s="1" t="s">
        <v>406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3" t="s">
        <v>48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407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3" t="s">
        <v>122</v>
      </c>
      <c r="L190" s="1" t="s">
        <v>33</v>
      </c>
    </row>
    <row r="191">
      <c r="A191" s="1">
        <v>190.0</v>
      </c>
      <c r="B191" s="1">
        <v>0.0</v>
      </c>
      <c r="C191" s="1">
        <v>3.0</v>
      </c>
      <c r="D191" s="1" t="s">
        <v>408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3" t="s">
        <v>85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409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3" t="s">
        <v>61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410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3" t="s">
        <v>61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411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3" t="s">
        <v>55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412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3" t="s">
        <v>67</v>
      </c>
      <c r="K195" s="1" t="s">
        <v>325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413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414</v>
      </c>
      <c r="J196" s="3" t="s">
        <v>88</v>
      </c>
      <c r="K196" s="1" t="s">
        <v>415</v>
      </c>
      <c r="L196" s="1" t="s">
        <v>22</v>
      </c>
    </row>
    <row r="197">
      <c r="A197" s="1">
        <v>196.0</v>
      </c>
      <c r="B197" s="1">
        <v>1.0</v>
      </c>
      <c r="C197" s="1">
        <v>1.0</v>
      </c>
      <c r="D197" s="1" t="s">
        <v>416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90</v>
      </c>
      <c r="J197" s="3" t="s">
        <v>91</v>
      </c>
      <c r="K197" s="1" t="s">
        <v>417</v>
      </c>
      <c r="L197" s="1" t="s">
        <v>22</v>
      </c>
    </row>
    <row r="198">
      <c r="A198" s="1">
        <v>197.0</v>
      </c>
      <c r="B198" s="1">
        <v>0.0</v>
      </c>
      <c r="C198" s="1">
        <v>3.0</v>
      </c>
      <c r="D198" s="1" t="s">
        <v>418</v>
      </c>
      <c r="E198" s="1" t="s">
        <v>13</v>
      </c>
      <c r="G198" s="1">
        <v>0.0</v>
      </c>
      <c r="H198" s="1">
        <v>0.0</v>
      </c>
      <c r="I198" s="1">
        <v>368703.0</v>
      </c>
      <c r="J198" s="3" t="s">
        <v>94</v>
      </c>
      <c r="L198" s="1" t="s">
        <v>33</v>
      </c>
    </row>
    <row r="199">
      <c r="A199" s="1">
        <v>198.0</v>
      </c>
      <c r="B199" s="1">
        <v>0.0</v>
      </c>
      <c r="C199" s="1">
        <v>3.0</v>
      </c>
      <c r="D199" s="1" t="s">
        <v>419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3" t="s">
        <v>420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421</v>
      </c>
      <c r="E200" s="1" t="s">
        <v>18</v>
      </c>
      <c r="G200" s="1">
        <v>0.0</v>
      </c>
      <c r="H200" s="1">
        <v>0.0</v>
      </c>
      <c r="I200" s="1">
        <v>370370.0</v>
      </c>
      <c r="J200" s="3" t="s">
        <v>94</v>
      </c>
      <c r="L200" s="1" t="s">
        <v>33</v>
      </c>
    </row>
    <row r="201">
      <c r="A201" s="1">
        <v>200.0</v>
      </c>
      <c r="B201" s="1">
        <v>0.0</v>
      </c>
      <c r="C201" s="1">
        <v>2.0</v>
      </c>
      <c r="D201" s="1" t="s">
        <v>422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3" t="s">
        <v>61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423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3" t="s">
        <v>197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424</v>
      </c>
      <c r="E203" s="1" t="s">
        <v>13</v>
      </c>
      <c r="G203" s="1">
        <v>8.0</v>
      </c>
      <c r="H203" s="1">
        <v>2.0</v>
      </c>
      <c r="I203" s="1" t="s">
        <v>351</v>
      </c>
      <c r="J203" s="3" t="s">
        <v>352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425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3" t="s">
        <v>426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427</v>
      </c>
      <c r="E205" s="1" t="s">
        <v>13</v>
      </c>
      <c r="F205" s="1" t="s">
        <v>428</v>
      </c>
      <c r="G205" s="1">
        <v>0.0</v>
      </c>
      <c r="H205" s="1">
        <v>0.0</v>
      </c>
      <c r="I205" s="1">
        <v>2628.0</v>
      </c>
      <c r="J205" s="3" t="s">
        <v>65</v>
      </c>
      <c r="L205" s="1" t="s">
        <v>22</v>
      </c>
    </row>
    <row r="206">
      <c r="A206" s="1">
        <v>205.0</v>
      </c>
      <c r="B206" s="1">
        <v>1.0</v>
      </c>
      <c r="C206" s="1">
        <v>3.0</v>
      </c>
      <c r="D206" s="1" t="s">
        <v>429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430</v>
      </c>
      <c r="J206" s="3" t="s">
        <v>30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431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3" t="s">
        <v>432</v>
      </c>
      <c r="K207" s="1" t="s">
        <v>46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433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3" t="s">
        <v>205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434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3" t="s">
        <v>435</v>
      </c>
      <c r="L209" s="1" t="s">
        <v>22</v>
      </c>
    </row>
    <row r="210">
      <c r="A210" s="1">
        <v>209.0</v>
      </c>
      <c r="B210" s="1">
        <v>1.0</v>
      </c>
      <c r="C210" s="1">
        <v>3.0</v>
      </c>
      <c r="D210" s="1" t="s">
        <v>436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3" t="s">
        <v>94</v>
      </c>
      <c r="L210" s="1" t="s">
        <v>33</v>
      </c>
    </row>
    <row r="211">
      <c r="A211" s="1">
        <v>210.0</v>
      </c>
      <c r="B211" s="1">
        <v>1.0</v>
      </c>
      <c r="C211" s="1">
        <v>1.0</v>
      </c>
      <c r="D211" s="1" t="s">
        <v>437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3" t="s">
        <v>438</v>
      </c>
      <c r="K211" s="1" t="s">
        <v>439</v>
      </c>
      <c r="L211" s="1" t="s">
        <v>22</v>
      </c>
    </row>
    <row r="212">
      <c r="A212" s="1">
        <v>211.0</v>
      </c>
      <c r="B212" s="1">
        <v>0.0</v>
      </c>
      <c r="C212" s="1">
        <v>3.0</v>
      </c>
      <c r="D212" s="1" t="s">
        <v>440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441</v>
      </c>
      <c r="J212" s="3" t="s">
        <v>289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442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443</v>
      </c>
      <c r="J213" s="3" t="s">
        <v>113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444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445</v>
      </c>
      <c r="J214" s="3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446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3" t="s">
        <v>61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447</v>
      </c>
      <c r="E216" s="1" t="s">
        <v>13</v>
      </c>
      <c r="G216" s="1">
        <v>1.0</v>
      </c>
      <c r="H216" s="1">
        <v>0.0</v>
      </c>
      <c r="I216" s="1">
        <v>367229.0</v>
      </c>
      <c r="J216" s="3" t="s">
        <v>94</v>
      </c>
      <c r="L216" s="1" t="s">
        <v>33</v>
      </c>
    </row>
    <row r="217">
      <c r="A217" s="1">
        <v>216.0</v>
      </c>
      <c r="B217" s="1">
        <v>1.0</v>
      </c>
      <c r="C217" s="1">
        <v>1.0</v>
      </c>
      <c r="D217" s="1" t="s">
        <v>448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3" t="s">
        <v>449</v>
      </c>
      <c r="K217" s="1" t="s">
        <v>450</v>
      </c>
      <c r="L217" s="1" t="s">
        <v>22</v>
      </c>
    </row>
    <row r="218">
      <c r="A218" s="1">
        <v>217.0</v>
      </c>
      <c r="B218" s="1">
        <v>1.0</v>
      </c>
      <c r="C218" s="1">
        <v>3.0</v>
      </c>
      <c r="D218" s="1" t="s">
        <v>451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452</v>
      </c>
      <c r="J218" s="3" t="s">
        <v>25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453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3" t="s">
        <v>454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455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3" t="s">
        <v>456</v>
      </c>
      <c r="K220" s="1" t="s">
        <v>457</v>
      </c>
      <c r="L220" s="1" t="s">
        <v>22</v>
      </c>
    </row>
    <row r="221">
      <c r="A221" s="1">
        <v>220.0</v>
      </c>
      <c r="B221" s="1">
        <v>0.0</v>
      </c>
      <c r="C221" s="1">
        <v>2.0</v>
      </c>
      <c r="D221" s="1" t="s">
        <v>458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459</v>
      </c>
      <c r="J221" s="3" t="s">
        <v>97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460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461</v>
      </c>
      <c r="J222" s="3" t="s">
        <v>30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462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3" t="s">
        <v>61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463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 t="s">
        <v>30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464</v>
      </c>
      <c r="E225" s="1" t="s">
        <v>13</v>
      </c>
      <c r="G225" s="1">
        <v>0.0</v>
      </c>
      <c r="H225" s="1">
        <v>0.0</v>
      </c>
      <c r="I225" s="1">
        <v>349234.0</v>
      </c>
      <c r="J225" s="3" t="s">
        <v>85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465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3" t="s">
        <v>466</v>
      </c>
      <c r="K226" s="1" t="s">
        <v>467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468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469</v>
      </c>
      <c r="J227" s="3" t="s">
        <v>470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471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472</v>
      </c>
      <c r="J228" s="3" t="s">
        <v>97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473</v>
      </c>
      <c r="E229" s="1" t="s">
        <v>13</v>
      </c>
      <c r="F229" s="4">
        <v>45432.0</v>
      </c>
      <c r="G229" s="1">
        <v>0.0</v>
      </c>
      <c r="H229" s="1">
        <v>0.0</v>
      </c>
      <c r="I229" s="1" t="s">
        <v>474</v>
      </c>
      <c r="J229" s="3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475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3" t="s">
        <v>61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476</v>
      </c>
      <c r="E231" s="1" t="s">
        <v>18</v>
      </c>
      <c r="G231" s="1">
        <v>3.0</v>
      </c>
      <c r="H231" s="1">
        <v>1.0</v>
      </c>
      <c r="I231" s="1">
        <v>4133.0</v>
      </c>
      <c r="J231" s="3" t="s">
        <v>383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477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3" t="s">
        <v>157</v>
      </c>
      <c r="K232" s="1" t="s">
        <v>158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478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3" t="s">
        <v>246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479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3" t="s">
        <v>480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481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3" t="s">
        <v>77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482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483</v>
      </c>
      <c r="J236" s="3" t="s">
        <v>97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484</v>
      </c>
      <c r="E237" s="1" t="s">
        <v>18</v>
      </c>
      <c r="G237" s="1">
        <v>0.0</v>
      </c>
      <c r="H237" s="1">
        <v>0.0</v>
      </c>
      <c r="I237" s="1" t="s">
        <v>485</v>
      </c>
      <c r="J237" s="3" t="s">
        <v>486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487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3" t="s">
        <v>67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488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489</v>
      </c>
      <c r="J239" s="3" t="s">
        <v>490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491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3" t="s">
        <v>97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492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493</v>
      </c>
      <c r="J241" s="3" t="s">
        <v>494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495</v>
      </c>
      <c r="E242" s="1" t="s">
        <v>18</v>
      </c>
      <c r="G242" s="1">
        <v>1.0</v>
      </c>
      <c r="H242" s="1">
        <v>0.0</v>
      </c>
      <c r="I242" s="1">
        <v>2665.0</v>
      </c>
      <c r="J242" s="3" t="s">
        <v>181</v>
      </c>
      <c r="L242" s="1" t="s">
        <v>22</v>
      </c>
    </row>
    <row r="243">
      <c r="A243" s="1">
        <v>242.0</v>
      </c>
      <c r="B243" s="1">
        <v>1.0</v>
      </c>
      <c r="C243" s="1">
        <v>3.0</v>
      </c>
      <c r="D243" s="1" t="s">
        <v>496</v>
      </c>
      <c r="E243" s="1" t="s">
        <v>18</v>
      </c>
      <c r="G243" s="1">
        <v>1.0</v>
      </c>
      <c r="H243" s="1">
        <v>0.0</v>
      </c>
      <c r="I243" s="1">
        <v>367230.0</v>
      </c>
      <c r="J243" s="3" t="s">
        <v>122</v>
      </c>
      <c r="L243" s="1" t="s">
        <v>33</v>
      </c>
    </row>
    <row r="244">
      <c r="A244" s="1">
        <v>243.0</v>
      </c>
      <c r="B244" s="1">
        <v>0.0</v>
      </c>
      <c r="C244" s="1">
        <v>2.0</v>
      </c>
      <c r="D244" s="1" t="s">
        <v>497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498</v>
      </c>
      <c r="J244" s="3" t="s">
        <v>97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499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500</v>
      </c>
      <c r="J245" s="3" t="s">
        <v>501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502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3" t="s">
        <v>65</v>
      </c>
      <c r="L246" s="1" t="s">
        <v>22</v>
      </c>
    </row>
    <row r="247">
      <c r="A247" s="1">
        <v>246.0</v>
      </c>
      <c r="B247" s="1">
        <v>0.0</v>
      </c>
      <c r="C247" s="1">
        <v>1.0</v>
      </c>
      <c r="D247" s="1" t="s">
        <v>503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3" t="s">
        <v>466</v>
      </c>
      <c r="K247" s="1" t="s">
        <v>504</v>
      </c>
      <c r="L247" s="1" t="s">
        <v>33</v>
      </c>
    </row>
    <row r="248">
      <c r="A248" s="1">
        <v>247.0</v>
      </c>
      <c r="B248" s="1">
        <v>0.0</v>
      </c>
      <c r="C248" s="1">
        <v>3.0</v>
      </c>
      <c r="D248" s="1" t="s">
        <v>505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3" t="s">
        <v>246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506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3" t="s">
        <v>292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507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3" t="s">
        <v>508</v>
      </c>
      <c r="K250" s="1" t="s">
        <v>509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510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3" t="s">
        <v>67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511</v>
      </c>
      <c r="E252" s="1" t="s">
        <v>13</v>
      </c>
      <c r="G252" s="1">
        <v>0.0</v>
      </c>
      <c r="H252" s="1">
        <v>0.0</v>
      </c>
      <c r="I252" s="1">
        <v>362316.0</v>
      </c>
      <c r="J252" s="3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512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3" t="s">
        <v>432</v>
      </c>
      <c r="K253" s="1" t="s">
        <v>46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513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3" t="s">
        <v>48</v>
      </c>
      <c r="K254" s="1" t="s">
        <v>514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515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516</v>
      </c>
      <c r="J255" s="3" t="s">
        <v>354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517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3" t="s">
        <v>518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519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3" t="s">
        <v>164</v>
      </c>
      <c r="L257" s="1" t="s">
        <v>22</v>
      </c>
    </row>
    <row r="258">
      <c r="A258" s="1">
        <v>257.0</v>
      </c>
      <c r="B258" s="1">
        <v>1.0</v>
      </c>
      <c r="C258" s="1">
        <v>1.0</v>
      </c>
      <c r="D258" s="1" t="s">
        <v>520</v>
      </c>
      <c r="E258" s="1" t="s">
        <v>18</v>
      </c>
      <c r="G258" s="1">
        <v>0.0</v>
      </c>
      <c r="H258" s="1">
        <v>0.0</v>
      </c>
      <c r="I258" s="1" t="s">
        <v>521</v>
      </c>
      <c r="J258" s="3" t="s">
        <v>307</v>
      </c>
      <c r="L258" s="1" t="s">
        <v>22</v>
      </c>
    </row>
    <row r="259">
      <c r="A259" s="1">
        <v>258.0</v>
      </c>
      <c r="B259" s="1">
        <v>1.0</v>
      </c>
      <c r="C259" s="1">
        <v>1.0</v>
      </c>
      <c r="D259" s="1" t="s">
        <v>522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3" t="s">
        <v>523</v>
      </c>
      <c r="K259" s="1" t="s">
        <v>524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525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526</v>
      </c>
      <c r="J260" s="3" t="s">
        <v>527</v>
      </c>
      <c r="L260" s="1" t="s">
        <v>22</v>
      </c>
    </row>
    <row r="261">
      <c r="A261" s="1">
        <v>260.0</v>
      </c>
      <c r="B261" s="1">
        <v>1.0</v>
      </c>
      <c r="C261" s="1">
        <v>2.0</v>
      </c>
      <c r="D261" s="1" t="s">
        <v>528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3" t="s">
        <v>67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529</v>
      </c>
      <c r="E262" s="1" t="s">
        <v>13</v>
      </c>
      <c r="G262" s="1">
        <v>0.0</v>
      </c>
      <c r="H262" s="1">
        <v>0.0</v>
      </c>
      <c r="I262" s="1">
        <v>384461.0</v>
      </c>
      <c r="J262" s="3" t="s">
        <v>94</v>
      </c>
      <c r="L262" s="1" t="s">
        <v>33</v>
      </c>
    </row>
    <row r="263">
      <c r="A263" s="1">
        <v>262.0</v>
      </c>
      <c r="B263" s="1">
        <v>1.0</v>
      </c>
      <c r="C263" s="1">
        <v>3.0</v>
      </c>
      <c r="D263" s="1" t="s">
        <v>530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3" t="s">
        <v>77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531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3" t="s">
        <v>532</v>
      </c>
      <c r="K264" s="1" t="s">
        <v>533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534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3" t="s">
        <v>391</v>
      </c>
      <c r="K265" s="1" t="s">
        <v>535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536</v>
      </c>
      <c r="E266" s="1" t="s">
        <v>18</v>
      </c>
      <c r="G266" s="1">
        <v>0.0</v>
      </c>
      <c r="H266" s="1">
        <v>0.0</v>
      </c>
      <c r="I266" s="1">
        <v>382649.0</v>
      </c>
      <c r="J266" s="3" t="s">
        <v>94</v>
      </c>
      <c r="L266" s="1" t="s">
        <v>33</v>
      </c>
    </row>
    <row r="267">
      <c r="A267" s="1">
        <v>266.0</v>
      </c>
      <c r="B267" s="1">
        <v>0.0</v>
      </c>
      <c r="C267" s="1">
        <v>2.0</v>
      </c>
      <c r="D267" s="1" t="s">
        <v>537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538</v>
      </c>
      <c r="J267" s="3" t="s">
        <v>97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539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3" t="s">
        <v>129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540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3" t="s">
        <v>246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541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542</v>
      </c>
      <c r="J270" s="3" t="s">
        <v>543</v>
      </c>
      <c r="K270" s="1" t="s">
        <v>544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545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546</v>
      </c>
      <c r="J271" s="3" t="s">
        <v>547</v>
      </c>
      <c r="K271" s="1" t="s">
        <v>548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549</v>
      </c>
      <c r="E272" s="1" t="s">
        <v>13</v>
      </c>
      <c r="G272" s="1">
        <v>0.0</v>
      </c>
      <c r="H272" s="1">
        <v>0.0</v>
      </c>
      <c r="I272" s="1">
        <v>113798.0</v>
      </c>
      <c r="J272" s="3" t="s">
        <v>438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550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390</v>
      </c>
      <c r="J273" s="3" t="s">
        <v>391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551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3" t="s">
        <v>552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553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554</v>
      </c>
      <c r="J275" s="3" t="s">
        <v>555</v>
      </c>
      <c r="K275" s="1" t="s">
        <v>556</v>
      </c>
      <c r="L275" s="1" t="s">
        <v>22</v>
      </c>
    </row>
    <row r="276">
      <c r="A276" s="1">
        <v>275.0</v>
      </c>
      <c r="B276" s="1">
        <v>1.0</v>
      </c>
      <c r="C276" s="1">
        <v>3.0</v>
      </c>
      <c r="D276" s="1" t="s">
        <v>557</v>
      </c>
      <c r="E276" s="1" t="s">
        <v>18</v>
      </c>
      <c r="G276" s="1">
        <v>0.0</v>
      </c>
      <c r="H276" s="1">
        <v>0.0</v>
      </c>
      <c r="I276" s="1">
        <v>370375.0</v>
      </c>
      <c r="J276" s="3" t="s">
        <v>94</v>
      </c>
      <c r="L276" s="1" t="s">
        <v>33</v>
      </c>
    </row>
    <row r="277">
      <c r="A277" s="1">
        <v>276.0</v>
      </c>
      <c r="B277" s="1">
        <v>1.0</v>
      </c>
      <c r="C277" s="1">
        <v>1.0</v>
      </c>
      <c r="D277" s="1" t="s">
        <v>558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3" t="s">
        <v>559</v>
      </c>
      <c r="K277" s="1" t="s">
        <v>560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561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3" t="s">
        <v>94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562</v>
      </c>
      <c r="E279" s="1" t="s">
        <v>13</v>
      </c>
      <c r="G279" s="1">
        <v>0.0</v>
      </c>
      <c r="H279" s="1">
        <v>0.0</v>
      </c>
      <c r="I279" s="1">
        <v>239853.0</v>
      </c>
      <c r="J279" s="3" t="s">
        <v>391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563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3" t="s">
        <v>59</v>
      </c>
      <c r="L280" s="1" t="s">
        <v>33</v>
      </c>
    </row>
    <row r="281">
      <c r="A281" s="1">
        <v>280.0</v>
      </c>
      <c r="B281" s="1">
        <v>1.0</v>
      </c>
      <c r="C281" s="1">
        <v>3.0</v>
      </c>
      <c r="D281" s="1" t="s">
        <v>564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565</v>
      </c>
      <c r="J281" s="3" t="s">
        <v>566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567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3" t="s">
        <v>94</v>
      </c>
      <c r="L282" s="1" t="s">
        <v>33</v>
      </c>
    </row>
    <row r="283">
      <c r="A283" s="1">
        <v>282.0</v>
      </c>
      <c r="B283" s="1">
        <v>0.0</v>
      </c>
      <c r="C283" s="1">
        <v>3.0</v>
      </c>
      <c r="D283" s="1" t="s">
        <v>568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3" t="s">
        <v>55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569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3" t="s">
        <v>197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570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571</v>
      </c>
      <c r="J285" s="3" t="s">
        <v>30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572</v>
      </c>
      <c r="E286" s="1" t="s">
        <v>13</v>
      </c>
      <c r="G286" s="1">
        <v>0.0</v>
      </c>
      <c r="H286" s="1">
        <v>0.0</v>
      </c>
      <c r="I286" s="1">
        <v>113056.0</v>
      </c>
      <c r="J286" s="3" t="s">
        <v>67</v>
      </c>
      <c r="K286" s="1" t="s">
        <v>573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574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3" t="s">
        <v>173</v>
      </c>
      <c r="L287" s="1" t="s">
        <v>22</v>
      </c>
    </row>
    <row r="288">
      <c r="A288" s="1">
        <v>287.0</v>
      </c>
      <c r="B288" s="1">
        <v>1.0</v>
      </c>
      <c r="C288" s="1">
        <v>3.0</v>
      </c>
      <c r="D288" s="1" t="s">
        <v>575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3" t="s">
        <v>197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576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3" t="s">
        <v>85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577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3" t="s">
        <v>61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578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3" t="s">
        <v>94</v>
      </c>
      <c r="L291" s="1" t="s">
        <v>33</v>
      </c>
    </row>
    <row r="292">
      <c r="A292" s="1">
        <v>291.0</v>
      </c>
      <c r="B292" s="1">
        <v>1.0</v>
      </c>
      <c r="C292" s="1">
        <v>1.0</v>
      </c>
      <c r="D292" s="1" t="s">
        <v>579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3" t="s">
        <v>580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581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3" t="s">
        <v>582</v>
      </c>
      <c r="K293" s="1" t="s">
        <v>583</v>
      </c>
      <c r="L293" s="1" t="s">
        <v>22</v>
      </c>
    </row>
    <row r="294">
      <c r="A294" s="1">
        <v>293.0</v>
      </c>
      <c r="B294" s="1">
        <v>0.0</v>
      </c>
      <c r="C294" s="1">
        <v>2.0</v>
      </c>
      <c r="D294" s="1" t="s">
        <v>584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585</v>
      </c>
      <c r="J294" s="3" t="s">
        <v>586</v>
      </c>
      <c r="K294" s="1" t="s">
        <v>587</v>
      </c>
      <c r="L294" s="1" t="s">
        <v>22</v>
      </c>
    </row>
    <row r="295">
      <c r="A295" s="1">
        <v>294.0</v>
      </c>
      <c r="B295" s="1">
        <v>0.0</v>
      </c>
      <c r="C295" s="1">
        <v>3.0</v>
      </c>
      <c r="D295" s="1" t="s">
        <v>588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3" t="s">
        <v>589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590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3" t="s">
        <v>85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591</v>
      </c>
      <c r="E297" s="1" t="s">
        <v>13</v>
      </c>
      <c r="G297" s="1">
        <v>0.0</v>
      </c>
      <c r="H297" s="1">
        <v>0.0</v>
      </c>
      <c r="I297" s="1" t="s">
        <v>592</v>
      </c>
      <c r="J297" s="3" t="s">
        <v>88</v>
      </c>
      <c r="L297" s="1" t="s">
        <v>22</v>
      </c>
    </row>
    <row r="298">
      <c r="A298" s="1">
        <v>297.0</v>
      </c>
      <c r="B298" s="1">
        <v>0.0</v>
      </c>
      <c r="C298" s="1">
        <v>3.0</v>
      </c>
      <c r="D298" s="1" t="s">
        <v>593</v>
      </c>
      <c r="E298" s="1" t="s">
        <v>13</v>
      </c>
      <c r="F298" s="4">
        <v>45435.0</v>
      </c>
      <c r="G298" s="1">
        <v>0.0</v>
      </c>
      <c r="H298" s="1">
        <v>0.0</v>
      </c>
      <c r="I298" s="1">
        <v>2693.0</v>
      </c>
      <c r="J298" s="3" t="s">
        <v>104</v>
      </c>
      <c r="L298" s="1" t="s">
        <v>22</v>
      </c>
    </row>
    <row r="299">
      <c r="A299" s="1">
        <v>298.0</v>
      </c>
      <c r="B299" s="1">
        <v>0.0</v>
      </c>
      <c r="C299" s="1">
        <v>1.0</v>
      </c>
      <c r="D299" s="1" t="s">
        <v>594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3" t="s">
        <v>595</v>
      </c>
      <c r="K299" s="1" t="s">
        <v>596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597</v>
      </c>
      <c r="E300" s="1" t="s">
        <v>13</v>
      </c>
      <c r="G300" s="1">
        <v>0.0</v>
      </c>
      <c r="H300" s="1">
        <v>0.0</v>
      </c>
      <c r="I300" s="1">
        <v>19988.0</v>
      </c>
      <c r="J300" s="3" t="s">
        <v>598</v>
      </c>
      <c r="K300" s="1" t="s">
        <v>599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600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264</v>
      </c>
      <c r="J301" s="3" t="s">
        <v>265</v>
      </c>
      <c r="K301" s="1" t="s">
        <v>266</v>
      </c>
      <c r="L301" s="1" t="s">
        <v>22</v>
      </c>
    </row>
    <row r="302">
      <c r="A302" s="1">
        <v>301.0</v>
      </c>
      <c r="B302" s="1">
        <v>1.0</v>
      </c>
      <c r="C302" s="1">
        <v>3.0</v>
      </c>
      <c r="D302" s="1" t="s">
        <v>601</v>
      </c>
      <c r="E302" s="1" t="s">
        <v>18</v>
      </c>
      <c r="G302" s="1">
        <v>0.0</v>
      </c>
      <c r="H302" s="1">
        <v>0.0</v>
      </c>
      <c r="I302" s="1">
        <v>9234.0</v>
      </c>
      <c r="J302" s="3" t="s">
        <v>94</v>
      </c>
      <c r="L302" s="1" t="s">
        <v>33</v>
      </c>
    </row>
    <row r="303">
      <c r="A303" s="1">
        <v>302.0</v>
      </c>
      <c r="B303" s="1">
        <v>1.0</v>
      </c>
      <c r="C303" s="1">
        <v>3.0</v>
      </c>
      <c r="D303" s="1" t="s">
        <v>602</v>
      </c>
      <c r="E303" s="1" t="s">
        <v>13</v>
      </c>
      <c r="G303" s="1">
        <v>2.0</v>
      </c>
      <c r="H303" s="1">
        <v>0.0</v>
      </c>
      <c r="I303" s="1">
        <v>367226.0</v>
      </c>
      <c r="J303" s="3" t="s">
        <v>603</v>
      </c>
      <c r="L303" s="1" t="s">
        <v>33</v>
      </c>
    </row>
    <row r="304">
      <c r="A304" s="1">
        <v>303.0</v>
      </c>
      <c r="B304" s="1">
        <v>0.0</v>
      </c>
      <c r="C304" s="1">
        <v>3.0</v>
      </c>
      <c r="D304" s="1" t="s">
        <v>604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390</v>
      </c>
      <c r="J304" s="3" t="s">
        <v>391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605</v>
      </c>
      <c r="E305" s="1" t="s">
        <v>18</v>
      </c>
      <c r="G305" s="1">
        <v>0.0</v>
      </c>
      <c r="H305" s="1">
        <v>0.0</v>
      </c>
      <c r="I305" s="1">
        <v>226593.0</v>
      </c>
      <c r="J305" s="3" t="s">
        <v>606</v>
      </c>
      <c r="K305" s="1" t="s">
        <v>274</v>
      </c>
      <c r="L305" s="1" t="s">
        <v>33</v>
      </c>
    </row>
    <row r="306">
      <c r="A306" s="1">
        <v>305.0</v>
      </c>
      <c r="B306" s="1">
        <v>0.0</v>
      </c>
      <c r="C306" s="1">
        <v>3.0</v>
      </c>
      <c r="D306" s="1" t="s">
        <v>607</v>
      </c>
      <c r="E306" s="1" t="s">
        <v>13</v>
      </c>
      <c r="G306" s="1">
        <v>0.0</v>
      </c>
      <c r="H306" s="1">
        <v>0.0</v>
      </c>
      <c r="I306" s="1" t="s">
        <v>608</v>
      </c>
      <c r="J306" s="3" t="s">
        <v>30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609</v>
      </c>
      <c r="E307" s="1" t="s">
        <v>13</v>
      </c>
      <c r="F307" s="1" t="s">
        <v>610</v>
      </c>
      <c r="G307" s="1">
        <v>1.0</v>
      </c>
      <c r="H307" s="1">
        <v>2.0</v>
      </c>
      <c r="I307" s="1">
        <v>113781.0</v>
      </c>
      <c r="J307" s="3" t="s">
        <v>595</v>
      </c>
      <c r="K307" s="1" t="s">
        <v>596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611</v>
      </c>
      <c r="E308" s="1" t="s">
        <v>18</v>
      </c>
      <c r="G308" s="1">
        <v>0.0</v>
      </c>
      <c r="H308" s="1">
        <v>0.0</v>
      </c>
      <c r="I308" s="1">
        <v>17421.0</v>
      </c>
      <c r="J308" s="3" t="s">
        <v>612</v>
      </c>
      <c r="L308" s="1" t="s">
        <v>22</v>
      </c>
    </row>
    <row r="309">
      <c r="A309" s="1">
        <v>308.0</v>
      </c>
      <c r="B309" s="1">
        <v>1.0</v>
      </c>
      <c r="C309" s="1">
        <v>1.0</v>
      </c>
      <c r="D309" s="1" t="s">
        <v>613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614</v>
      </c>
      <c r="J309" s="3" t="s">
        <v>615</v>
      </c>
      <c r="K309" s="1" t="s">
        <v>616</v>
      </c>
      <c r="L309" s="1" t="s">
        <v>22</v>
      </c>
    </row>
    <row r="310">
      <c r="A310" s="1">
        <v>309.0</v>
      </c>
      <c r="B310" s="1">
        <v>0.0</v>
      </c>
      <c r="C310" s="1">
        <v>2.0</v>
      </c>
      <c r="D310" s="1" t="s">
        <v>617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618</v>
      </c>
      <c r="J310" s="3" t="s">
        <v>619</v>
      </c>
      <c r="L310" s="1" t="s">
        <v>22</v>
      </c>
    </row>
    <row r="311">
      <c r="A311" s="1">
        <v>310.0</v>
      </c>
      <c r="B311" s="1">
        <v>1.0</v>
      </c>
      <c r="C311" s="1">
        <v>1.0</v>
      </c>
      <c r="D311" s="1" t="s">
        <v>620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621</v>
      </c>
      <c r="J311" s="3" t="s">
        <v>622</v>
      </c>
      <c r="K311" s="1" t="s">
        <v>623</v>
      </c>
      <c r="L311" s="1" t="s">
        <v>22</v>
      </c>
    </row>
    <row r="312">
      <c r="A312" s="1">
        <v>311.0</v>
      </c>
      <c r="B312" s="1">
        <v>1.0</v>
      </c>
      <c r="C312" s="1">
        <v>1.0</v>
      </c>
      <c r="D312" s="1" t="s">
        <v>624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3" t="s">
        <v>625</v>
      </c>
      <c r="K312" s="1" t="s">
        <v>626</v>
      </c>
      <c r="L312" s="1" t="s">
        <v>22</v>
      </c>
    </row>
    <row r="313">
      <c r="A313" s="1">
        <v>312.0</v>
      </c>
      <c r="B313" s="1">
        <v>1.0</v>
      </c>
      <c r="C313" s="1">
        <v>1.0</v>
      </c>
      <c r="D313" s="1" t="s">
        <v>627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628</v>
      </c>
      <c r="J313" s="3" t="s">
        <v>629</v>
      </c>
      <c r="K313" s="1" t="s">
        <v>630</v>
      </c>
      <c r="L313" s="1" t="s">
        <v>22</v>
      </c>
    </row>
    <row r="314">
      <c r="A314" s="1">
        <v>313.0</v>
      </c>
      <c r="B314" s="1">
        <v>0.0</v>
      </c>
      <c r="C314" s="1">
        <v>2.0</v>
      </c>
      <c r="D314" s="1" t="s">
        <v>631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3" t="s">
        <v>67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632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3" t="s">
        <v>85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633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634</v>
      </c>
      <c r="J316" s="3" t="s">
        <v>490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635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3" t="s">
        <v>55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636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3" t="s">
        <v>67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637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3" t="s">
        <v>638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639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3" t="s">
        <v>640</v>
      </c>
      <c r="K320" s="1" t="s">
        <v>641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642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3" t="s">
        <v>643</v>
      </c>
      <c r="K321" s="1" t="s">
        <v>644</v>
      </c>
      <c r="L321" s="1" t="s">
        <v>22</v>
      </c>
    </row>
    <row r="322">
      <c r="A322" s="1">
        <v>321.0</v>
      </c>
      <c r="B322" s="1">
        <v>0.0</v>
      </c>
      <c r="C322" s="1">
        <v>3.0</v>
      </c>
      <c r="D322" s="1" t="s">
        <v>645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646</v>
      </c>
      <c r="J322" s="3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647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3" t="s">
        <v>85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648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3" t="s">
        <v>606</v>
      </c>
      <c r="L324" s="1" t="s">
        <v>33</v>
      </c>
    </row>
    <row r="325">
      <c r="A325" s="1">
        <v>324.0</v>
      </c>
      <c r="B325" s="1">
        <v>1.0</v>
      </c>
      <c r="C325" s="1">
        <v>2.0</v>
      </c>
      <c r="D325" s="1" t="s">
        <v>649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3" t="s">
        <v>191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650</v>
      </c>
      <c r="E326" s="1" t="s">
        <v>13</v>
      </c>
      <c r="G326" s="1">
        <v>8.0</v>
      </c>
      <c r="H326" s="1">
        <v>2.0</v>
      </c>
      <c r="I326" s="1" t="s">
        <v>351</v>
      </c>
      <c r="J326" s="3" t="s">
        <v>352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651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546</v>
      </c>
      <c r="J327" s="3" t="s">
        <v>547</v>
      </c>
      <c r="K327" s="1" t="s">
        <v>652</v>
      </c>
      <c r="L327" s="1" t="s">
        <v>22</v>
      </c>
    </row>
    <row r="328">
      <c r="A328" s="1">
        <v>327.0</v>
      </c>
      <c r="B328" s="1">
        <v>0.0</v>
      </c>
      <c r="C328" s="1">
        <v>3.0</v>
      </c>
      <c r="D328" s="1" t="s">
        <v>653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3" t="s">
        <v>654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655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3" t="s">
        <v>61</v>
      </c>
      <c r="K329" s="1" t="s">
        <v>587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656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3" t="s">
        <v>362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657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3" t="s">
        <v>658</v>
      </c>
      <c r="K331" s="1" t="s">
        <v>659</v>
      </c>
      <c r="L331" s="1" t="s">
        <v>22</v>
      </c>
    </row>
    <row r="332">
      <c r="A332" s="1">
        <v>331.0</v>
      </c>
      <c r="B332" s="1">
        <v>1.0</v>
      </c>
      <c r="C332" s="1">
        <v>3.0</v>
      </c>
      <c r="D332" s="1" t="s">
        <v>660</v>
      </c>
      <c r="E332" s="1" t="s">
        <v>18</v>
      </c>
      <c r="G332" s="1">
        <v>2.0</v>
      </c>
      <c r="H332" s="1">
        <v>0.0</v>
      </c>
      <c r="I332" s="1">
        <v>367226.0</v>
      </c>
      <c r="J332" s="3" t="s">
        <v>603</v>
      </c>
      <c r="L332" s="1" t="s">
        <v>33</v>
      </c>
    </row>
    <row r="333">
      <c r="A333" s="1">
        <v>332.0</v>
      </c>
      <c r="B333" s="1">
        <v>0.0</v>
      </c>
      <c r="C333" s="1">
        <v>1.0</v>
      </c>
      <c r="D333" s="1" t="s">
        <v>661</v>
      </c>
      <c r="E333" s="1" t="s">
        <v>13</v>
      </c>
      <c r="F333" s="1" t="s">
        <v>428</v>
      </c>
      <c r="G333" s="1">
        <v>0.0</v>
      </c>
      <c r="H333" s="1">
        <v>0.0</v>
      </c>
      <c r="I333" s="1">
        <v>113043.0</v>
      </c>
      <c r="J333" s="3" t="s">
        <v>662</v>
      </c>
      <c r="K333" s="1" t="s">
        <v>663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664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542</v>
      </c>
      <c r="J334" s="3" t="s">
        <v>543</v>
      </c>
      <c r="K334" s="1" t="s">
        <v>665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666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3" t="s">
        <v>63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667</v>
      </c>
      <c r="E336" s="1" t="s">
        <v>18</v>
      </c>
      <c r="G336" s="1">
        <v>1.0</v>
      </c>
      <c r="H336" s="1">
        <v>0.0</v>
      </c>
      <c r="I336" s="1" t="s">
        <v>668</v>
      </c>
      <c r="J336" s="3" t="s">
        <v>669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670</v>
      </c>
      <c r="E337" s="1" t="s">
        <v>13</v>
      </c>
      <c r="G337" s="1">
        <v>0.0</v>
      </c>
      <c r="H337" s="1">
        <v>0.0</v>
      </c>
      <c r="I337" s="1">
        <v>349225.0</v>
      </c>
      <c r="J337" s="3" t="s">
        <v>85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671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3" t="s">
        <v>331</v>
      </c>
      <c r="K338" s="1" t="s">
        <v>332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672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3" t="s">
        <v>643</v>
      </c>
      <c r="K339" s="1" t="s">
        <v>673</v>
      </c>
      <c r="L339" s="1" t="s">
        <v>22</v>
      </c>
    </row>
    <row r="340">
      <c r="A340" s="1">
        <v>339.0</v>
      </c>
      <c r="B340" s="1">
        <v>1.0</v>
      </c>
      <c r="C340" s="1">
        <v>3.0</v>
      </c>
      <c r="D340" s="1" t="s">
        <v>674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 t="s">
        <v>30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675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3" t="s">
        <v>73</v>
      </c>
      <c r="K341" s="1" t="s">
        <v>676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677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3" t="s">
        <v>67</v>
      </c>
      <c r="K342" s="1" t="s">
        <v>325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678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3" t="s">
        <v>80</v>
      </c>
      <c r="K343" s="1" t="s">
        <v>81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679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3" t="s">
        <v>61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680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3" t="s">
        <v>61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681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3" t="s">
        <v>61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682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3" t="s">
        <v>61</v>
      </c>
      <c r="K347" s="1" t="s">
        <v>167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683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3" t="s">
        <v>61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684</v>
      </c>
      <c r="E349" s="1" t="s">
        <v>18</v>
      </c>
      <c r="G349" s="1">
        <v>1.0</v>
      </c>
      <c r="H349" s="1">
        <v>0.0</v>
      </c>
      <c r="I349" s="1">
        <v>386525.0</v>
      </c>
      <c r="J349" s="3" t="s">
        <v>354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685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686</v>
      </c>
      <c r="J350" s="3" t="s">
        <v>687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688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3" t="s">
        <v>173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689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3" t="s">
        <v>690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691</v>
      </c>
      <c r="E353" s="1" t="s">
        <v>13</v>
      </c>
      <c r="G353" s="1">
        <v>0.0</v>
      </c>
      <c r="H353" s="1">
        <v>0.0</v>
      </c>
      <c r="I353" s="1">
        <v>113510.0</v>
      </c>
      <c r="J353" s="3" t="s">
        <v>692</v>
      </c>
      <c r="K353" s="1" t="s">
        <v>693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694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3" t="s">
        <v>104</v>
      </c>
      <c r="L354" s="1" t="s">
        <v>22</v>
      </c>
    </row>
    <row r="355">
      <c r="A355" s="1">
        <v>354.0</v>
      </c>
      <c r="B355" s="1">
        <v>0.0</v>
      </c>
      <c r="C355" s="1">
        <v>3.0</v>
      </c>
      <c r="D355" s="1" t="s">
        <v>695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3" t="s">
        <v>127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696</v>
      </c>
      <c r="E356" s="1" t="s">
        <v>13</v>
      </c>
      <c r="G356" s="1">
        <v>0.0</v>
      </c>
      <c r="H356" s="1">
        <v>0.0</v>
      </c>
      <c r="I356" s="1">
        <v>2647.0</v>
      </c>
      <c r="J356" s="3" t="s">
        <v>65</v>
      </c>
      <c r="L356" s="1" t="s">
        <v>22</v>
      </c>
    </row>
    <row r="357">
      <c r="A357" s="1">
        <v>356.0</v>
      </c>
      <c r="B357" s="1">
        <v>0.0</v>
      </c>
      <c r="C357" s="1">
        <v>3.0</v>
      </c>
      <c r="D357" s="1" t="s">
        <v>697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3" t="s">
        <v>197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698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3" t="s">
        <v>364</v>
      </c>
      <c r="K358" s="1" t="s">
        <v>365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699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3" t="s">
        <v>61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700</v>
      </c>
      <c r="E360" s="1" t="s">
        <v>18</v>
      </c>
      <c r="G360" s="1">
        <v>0.0</v>
      </c>
      <c r="H360" s="1">
        <v>0.0</v>
      </c>
      <c r="I360" s="1">
        <v>330931.0</v>
      </c>
      <c r="J360" s="3" t="s">
        <v>83</v>
      </c>
      <c r="L360" s="1" t="s">
        <v>33</v>
      </c>
    </row>
    <row r="361">
      <c r="A361" s="1">
        <v>360.0</v>
      </c>
      <c r="B361" s="1">
        <v>1.0</v>
      </c>
      <c r="C361" s="1">
        <v>3.0</v>
      </c>
      <c r="D361" s="1" t="s">
        <v>701</v>
      </c>
      <c r="E361" s="1" t="s">
        <v>18</v>
      </c>
      <c r="G361" s="1">
        <v>0.0</v>
      </c>
      <c r="H361" s="1">
        <v>0.0</v>
      </c>
      <c r="I361" s="1">
        <v>330980.0</v>
      </c>
      <c r="J361" s="3" t="s">
        <v>83</v>
      </c>
      <c r="L361" s="1" t="s">
        <v>33</v>
      </c>
    </row>
    <row r="362">
      <c r="A362" s="1">
        <v>361.0</v>
      </c>
      <c r="B362" s="1">
        <v>0.0</v>
      </c>
      <c r="C362" s="1">
        <v>3.0</v>
      </c>
      <c r="D362" s="1" t="s">
        <v>702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3" t="s">
        <v>160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703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704</v>
      </c>
      <c r="J363" s="3" t="s">
        <v>88</v>
      </c>
      <c r="L363" s="1" t="s">
        <v>22</v>
      </c>
    </row>
    <row r="364">
      <c r="A364" s="1">
        <v>363.0</v>
      </c>
      <c r="B364" s="1">
        <v>0.0</v>
      </c>
      <c r="C364" s="1">
        <v>3.0</v>
      </c>
      <c r="D364" s="1" t="s">
        <v>705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3" t="s">
        <v>181</v>
      </c>
      <c r="L364" s="1" t="s">
        <v>22</v>
      </c>
    </row>
    <row r="365">
      <c r="A365" s="1">
        <v>364.0</v>
      </c>
      <c r="B365" s="1">
        <v>0.0</v>
      </c>
      <c r="C365" s="1">
        <v>3.0</v>
      </c>
      <c r="D365" s="1" t="s">
        <v>706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707</v>
      </c>
      <c r="J365" s="3" t="s">
        <v>289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708</v>
      </c>
      <c r="E366" s="1" t="s">
        <v>13</v>
      </c>
      <c r="G366" s="1">
        <v>1.0</v>
      </c>
      <c r="H366" s="1">
        <v>0.0</v>
      </c>
      <c r="I366" s="1">
        <v>370365.0</v>
      </c>
      <c r="J366" s="3" t="s">
        <v>122</v>
      </c>
      <c r="L366" s="1" t="s">
        <v>33</v>
      </c>
    </row>
    <row r="367">
      <c r="A367" s="1">
        <v>366.0</v>
      </c>
      <c r="B367" s="1">
        <v>0.0</v>
      </c>
      <c r="C367" s="1">
        <v>3.0</v>
      </c>
      <c r="D367" s="1" t="s">
        <v>709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710</v>
      </c>
      <c r="J367" s="3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711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3" t="s">
        <v>712</v>
      </c>
      <c r="K368" s="1" t="s">
        <v>713</v>
      </c>
      <c r="L368" s="1" t="s">
        <v>22</v>
      </c>
    </row>
    <row r="369">
      <c r="A369" s="1">
        <v>368.0</v>
      </c>
      <c r="B369" s="1">
        <v>1.0</v>
      </c>
      <c r="C369" s="1">
        <v>3.0</v>
      </c>
      <c r="D369" s="1" t="s">
        <v>714</v>
      </c>
      <c r="E369" s="1" t="s">
        <v>18</v>
      </c>
      <c r="G369" s="1">
        <v>0.0</v>
      </c>
      <c r="H369" s="1">
        <v>0.0</v>
      </c>
      <c r="I369" s="1">
        <v>2626.0</v>
      </c>
      <c r="J369" s="3" t="s">
        <v>104</v>
      </c>
      <c r="L369" s="1" t="s">
        <v>22</v>
      </c>
    </row>
    <row r="370">
      <c r="A370" s="1">
        <v>369.0</v>
      </c>
      <c r="B370" s="1">
        <v>1.0</v>
      </c>
      <c r="C370" s="1">
        <v>3.0</v>
      </c>
      <c r="D370" s="1" t="s">
        <v>715</v>
      </c>
      <c r="E370" s="1" t="s">
        <v>18</v>
      </c>
      <c r="G370" s="1">
        <v>0.0</v>
      </c>
      <c r="H370" s="1">
        <v>0.0</v>
      </c>
      <c r="I370" s="1">
        <v>14313.0</v>
      </c>
      <c r="J370" s="3" t="s">
        <v>94</v>
      </c>
      <c r="L370" s="1" t="s">
        <v>33</v>
      </c>
    </row>
    <row r="371">
      <c r="A371" s="1">
        <v>370.0</v>
      </c>
      <c r="B371" s="1">
        <v>1.0</v>
      </c>
      <c r="C371" s="1">
        <v>1.0</v>
      </c>
      <c r="D371" s="1" t="s">
        <v>716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717</v>
      </c>
      <c r="J371" s="3" t="s">
        <v>718</v>
      </c>
      <c r="K371" s="1" t="s">
        <v>719</v>
      </c>
      <c r="L371" s="1" t="s">
        <v>22</v>
      </c>
    </row>
    <row r="372">
      <c r="A372" s="1">
        <v>371.0</v>
      </c>
      <c r="B372" s="1">
        <v>1.0</v>
      </c>
      <c r="C372" s="1">
        <v>1.0</v>
      </c>
      <c r="D372" s="1" t="s">
        <v>720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3" t="s">
        <v>721</v>
      </c>
      <c r="K372" s="1" t="s">
        <v>722</v>
      </c>
      <c r="L372" s="1" t="s">
        <v>22</v>
      </c>
    </row>
    <row r="373">
      <c r="A373" s="1">
        <v>372.0</v>
      </c>
      <c r="B373" s="1">
        <v>0.0</v>
      </c>
      <c r="C373" s="1">
        <v>3.0</v>
      </c>
      <c r="D373" s="1" t="s">
        <v>723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3" t="s">
        <v>426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724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 t="s">
        <v>30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725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546</v>
      </c>
      <c r="J375" s="3" t="s">
        <v>547</v>
      </c>
      <c r="L375" s="1" t="s">
        <v>22</v>
      </c>
    </row>
    <row r="376">
      <c r="A376" s="1">
        <v>375.0</v>
      </c>
      <c r="B376" s="1">
        <v>0.0</v>
      </c>
      <c r="C376" s="1">
        <v>3.0</v>
      </c>
      <c r="D376" s="1" t="s">
        <v>726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3" t="s">
        <v>38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727</v>
      </c>
      <c r="E377" s="1" t="s">
        <v>18</v>
      </c>
      <c r="G377" s="1">
        <v>1.0</v>
      </c>
      <c r="H377" s="1">
        <v>0.0</v>
      </c>
      <c r="I377" s="1" t="s">
        <v>99</v>
      </c>
      <c r="J377" s="3" t="s">
        <v>100</v>
      </c>
      <c r="L377" s="1" t="s">
        <v>22</v>
      </c>
    </row>
    <row r="378">
      <c r="A378" s="1">
        <v>377.0</v>
      </c>
      <c r="B378" s="1">
        <v>1.0</v>
      </c>
      <c r="C378" s="1">
        <v>3.0</v>
      </c>
      <c r="D378" s="1" t="s">
        <v>728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729</v>
      </c>
      <c r="J378" s="3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730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3" t="s">
        <v>731</v>
      </c>
      <c r="K379" s="1" t="s">
        <v>732</v>
      </c>
      <c r="L379" s="1" t="s">
        <v>22</v>
      </c>
    </row>
    <row r="380">
      <c r="A380" s="1">
        <v>379.0</v>
      </c>
      <c r="B380" s="1">
        <v>0.0</v>
      </c>
      <c r="C380" s="1">
        <v>3.0</v>
      </c>
      <c r="D380" s="1" t="s">
        <v>733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3" t="s">
        <v>734</v>
      </c>
      <c r="L380" s="1" t="s">
        <v>22</v>
      </c>
    </row>
    <row r="381">
      <c r="A381" s="1">
        <v>380.0</v>
      </c>
      <c r="B381" s="1">
        <v>0.0</v>
      </c>
      <c r="C381" s="1">
        <v>3.0</v>
      </c>
      <c r="D381" s="1" t="s">
        <v>735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3" t="s">
        <v>246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736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737</v>
      </c>
      <c r="J382" s="3" t="s">
        <v>738</v>
      </c>
      <c r="L382" s="1" t="s">
        <v>22</v>
      </c>
    </row>
    <row r="383">
      <c r="A383" s="1">
        <v>382.0</v>
      </c>
      <c r="B383" s="1">
        <v>1.0</v>
      </c>
      <c r="C383" s="1">
        <v>3.0</v>
      </c>
      <c r="D383" s="1" t="s">
        <v>739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3" t="s">
        <v>740</v>
      </c>
      <c r="L383" s="1" t="s">
        <v>22</v>
      </c>
    </row>
    <row r="384">
      <c r="A384" s="1">
        <v>383.0</v>
      </c>
      <c r="B384" s="1">
        <v>0.0</v>
      </c>
      <c r="C384" s="1">
        <v>3.0</v>
      </c>
      <c r="D384" s="1" t="s">
        <v>741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742</v>
      </c>
      <c r="J384" s="3" t="s">
        <v>25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743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3" t="s">
        <v>102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744</v>
      </c>
      <c r="E386" s="1" t="s">
        <v>13</v>
      </c>
      <c r="G386" s="1">
        <v>0.0</v>
      </c>
      <c r="H386" s="1">
        <v>0.0</v>
      </c>
      <c r="I386" s="1">
        <v>349227.0</v>
      </c>
      <c r="J386" s="3" t="s">
        <v>85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745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178</v>
      </c>
      <c r="J387" s="3" t="s">
        <v>179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746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150</v>
      </c>
      <c r="J388" s="3" t="s">
        <v>151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747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3" t="s">
        <v>61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748</v>
      </c>
      <c r="E390" s="1" t="s">
        <v>13</v>
      </c>
      <c r="G390" s="1">
        <v>0.0</v>
      </c>
      <c r="H390" s="1">
        <v>0.0</v>
      </c>
      <c r="I390" s="1">
        <v>367655.0</v>
      </c>
      <c r="J390" s="3" t="s">
        <v>749</v>
      </c>
      <c r="L390" s="1" t="s">
        <v>33</v>
      </c>
    </row>
    <row r="391">
      <c r="A391" s="1">
        <v>390.0</v>
      </c>
      <c r="B391" s="1">
        <v>1.0</v>
      </c>
      <c r="C391" s="1">
        <v>2.0</v>
      </c>
      <c r="D391" s="1" t="s">
        <v>750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751</v>
      </c>
      <c r="J391" s="3" t="s">
        <v>752</v>
      </c>
      <c r="L391" s="1" t="s">
        <v>22</v>
      </c>
    </row>
    <row r="392">
      <c r="A392" s="1">
        <v>391.0</v>
      </c>
      <c r="B392" s="1">
        <v>1.0</v>
      </c>
      <c r="C392" s="1">
        <v>1.0</v>
      </c>
      <c r="D392" s="1" t="s">
        <v>753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3" t="s">
        <v>754</v>
      </c>
      <c r="K392" s="1" t="s">
        <v>755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756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3" t="s">
        <v>321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757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3" t="s">
        <v>25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758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3" t="s">
        <v>449</v>
      </c>
      <c r="K395" s="1" t="s">
        <v>450</v>
      </c>
      <c r="L395" s="1" t="s">
        <v>22</v>
      </c>
    </row>
    <row r="396">
      <c r="A396" s="1">
        <v>395.0</v>
      </c>
      <c r="B396" s="1">
        <v>1.0</v>
      </c>
      <c r="C396" s="1">
        <v>3.0</v>
      </c>
      <c r="D396" s="1" t="s">
        <v>759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44</v>
      </c>
      <c r="J396" s="3" t="s">
        <v>45</v>
      </c>
      <c r="K396" s="1" t="s">
        <v>46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760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3" t="s">
        <v>321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761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3" t="s">
        <v>55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762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3" t="s">
        <v>67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763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3" t="s">
        <v>97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764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3" t="s">
        <v>765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766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767</v>
      </c>
      <c r="J402" s="3" t="s">
        <v>25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768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 t="s">
        <v>30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769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3" t="s">
        <v>255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770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312</v>
      </c>
      <c r="J405" s="3" t="s">
        <v>205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771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3" t="s">
        <v>173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772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3" t="s">
        <v>113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773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3" t="s">
        <v>94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774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3" t="s">
        <v>775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776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3" t="s">
        <v>246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777</v>
      </c>
      <c r="E411" s="1" t="s">
        <v>18</v>
      </c>
      <c r="G411" s="1">
        <v>3.0</v>
      </c>
      <c r="H411" s="1">
        <v>1.0</v>
      </c>
      <c r="I411" s="1">
        <v>4133.0</v>
      </c>
      <c r="J411" s="3" t="s">
        <v>383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778</v>
      </c>
      <c r="E412" s="1" t="s">
        <v>13</v>
      </c>
      <c r="G412" s="1">
        <v>0.0</v>
      </c>
      <c r="H412" s="1">
        <v>0.0</v>
      </c>
      <c r="I412" s="1">
        <v>349222.0</v>
      </c>
      <c r="J412" s="3" t="s">
        <v>85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779</v>
      </c>
      <c r="E413" s="1" t="s">
        <v>13</v>
      </c>
      <c r="G413" s="1">
        <v>0.0</v>
      </c>
      <c r="H413" s="1">
        <v>0.0</v>
      </c>
      <c r="I413" s="1">
        <v>394140.0</v>
      </c>
      <c r="J413" s="3" t="s">
        <v>780</v>
      </c>
      <c r="L413" s="1" t="s">
        <v>33</v>
      </c>
    </row>
    <row r="414">
      <c r="A414" s="1">
        <v>413.0</v>
      </c>
      <c r="B414" s="1">
        <v>1.0</v>
      </c>
      <c r="C414" s="1">
        <v>1.0</v>
      </c>
      <c r="D414" s="1" t="s">
        <v>781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3" t="s">
        <v>466</v>
      </c>
      <c r="K414" s="1" t="s">
        <v>504</v>
      </c>
      <c r="L414" s="1" t="s">
        <v>33</v>
      </c>
    </row>
    <row r="415">
      <c r="A415" s="1">
        <v>414.0</v>
      </c>
      <c r="B415" s="1">
        <v>0.0</v>
      </c>
      <c r="C415" s="1">
        <v>2.0</v>
      </c>
      <c r="D415" s="1" t="s">
        <v>782</v>
      </c>
      <c r="E415" s="1" t="s">
        <v>13</v>
      </c>
      <c r="G415" s="1">
        <v>0.0</v>
      </c>
      <c r="H415" s="1">
        <v>0.0</v>
      </c>
      <c r="I415" s="1">
        <v>239853.0</v>
      </c>
      <c r="J415" s="3" t="s">
        <v>391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783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784</v>
      </c>
      <c r="J416" s="3" t="s">
        <v>25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785</v>
      </c>
      <c r="E417" s="1" t="s">
        <v>18</v>
      </c>
      <c r="G417" s="1">
        <v>0.0</v>
      </c>
      <c r="H417" s="1">
        <v>0.0</v>
      </c>
      <c r="I417" s="1">
        <v>343095.0</v>
      </c>
      <c r="J417" s="3" t="s">
        <v>30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786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3" t="s">
        <v>787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788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3" t="s">
        <v>61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789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3" t="s">
        <v>61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790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3" t="s">
        <v>249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791</v>
      </c>
      <c r="E422" s="1" t="s">
        <v>13</v>
      </c>
      <c r="G422" s="1">
        <v>0.0</v>
      </c>
      <c r="H422" s="1">
        <v>0.0</v>
      </c>
      <c r="I422" s="1">
        <v>349254.0</v>
      </c>
      <c r="J422" s="3" t="s">
        <v>85</v>
      </c>
      <c r="L422" s="1" t="s">
        <v>22</v>
      </c>
    </row>
    <row r="423">
      <c r="A423" s="1">
        <v>422.0</v>
      </c>
      <c r="B423" s="1">
        <v>0.0</v>
      </c>
      <c r="C423" s="1">
        <v>3.0</v>
      </c>
      <c r="D423" s="1" t="s">
        <v>792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793</v>
      </c>
      <c r="J423" s="3" t="s">
        <v>346</v>
      </c>
      <c r="L423" s="1" t="s">
        <v>33</v>
      </c>
    </row>
    <row r="424">
      <c r="A424" s="1">
        <v>423.0</v>
      </c>
      <c r="B424" s="1">
        <v>0.0</v>
      </c>
      <c r="C424" s="1">
        <v>3.0</v>
      </c>
      <c r="D424" s="1" t="s">
        <v>794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3" t="s">
        <v>795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796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3" t="s">
        <v>797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798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3" t="s">
        <v>518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799</v>
      </c>
      <c r="E427" s="1" t="s">
        <v>13</v>
      </c>
      <c r="G427" s="1">
        <v>0.0</v>
      </c>
      <c r="H427" s="1">
        <v>0.0</v>
      </c>
      <c r="I427" s="1" t="s">
        <v>800</v>
      </c>
      <c r="J427" s="3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801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3" t="s">
        <v>67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802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3" t="s">
        <v>67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803</v>
      </c>
      <c r="E430" s="1" t="s">
        <v>13</v>
      </c>
      <c r="G430" s="1">
        <v>0.0</v>
      </c>
      <c r="H430" s="1">
        <v>0.0</v>
      </c>
      <c r="I430" s="1">
        <v>364851.0</v>
      </c>
      <c r="J430" s="3" t="s">
        <v>94</v>
      </c>
      <c r="L430" s="1" t="s">
        <v>33</v>
      </c>
    </row>
    <row r="431">
      <c r="A431" s="1">
        <v>430.0</v>
      </c>
      <c r="B431" s="1">
        <v>1.0</v>
      </c>
      <c r="C431" s="1">
        <v>3.0</v>
      </c>
      <c r="D431" s="1" t="s">
        <v>804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805</v>
      </c>
      <c r="J431" s="3" t="s">
        <v>30</v>
      </c>
      <c r="K431" s="1" t="s">
        <v>806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807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3" t="s">
        <v>48</v>
      </c>
      <c r="K432" s="1" t="s">
        <v>142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808</v>
      </c>
      <c r="E433" s="1" t="s">
        <v>18</v>
      </c>
      <c r="G433" s="1">
        <v>1.0</v>
      </c>
      <c r="H433" s="1">
        <v>0.0</v>
      </c>
      <c r="I433" s="1">
        <v>376564.0</v>
      </c>
      <c r="J433" s="3" t="s">
        <v>354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809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810</v>
      </c>
      <c r="J434" s="3" t="s">
        <v>67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811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812</v>
      </c>
      <c r="J435" s="3" t="s">
        <v>501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813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3" t="s">
        <v>814</v>
      </c>
      <c r="K436" s="1" t="s">
        <v>815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816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3" t="s">
        <v>754</v>
      </c>
      <c r="K437" s="1" t="s">
        <v>755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817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207</v>
      </c>
      <c r="J438" s="3" t="s">
        <v>208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818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3" t="s">
        <v>775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819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3" t="s">
        <v>80</v>
      </c>
      <c r="K440" s="1" t="s">
        <v>81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820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821</v>
      </c>
      <c r="J441" s="3" t="s">
        <v>97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822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634</v>
      </c>
      <c r="J442" s="3" t="s">
        <v>490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823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3" t="s">
        <v>197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824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3" t="s">
        <v>246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825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3" t="s">
        <v>61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826</v>
      </c>
      <c r="E446" s="1" t="s">
        <v>13</v>
      </c>
      <c r="G446" s="1">
        <v>0.0</v>
      </c>
      <c r="H446" s="1">
        <v>0.0</v>
      </c>
      <c r="I446" s="1">
        <v>65306.0</v>
      </c>
      <c r="J446" s="3" t="s">
        <v>827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828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3" t="s">
        <v>829</v>
      </c>
      <c r="K447" s="1" t="s">
        <v>830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831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3" t="s">
        <v>552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832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3" t="s">
        <v>48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833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3" t="s">
        <v>834</v>
      </c>
      <c r="L450" s="1" t="s">
        <v>22</v>
      </c>
    </row>
    <row r="451">
      <c r="A451" s="1">
        <v>450.0</v>
      </c>
      <c r="B451" s="1">
        <v>1.0</v>
      </c>
      <c r="C451" s="1">
        <v>1.0</v>
      </c>
      <c r="D451" s="1" t="s">
        <v>835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3" t="s">
        <v>598</v>
      </c>
      <c r="K451" s="1" t="s">
        <v>836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837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147</v>
      </c>
      <c r="J452" s="3" t="s">
        <v>148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838</v>
      </c>
      <c r="E453" s="1" t="s">
        <v>13</v>
      </c>
      <c r="G453" s="1">
        <v>1.0</v>
      </c>
      <c r="H453" s="1">
        <v>0.0</v>
      </c>
      <c r="I453" s="1">
        <v>65303.0</v>
      </c>
      <c r="J453" s="3" t="s">
        <v>839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840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3" t="s">
        <v>148</v>
      </c>
      <c r="K454" s="1" t="s">
        <v>841</v>
      </c>
      <c r="L454" s="1" t="s">
        <v>22</v>
      </c>
    </row>
    <row r="455">
      <c r="A455" s="1">
        <v>454.0</v>
      </c>
      <c r="B455" s="1">
        <v>1.0</v>
      </c>
      <c r="C455" s="1">
        <v>1.0</v>
      </c>
      <c r="D455" s="1" t="s">
        <v>842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3" t="s">
        <v>843</v>
      </c>
      <c r="K455" s="1" t="s">
        <v>844</v>
      </c>
      <c r="L455" s="1" t="s">
        <v>22</v>
      </c>
    </row>
    <row r="456">
      <c r="A456" s="1">
        <v>455.0</v>
      </c>
      <c r="B456" s="1">
        <v>0.0</v>
      </c>
      <c r="C456" s="1">
        <v>3.0</v>
      </c>
      <c r="D456" s="1" t="s">
        <v>845</v>
      </c>
      <c r="E456" s="1" t="s">
        <v>13</v>
      </c>
      <c r="G456" s="1">
        <v>0.0</v>
      </c>
      <c r="H456" s="1">
        <v>0.0</v>
      </c>
      <c r="I456" s="1" t="s">
        <v>846</v>
      </c>
      <c r="J456" s="3" t="s">
        <v>30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847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3" t="s">
        <v>85</v>
      </c>
      <c r="L457" s="1" t="s">
        <v>22</v>
      </c>
    </row>
    <row r="458">
      <c r="A458" s="1">
        <v>457.0</v>
      </c>
      <c r="B458" s="1">
        <v>0.0</v>
      </c>
      <c r="C458" s="1">
        <v>1.0</v>
      </c>
      <c r="D458" s="1" t="s">
        <v>848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3" t="s">
        <v>48</v>
      </c>
      <c r="K458" s="1" t="s">
        <v>849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850</v>
      </c>
      <c r="E459" s="1" t="s">
        <v>18</v>
      </c>
      <c r="G459" s="1">
        <v>1.0</v>
      </c>
      <c r="H459" s="1">
        <v>0.0</v>
      </c>
      <c r="I459" s="1">
        <v>17464.0</v>
      </c>
      <c r="J459" s="3" t="s">
        <v>35</v>
      </c>
      <c r="K459" s="1" t="s">
        <v>851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852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853</v>
      </c>
      <c r="J460" s="3" t="s">
        <v>97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854</v>
      </c>
      <c r="E461" s="1" t="s">
        <v>13</v>
      </c>
      <c r="G461" s="1">
        <v>0.0</v>
      </c>
      <c r="H461" s="1">
        <v>0.0</v>
      </c>
      <c r="I461" s="1">
        <v>371060.0</v>
      </c>
      <c r="J461" s="3" t="s">
        <v>94</v>
      </c>
      <c r="L461" s="1" t="s">
        <v>33</v>
      </c>
    </row>
    <row r="462">
      <c r="A462" s="1">
        <v>461.0</v>
      </c>
      <c r="B462" s="1">
        <v>1.0</v>
      </c>
      <c r="C462" s="1">
        <v>1.0</v>
      </c>
      <c r="D462" s="1" t="s">
        <v>855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3" t="s">
        <v>48</v>
      </c>
      <c r="K462" s="1" t="s">
        <v>856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857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 t="s">
        <v>30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858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3" t="s">
        <v>859</v>
      </c>
      <c r="K464" s="1" t="s">
        <v>860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861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3" t="s">
        <v>61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862</v>
      </c>
      <c r="E466" s="1" t="s">
        <v>13</v>
      </c>
      <c r="G466" s="1">
        <v>0.0</v>
      </c>
      <c r="H466" s="1">
        <v>0.0</v>
      </c>
      <c r="I466" s="1" t="s">
        <v>863</v>
      </c>
      <c r="J466" s="3" t="s">
        <v>30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864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865</v>
      </c>
      <c r="J467" s="3" t="s">
        <v>289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866</v>
      </c>
      <c r="E468" s="1" t="s">
        <v>13</v>
      </c>
      <c r="G468" s="1">
        <v>0.0</v>
      </c>
      <c r="H468" s="1">
        <v>0.0</v>
      </c>
      <c r="I468" s="1">
        <v>239853.0</v>
      </c>
      <c r="J468" s="3" t="s">
        <v>391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867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3" t="s">
        <v>48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868</v>
      </c>
      <c r="E470" s="1" t="s">
        <v>13</v>
      </c>
      <c r="G470" s="1">
        <v>0.0</v>
      </c>
      <c r="H470" s="1">
        <v>0.0</v>
      </c>
      <c r="I470" s="1">
        <v>36209.0</v>
      </c>
      <c r="J470" s="3" t="s">
        <v>869</v>
      </c>
      <c r="L470" s="1" t="s">
        <v>33</v>
      </c>
    </row>
    <row r="471">
      <c r="A471" s="1">
        <v>470.0</v>
      </c>
      <c r="B471" s="1">
        <v>1.0</v>
      </c>
      <c r="C471" s="1">
        <v>3.0</v>
      </c>
      <c r="D471" s="1" t="s">
        <v>870</v>
      </c>
      <c r="E471" s="1" t="s">
        <v>18</v>
      </c>
      <c r="F471" s="1" t="s">
        <v>871</v>
      </c>
      <c r="G471" s="1">
        <v>2.0</v>
      </c>
      <c r="H471" s="1">
        <v>1.0</v>
      </c>
      <c r="I471" s="1">
        <v>2666.0</v>
      </c>
      <c r="J471" s="3" t="s">
        <v>834</v>
      </c>
      <c r="L471" s="1" t="s">
        <v>22</v>
      </c>
    </row>
    <row r="472">
      <c r="A472" s="1">
        <v>471.0</v>
      </c>
      <c r="B472" s="1">
        <v>0.0</v>
      </c>
      <c r="C472" s="1">
        <v>3.0</v>
      </c>
      <c r="D472" s="1" t="s">
        <v>872</v>
      </c>
      <c r="E472" s="1" t="s">
        <v>13</v>
      </c>
      <c r="G472" s="1">
        <v>0.0</v>
      </c>
      <c r="H472" s="1">
        <v>0.0</v>
      </c>
      <c r="I472" s="1">
        <v>323592.0</v>
      </c>
      <c r="J472" s="3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873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3" t="s">
        <v>173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874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147</v>
      </c>
      <c r="J474" s="3" t="s">
        <v>148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875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876</v>
      </c>
      <c r="J475" s="3" t="s">
        <v>877</v>
      </c>
      <c r="K475" s="1" t="s">
        <v>587</v>
      </c>
      <c r="L475" s="1" t="s">
        <v>22</v>
      </c>
    </row>
    <row r="476">
      <c r="A476" s="1">
        <v>475.0</v>
      </c>
      <c r="B476" s="1">
        <v>0.0</v>
      </c>
      <c r="C476" s="1">
        <v>3.0</v>
      </c>
      <c r="D476" s="1" t="s">
        <v>878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3" t="s">
        <v>879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880</v>
      </c>
      <c r="E477" s="1" t="s">
        <v>13</v>
      </c>
      <c r="G477" s="1">
        <v>0.0</v>
      </c>
      <c r="H477" s="1">
        <v>0.0</v>
      </c>
      <c r="I477" s="1">
        <v>110465.0</v>
      </c>
      <c r="J477" s="3" t="s">
        <v>102</v>
      </c>
      <c r="K477" s="1" t="s">
        <v>881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882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3" t="s">
        <v>113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883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3" t="s">
        <v>884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885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3" t="s">
        <v>886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887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3" t="s">
        <v>888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889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150</v>
      </c>
      <c r="J482" s="3" t="s">
        <v>151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890</v>
      </c>
      <c r="E483" s="1" t="s">
        <v>13</v>
      </c>
      <c r="G483" s="1">
        <v>0.0</v>
      </c>
      <c r="H483" s="1">
        <v>0.0</v>
      </c>
      <c r="I483" s="1">
        <v>239854.0</v>
      </c>
      <c r="J483" s="3" t="s">
        <v>391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891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892</v>
      </c>
      <c r="J484" s="3" t="s">
        <v>30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893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3" t="s">
        <v>894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895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3" t="s">
        <v>582</v>
      </c>
      <c r="K486" s="1" t="s">
        <v>583</v>
      </c>
      <c r="L486" s="1" t="s">
        <v>22</v>
      </c>
    </row>
    <row r="487">
      <c r="A487" s="1">
        <v>486.0</v>
      </c>
      <c r="B487" s="1">
        <v>0.0</v>
      </c>
      <c r="C487" s="1">
        <v>3.0</v>
      </c>
      <c r="D487" s="1" t="s">
        <v>896</v>
      </c>
      <c r="E487" s="1" t="s">
        <v>18</v>
      </c>
      <c r="G487" s="1">
        <v>3.0</v>
      </c>
      <c r="H487" s="1">
        <v>1.0</v>
      </c>
      <c r="I487" s="1">
        <v>4133.0</v>
      </c>
      <c r="J487" s="3" t="s">
        <v>383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897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3" t="s">
        <v>466</v>
      </c>
      <c r="K488" s="1" t="s">
        <v>467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898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3" t="s">
        <v>555</v>
      </c>
      <c r="K489" s="1" t="s">
        <v>899</v>
      </c>
      <c r="L489" s="1" t="s">
        <v>22</v>
      </c>
    </row>
    <row r="490">
      <c r="A490" s="1">
        <v>489.0</v>
      </c>
      <c r="B490" s="1">
        <v>0.0</v>
      </c>
      <c r="C490" s="1">
        <v>3.0</v>
      </c>
      <c r="D490" s="1" t="s">
        <v>900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901</v>
      </c>
      <c r="J490" s="3" t="s">
        <v>30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902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686</v>
      </c>
      <c r="J491" s="3" t="s">
        <v>687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903</v>
      </c>
      <c r="E492" s="1" t="s">
        <v>13</v>
      </c>
      <c r="G492" s="1">
        <v>1.0</v>
      </c>
      <c r="H492" s="1">
        <v>0.0</v>
      </c>
      <c r="I492" s="1">
        <v>65304.0</v>
      </c>
      <c r="J492" s="3" t="s">
        <v>839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904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905</v>
      </c>
      <c r="J493" s="3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906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3" t="s">
        <v>598</v>
      </c>
      <c r="K494" s="1" t="s">
        <v>907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908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909</v>
      </c>
      <c r="J495" s="3" t="s">
        <v>910</v>
      </c>
      <c r="L495" s="1" t="s">
        <v>22</v>
      </c>
    </row>
    <row r="496">
      <c r="A496" s="1">
        <v>495.0</v>
      </c>
      <c r="B496" s="1">
        <v>0.0</v>
      </c>
      <c r="C496" s="1">
        <v>3.0</v>
      </c>
      <c r="D496" s="1" t="s">
        <v>911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912</v>
      </c>
      <c r="J496" s="3" t="s">
        <v>30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913</v>
      </c>
      <c r="E497" s="1" t="s">
        <v>13</v>
      </c>
      <c r="G497" s="1">
        <v>0.0</v>
      </c>
      <c r="H497" s="1">
        <v>0.0</v>
      </c>
      <c r="I497" s="1">
        <v>2627.0</v>
      </c>
      <c r="J497" s="3" t="s">
        <v>257</v>
      </c>
      <c r="L497" s="1" t="s">
        <v>22</v>
      </c>
    </row>
    <row r="498">
      <c r="A498" s="1">
        <v>497.0</v>
      </c>
      <c r="B498" s="1">
        <v>1.0</v>
      </c>
      <c r="C498" s="1">
        <v>1.0</v>
      </c>
      <c r="D498" s="1" t="s">
        <v>914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3" t="s">
        <v>915</v>
      </c>
      <c r="K498" s="1" t="s">
        <v>916</v>
      </c>
      <c r="L498" s="1" t="s">
        <v>22</v>
      </c>
    </row>
    <row r="499">
      <c r="A499" s="1">
        <v>498.0</v>
      </c>
      <c r="B499" s="1">
        <v>0.0</v>
      </c>
      <c r="C499" s="1">
        <v>3.0</v>
      </c>
      <c r="D499" s="1" t="s">
        <v>917</v>
      </c>
      <c r="E499" s="1" t="s">
        <v>13</v>
      </c>
      <c r="G499" s="1">
        <v>0.0</v>
      </c>
      <c r="H499" s="1">
        <v>0.0</v>
      </c>
      <c r="I499" s="1" t="s">
        <v>918</v>
      </c>
      <c r="J499" s="3" t="s">
        <v>919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920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3" t="s">
        <v>595</v>
      </c>
      <c r="K500" s="1" t="s">
        <v>596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921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3" t="s">
        <v>321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922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3" t="s">
        <v>173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923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3" t="s">
        <v>94</v>
      </c>
      <c r="L503" s="1" t="s">
        <v>33</v>
      </c>
    </row>
    <row r="504">
      <c r="A504" s="1">
        <v>503.0</v>
      </c>
      <c r="B504" s="1">
        <v>0.0</v>
      </c>
      <c r="C504" s="1">
        <v>3.0</v>
      </c>
      <c r="D504" s="1" t="s">
        <v>924</v>
      </c>
      <c r="E504" s="1" t="s">
        <v>18</v>
      </c>
      <c r="G504" s="1">
        <v>0.0</v>
      </c>
      <c r="H504" s="1">
        <v>0.0</v>
      </c>
      <c r="I504" s="1">
        <v>330909.0</v>
      </c>
      <c r="J504" s="3" t="s">
        <v>925</v>
      </c>
      <c r="L504" s="1" t="s">
        <v>33</v>
      </c>
    </row>
    <row r="505">
      <c r="A505" s="1">
        <v>504.0</v>
      </c>
      <c r="B505" s="1">
        <v>0.0</v>
      </c>
      <c r="C505" s="1">
        <v>3.0</v>
      </c>
      <c r="D505" s="1" t="s">
        <v>926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3" t="s">
        <v>894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927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3" t="s">
        <v>523</v>
      </c>
      <c r="K506" s="1" t="s">
        <v>928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929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614</v>
      </c>
      <c r="J507" s="3" t="s">
        <v>615</v>
      </c>
      <c r="K507" s="1" t="s">
        <v>616</v>
      </c>
      <c r="L507" s="1" t="s">
        <v>22</v>
      </c>
    </row>
    <row r="508">
      <c r="A508" s="1">
        <v>507.0</v>
      </c>
      <c r="B508" s="1">
        <v>1.0</v>
      </c>
      <c r="C508" s="1">
        <v>2.0</v>
      </c>
      <c r="D508" s="1" t="s">
        <v>930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3" t="s">
        <v>67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931</v>
      </c>
      <c r="E509" s="1" t="s">
        <v>13</v>
      </c>
      <c r="G509" s="1">
        <v>0.0</v>
      </c>
      <c r="H509" s="1">
        <v>0.0</v>
      </c>
      <c r="I509" s="1">
        <v>111427.0</v>
      </c>
      <c r="J509" s="3" t="s">
        <v>48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932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933</v>
      </c>
      <c r="J510" s="3" t="s">
        <v>934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935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3" t="s">
        <v>183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936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3" t="s">
        <v>94</v>
      </c>
      <c r="L512" s="1" t="s">
        <v>33</v>
      </c>
    </row>
    <row r="513">
      <c r="A513" s="1">
        <v>512.0</v>
      </c>
      <c r="B513" s="1">
        <v>0.0</v>
      </c>
      <c r="C513" s="1">
        <v>3.0</v>
      </c>
      <c r="D513" s="1" t="s">
        <v>937</v>
      </c>
      <c r="E513" s="1" t="s">
        <v>13</v>
      </c>
      <c r="G513" s="1">
        <v>0.0</v>
      </c>
      <c r="H513" s="1">
        <v>0.0</v>
      </c>
      <c r="I513" s="1" t="s">
        <v>938</v>
      </c>
      <c r="J513" s="3" t="s">
        <v>30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939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940</v>
      </c>
      <c r="J514" s="3" t="s">
        <v>941</v>
      </c>
      <c r="K514" s="1" t="s">
        <v>942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943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944</v>
      </c>
      <c r="J515" s="3" t="s">
        <v>945</v>
      </c>
      <c r="L515" s="1" t="s">
        <v>22</v>
      </c>
    </row>
    <row r="516">
      <c r="A516" s="1">
        <v>515.0</v>
      </c>
      <c r="B516" s="1">
        <v>0.0</v>
      </c>
      <c r="C516" s="1">
        <v>3.0</v>
      </c>
      <c r="D516" s="1" t="s">
        <v>946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3" t="s">
        <v>947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948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3" t="s">
        <v>949</v>
      </c>
      <c r="K517" s="1" t="s">
        <v>950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951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952</v>
      </c>
      <c r="J518" s="3" t="s">
        <v>97</v>
      </c>
      <c r="K518" s="1" t="s">
        <v>167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953</v>
      </c>
      <c r="E519" s="1" t="s">
        <v>13</v>
      </c>
      <c r="G519" s="1">
        <v>0.0</v>
      </c>
      <c r="H519" s="1">
        <v>0.0</v>
      </c>
      <c r="I519" s="1">
        <v>371110.0</v>
      </c>
      <c r="J519" s="3" t="s">
        <v>249</v>
      </c>
      <c r="L519" s="1" t="s">
        <v>33</v>
      </c>
    </row>
    <row r="520">
      <c r="A520" s="1">
        <v>519.0</v>
      </c>
      <c r="B520" s="1">
        <v>1.0</v>
      </c>
      <c r="C520" s="1">
        <v>2.0</v>
      </c>
      <c r="D520" s="1" t="s">
        <v>954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3" t="s">
        <v>67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955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3" t="s">
        <v>85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956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3" t="s">
        <v>470</v>
      </c>
      <c r="K522" s="1" t="s">
        <v>957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958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3" t="s">
        <v>85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959</v>
      </c>
      <c r="E524" s="1" t="s">
        <v>13</v>
      </c>
      <c r="G524" s="1">
        <v>0.0</v>
      </c>
      <c r="H524" s="1">
        <v>0.0</v>
      </c>
      <c r="I524" s="1">
        <v>2624.0</v>
      </c>
      <c r="J524" s="3" t="s">
        <v>65</v>
      </c>
      <c r="L524" s="1" t="s">
        <v>22</v>
      </c>
    </row>
    <row r="525">
      <c r="A525" s="1">
        <v>524.0</v>
      </c>
      <c r="B525" s="1">
        <v>1.0</v>
      </c>
      <c r="C525" s="1">
        <v>1.0</v>
      </c>
      <c r="D525" s="1" t="s">
        <v>960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3" t="s">
        <v>658</v>
      </c>
      <c r="K525" s="1" t="s">
        <v>659</v>
      </c>
      <c r="L525" s="1" t="s">
        <v>22</v>
      </c>
    </row>
    <row r="526">
      <c r="A526" s="1">
        <v>525.0</v>
      </c>
      <c r="B526" s="1">
        <v>0.0</v>
      </c>
      <c r="C526" s="1">
        <v>3.0</v>
      </c>
      <c r="D526" s="1" t="s">
        <v>961</v>
      </c>
      <c r="E526" s="1" t="s">
        <v>13</v>
      </c>
      <c r="G526" s="1">
        <v>0.0</v>
      </c>
      <c r="H526" s="1">
        <v>0.0</v>
      </c>
      <c r="I526" s="1">
        <v>2700.0</v>
      </c>
      <c r="J526" s="3" t="s">
        <v>104</v>
      </c>
      <c r="L526" s="1" t="s">
        <v>22</v>
      </c>
    </row>
    <row r="527">
      <c r="A527" s="1">
        <v>526.0</v>
      </c>
      <c r="B527" s="1">
        <v>0.0</v>
      </c>
      <c r="C527" s="1">
        <v>3.0</v>
      </c>
      <c r="D527" s="1" t="s">
        <v>962</v>
      </c>
      <c r="E527" s="1" t="s">
        <v>13</v>
      </c>
      <c r="F527" s="1" t="s">
        <v>337</v>
      </c>
      <c r="G527" s="1">
        <v>0.0</v>
      </c>
      <c r="H527" s="1">
        <v>0.0</v>
      </c>
      <c r="I527" s="1">
        <v>367232.0</v>
      </c>
      <c r="J527" s="3" t="s">
        <v>94</v>
      </c>
      <c r="L527" s="1" t="s">
        <v>33</v>
      </c>
    </row>
    <row r="528">
      <c r="A528" s="1">
        <v>527.0</v>
      </c>
      <c r="B528" s="1">
        <v>1.0</v>
      </c>
      <c r="C528" s="1">
        <v>2.0</v>
      </c>
      <c r="D528" s="1" t="s">
        <v>963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964</v>
      </c>
      <c r="J528" s="3" t="s">
        <v>97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965</v>
      </c>
      <c r="E529" s="1" t="s">
        <v>13</v>
      </c>
      <c r="G529" s="1">
        <v>0.0</v>
      </c>
      <c r="H529" s="1">
        <v>0.0</v>
      </c>
      <c r="I529" s="1" t="s">
        <v>966</v>
      </c>
      <c r="J529" s="3" t="s">
        <v>967</v>
      </c>
      <c r="K529" s="1" t="s">
        <v>968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969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3" t="s">
        <v>25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970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3" t="s">
        <v>316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971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3" t="s">
        <v>67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972</v>
      </c>
      <c r="E533" s="1" t="s">
        <v>13</v>
      </c>
      <c r="G533" s="1">
        <v>0.0</v>
      </c>
      <c r="H533" s="1">
        <v>0.0</v>
      </c>
      <c r="I533" s="1">
        <v>2641.0</v>
      </c>
      <c r="J533" s="3" t="s">
        <v>104</v>
      </c>
      <c r="L533" s="1" t="s">
        <v>22</v>
      </c>
    </row>
    <row r="534">
      <c r="A534" s="1">
        <v>533.0</v>
      </c>
      <c r="B534" s="1">
        <v>0.0</v>
      </c>
      <c r="C534" s="1">
        <v>3.0</v>
      </c>
      <c r="D534" s="1" t="s">
        <v>973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3" t="s">
        <v>104</v>
      </c>
      <c r="L534" s="1" t="s">
        <v>22</v>
      </c>
    </row>
    <row r="535">
      <c r="A535" s="1">
        <v>534.0</v>
      </c>
      <c r="B535" s="1">
        <v>1.0</v>
      </c>
      <c r="C535" s="1">
        <v>3.0</v>
      </c>
      <c r="D535" s="1" t="s">
        <v>974</v>
      </c>
      <c r="E535" s="1" t="s">
        <v>18</v>
      </c>
      <c r="G535" s="1">
        <v>0.0</v>
      </c>
      <c r="H535" s="1">
        <v>2.0</v>
      </c>
      <c r="I535" s="1">
        <v>2668.0</v>
      </c>
      <c r="J535" s="3" t="s">
        <v>282</v>
      </c>
      <c r="L535" s="1" t="s">
        <v>22</v>
      </c>
    </row>
    <row r="536">
      <c r="A536" s="1">
        <v>535.0</v>
      </c>
      <c r="B536" s="1">
        <v>0.0</v>
      </c>
      <c r="C536" s="1">
        <v>3.0</v>
      </c>
      <c r="D536" s="1" t="s">
        <v>975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3" t="s">
        <v>173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976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634</v>
      </c>
      <c r="J537" s="3" t="s">
        <v>490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977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3" t="s">
        <v>48</v>
      </c>
      <c r="K538" s="1" t="s">
        <v>978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979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980</v>
      </c>
      <c r="J539" s="3" t="s">
        <v>981</v>
      </c>
      <c r="L539" s="1" t="s">
        <v>22</v>
      </c>
    </row>
    <row r="540">
      <c r="A540" s="1">
        <v>539.0</v>
      </c>
      <c r="B540" s="1">
        <v>0.0</v>
      </c>
      <c r="C540" s="1">
        <v>3.0</v>
      </c>
      <c r="D540" s="1" t="s">
        <v>982</v>
      </c>
      <c r="E540" s="1" t="s">
        <v>13</v>
      </c>
      <c r="G540" s="1">
        <v>0.0</v>
      </c>
      <c r="H540" s="1">
        <v>0.0</v>
      </c>
      <c r="I540" s="1">
        <v>364498.0</v>
      </c>
      <c r="J540" s="3" t="s">
        <v>292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983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3" t="s">
        <v>984</v>
      </c>
      <c r="K541" s="1" t="s">
        <v>985</v>
      </c>
      <c r="L541" s="1" t="s">
        <v>22</v>
      </c>
    </row>
    <row r="542">
      <c r="A542" s="1">
        <v>541.0</v>
      </c>
      <c r="B542" s="1">
        <v>1.0</v>
      </c>
      <c r="C542" s="1">
        <v>1.0</v>
      </c>
      <c r="D542" s="1" t="s">
        <v>986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987</v>
      </c>
      <c r="J542" s="3" t="s">
        <v>988</v>
      </c>
      <c r="K542" s="1" t="s">
        <v>989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990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3" t="s">
        <v>53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991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3" t="s">
        <v>53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992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3" t="s">
        <v>67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993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980</v>
      </c>
      <c r="J546" s="3" t="s">
        <v>981</v>
      </c>
      <c r="K546" s="1" t="s">
        <v>994</v>
      </c>
      <c r="L546" s="1" t="s">
        <v>22</v>
      </c>
    </row>
    <row r="547">
      <c r="A547" s="1">
        <v>546.0</v>
      </c>
      <c r="B547" s="1">
        <v>0.0</v>
      </c>
      <c r="C547" s="1">
        <v>1.0</v>
      </c>
      <c r="D547" s="1" t="s">
        <v>995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3" t="s">
        <v>67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996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3" t="s">
        <v>67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997</v>
      </c>
      <c r="E549" s="1" t="s">
        <v>13</v>
      </c>
      <c r="G549" s="1">
        <v>0.0</v>
      </c>
      <c r="H549" s="1">
        <v>0.0</v>
      </c>
      <c r="I549" s="1" t="s">
        <v>998</v>
      </c>
      <c r="J549" s="3" t="s">
        <v>999</v>
      </c>
      <c r="L549" s="1" t="s">
        <v>22</v>
      </c>
    </row>
    <row r="550">
      <c r="A550" s="1">
        <v>549.0</v>
      </c>
      <c r="B550" s="1">
        <v>0.0</v>
      </c>
      <c r="C550" s="1">
        <v>3.0</v>
      </c>
      <c r="D550" s="1" t="s">
        <v>1000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3" t="s">
        <v>362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1001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318</v>
      </c>
      <c r="J551" s="3" t="s">
        <v>319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1002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3" t="s">
        <v>612</v>
      </c>
      <c r="K552" s="1" t="s">
        <v>1003</v>
      </c>
      <c r="L552" s="1" t="s">
        <v>22</v>
      </c>
    </row>
    <row r="553">
      <c r="A553" s="1">
        <v>552.0</v>
      </c>
      <c r="B553" s="1">
        <v>0.0</v>
      </c>
      <c r="C553" s="1">
        <v>2.0</v>
      </c>
      <c r="D553" s="1" t="s">
        <v>1004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3" t="s">
        <v>67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1005</v>
      </c>
      <c r="E554" s="1" t="s">
        <v>13</v>
      </c>
      <c r="G554" s="1">
        <v>0.0</v>
      </c>
      <c r="H554" s="1">
        <v>0.0</v>
      </c>
      <c r="I554" s="1">
        <v>330979.0</v>
      </c>
      <c r="J554" s="3" t="s">
        <v>1006</v>
      </c>
      <c r="L554" s="1" t="s">
        <v>33</v>
      </c>
    </row>
    <row r="555">
      <c r="A555" s="1">
        <v>554.0</v>
      </c>
      <c r="B555" s="1">
        <v>1.0</v>
      </c>
      <c r="C555" s="1">
        <v>3.0</v>
      </c>
      <c r="D555" s="1" t="s">
        <v>1007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3" t="s">
        <v>65</v>
      </c>
      <c r="L555" s="1" t="s">
        <v>22</v>
      </c>
    </row>
    <row r="556">
      <c r="A556" s="1">
        <v>555.0</v>
      </c>
      <c r="B556" s="1">
        <v>1.0</v>
      </c>
      <c r="C556" s="1">
        <v>3.0</v>
      </c>
      <c r="D556" s="1" t="s">
        <v>1008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3" t="s">
        <v>246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1009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3" t="s">
        <v>48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1010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3" t="s">
        <v>1011</v>
      </c>
      <c r="K558" s="1" t="s">
        <v>1012</v>
      </c>
      <c r="L558" s="1" t="s">
        <v>22</v>
      </c>
    </row>
    <row r="559">
      <c r="A559" s="1">
        <v>558.0</v>
      </c>
      <c r="B559" s="1">
        <v>0.0</v>
      </c>
      <c r="C559" s="1">
        <v>1.0</v>
      </c>
      <c r="D559" s="1" t="s">
        <v>1013</v>
      </c>
      <c r="E559" s="1" t="s">
        <v>13</v>
      </c>
      <c r="G559" s="1">
        <v>0.0</v>
      </c>
      <c r="H559" s="1">
        <v>0.0</v>
      </c>
      <c r="I559" s="1" t="s">
        <v>737</v>
      </c>
      <c r="J559" s="3" t="s">
        <v>738</v>
      </c>
      <c r="L559" s="1" t="s">
        <v>22</v>
      </c>
    </row>
    <row r="560">
      <c r="A560" s="1">
        <v>559.0</v>
      </c>
      <c r="B560" s="1">
        <v>1.0</v>
      </c>
      <c r="C560" s="1">
        <v>1.0</v>
      </c>
      <c r="D560" s="1" t="s">
        <v>1014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3" t="s">
        <v>532</v>
      </c>
      <c r="K560" s="1" t="s">
        <v>533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1015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3" t="s">
        <v>1016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1017</v>
      </c>
      <c r="E562" s="1" t="s">
        <v>13</v>
      </c>
      <c r="G562" s="1">
        <v>0.0</v>
      </c>
      <c r="H562" s="1">
        <v>0.0</v>
      </c>
      <c r="I562" s="1">
        <v>372622.0</v>
      </c>
      <c r="J562" s="3" t="s">
        <v>94</v>
      </c>
      <c r="L562" s="1" t="s">
        <v>33</v>
      </c>
    </row>
    <row r="563">
      <c r="A563" s="1">
        <v>562.0</v>
      </c>
      <c r="B563" s="1">
        <v>0.0</v>
      </c>
      <c r="C563" s="1">
        <v>3.0</v>
      </c>
      <c r="D563" s="1" t="s">
        <v>1018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3" t="s">
        <v>85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1019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3" t="s">
        <v>480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1020</v>
      </c>
      <c r="E565" s="1" t="s">
        <v>13</v>
      </c>
      <c r="G565" s="1">
        <v>0.0</v>
      </c>
      <c r="H565" s="1">
        <v>0.0</v>
      </c>
      <c r="I565" s="1" t="s">
        <v>1021</v>
      </c>
      <c r="J565" s="3" t="s">
        <v>30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1022</v>
      </c>
      <c r="E566" s="1" t="s">
        <v>18</v>
      </c>
      <c r="G566" s="1">
        <v>0.0</v>
      </c>
      <c r="H566" s="1">
        <v>0.0</v>
      </c>
      <c r="I566" s="1" t="s">
        <v>1023</v>
      </c>
      <c r="J566" s="3" t="s">
        <v>30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1024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1025</v>
      </c>
      <c r="J567" s="3" t="s">
        <v>249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1026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3" t="s">
        <v>85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1027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3" t="s">
        <v>38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1028</v>
      </c>
      <c r="E570" s="1" t="s">
        <v>13</v>
      </c>
      <c r="G570" s="1">
        <v>0.0</v>
      </c>
      <c r="H570" s="1">
        <v>0.0</v>
      </c>
      <c r="I570" s="1">
        <v>2686.0</v>
      </c>
      <c r="J570" s="3" t="s">
        <v>104</v>
      </c>
      <c r="L570" s="1" t="s">
        <v>22</v>
      </c>
    </row>
    <row r="571">
      <c r="A571" s="1">
        <v>570.0</v>
      </c>
      <c r="B571" s="1">
        <v>1.0</v>
      </c>
      <c r="C571" s="1">
        <v>3.0</v>
      </c>
      <c r="D571" s="1" t="s">
        <v>1029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3" t="s">
        <v>55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1030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1031</v>
      </c>
      <c r="J572" s="3" t="s">
        <v>97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1032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3" t="s">
        <v>1033</v>
      </c>
      <c r="K573" s="1" t="s">
        <v>1034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1035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1036</v>
      </c>
      <c r="J574" s="3" t="s">
        <v>1037</v>
      </c>
      <c r="K574" s="1" t="s">
        <v>942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1038</v>
      </c>
      <c r="E575" s="1" t="s">
        <v>18</v>
      </c>
      <c r="G575" s="1">
        <v>0.0</v>
      </c>
      <c r="H575" s="1">
        <v>0.0</v>
      </c>
      <c r="I575" s="1">
        <v>14312.0</v>
      </c>
      <c r="J575" s="3" t="s">
        <v>94</v>
      </c>
      <c r="L575" s="1" t="s">
        <v>33</v>
      </c>
    </row>
    <row r="576">
      <c r="A576" s="1">
        <v>575.0</v>
      </c>
      <c r="B576" s="1">
        <v>0.0</v>
      </c>
      <c r="C576" s="1">
        <v>3.0</v>
      </c>
      <c r="D576" s="1" t="s">
        <v>1039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1040</v>
      </c>
      <c r="J576" s="3" t="s">
        <v>30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1041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3" t="s">
        <v>292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1042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3" t="s">
        <v>61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1043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3" t="s">
        <v>814</v>
      </c>
      <c r="K579" s="1" t="s">
        <v>815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1044</v>
      </c>
      <c r="E580" s="1" t="s">
        <v>18</v>
      </c>
      <c r="G580" s="1">
        <v>1.0</v>
      </c>
      <c r="H580" s="1">
        <v>0.0</v>
      </c>
      <c r="I580" s="1">
        <v>2689.0</v>
      </c>
      <c r="J580" s="3" t="s">
        <v>257</v>
      </c>
      <c r="L580" s="1" t="s">
        <v>22</v>
      </c>
    </row>
    <row r="581">
      <c r="A581" s="1">
        <v>580.0</v>
      </c>
      <c r="B581" s="1">
        <v>1.0</v>
      </c>
      <c r="C581" s="1">
        <v>3.0</v>
      </c>
      <c r="D581" s="1" t="s">
        <v>1045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1046</v>
      </c>
      <c r="J581" s="3" t="s">
        <v>25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1047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3" t="s">
        <v>1048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1049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3" t="s">
        <v>612</v>
      </c>
      <c r="K583" s="1" t="s">
        <v>1050</v>
      </c>
      <c r="L583" s="1" t="s">
        <v>22</v>
      </c>
    </row>
    <row r="584">
      <c r="A584" s="1">
        <v>583.0</v>
      </c>
      <c r="B584" s="1">
        <v>0.0</v>
      </c>
      <c r="C584" s="1">
        <v>2.0</v>
      </c>
      <c r="D584" s="1" t="s">
        <v>1051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3" t="s">
        <v>67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1052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3" t="s">
        <v>734</v>
      </c>
      <c r="K585" s="1" t="s">
        <v>1053</v>
      </c>
      <c r="L585" s="1" t="s">
        <v>22</v>
      </c>
    </row>
    <row r="586">
      <c r="A586" s="1">
        <v>585.0</v>
      </c>
      <c r="B586" s="1">
        <v>0.0</v>
      </c>
      <c r="C586" s="1">
        <v>3.0</v>
      </c>
      <c r="D586" s="1" t="s">
        <v>1054</v>
      </c>
      <c r="E586" s="1" t="s">
        <v>13</v>
      </c>
      <c r="G586" s="1">
        <v>0.0</v>
      </c>
      <c r="H586" s="1">
        <v>0.0</v>
      </c>
      <c r="I586" s="1">
        <v>3411.0</v>
      </c>
      <c r="J586" s="3" t="s">
        <v>1055</v>
      </c>
      <c r="L586" s="1" t="s">
        <v>22</v>
      </c>
    </row>
    <row r="587">
      <c r="A587" s="1">
        <v>586.0</v>
      </c>
      <c r="B587" s="1">
        <v>1.0</v>
      </c>
      <c r="C587" s="1">
        <v>1.0</v>
      </c>
      <c r="D587" s="1" t="s">
        <v>1056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3" t="s">
        <v>532</v>
      </c>
      <c r="K587" s="1" t="s">
        <v>1057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1058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3" t="s">
        <v>1059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1060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3" t="s">
        <v>307</v>
      </c>
      <c r="K589" s="1" t="s">
        <v>1061</v>
      </c>
      <c r="L589" s="1" t="s">
        <v>22</v>
      </c>
    </row>
    <row r="590">
      <c r="A590" s="1">
        <v>589.0</v>
      </c>
      <c r="B590" s="1">
        <v>0.0</v>
      </c>
      <c r="C590" s="1">
        <v>3.0</v>
      </c>
      <c r="D590" s="1" t="s">
        <v>1062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 t="s">
        <v>30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1063</v>
      </c>
      <c r="E591" s="1" t="s">
        <v>13</v>
      </c>
      <c r="G591" s="1">
        <v>0.0</v>
      </c>
      <c r="H591" s="1">
        <v>0.0</v>
      </c>
      <c r="I591" s="1" t="s">
        <v>1064</v>
      </c>
      <c r="J591" s="3" t="s">
        <v>30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1065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1066</v>
      </c>
      <c r="J592" s="3" t="s">
        <v>501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1067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3" t="s">
        <v>915</v>
      </c>
      <c r="K593" s="1" t="s">
        <v>916</v>
      </c>
      <c r="L593" s="1" t="s">
        <v>22</v>
      </c>
    </row>
    <row r="594">
      <c r="A594" s="1">
        <v>593.0</v>
      </c>
      <c r="B594" s="1">
        <v>0.0</v>
      </c>
      <c r="C594" s="1">
        <v>3.0</v>
      </c>
      <c r="D594" s="1" t="s">
        <v>1068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1069</v>
      </c>
      <c r="J594" s="3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1070</v>
      </c>
      <c r="E595" s="1" t="s">
        <v>18</v>
      </c>
      <c r="G595" s="1">
        <v>0.0</v>
      </c>
      <c r="H595" s="1">
        <v>2.0</v>
      </c>
      <c r="I595" s="1">
        <v>364848.0</v>
      </c>
      <c r="J595" s="3" t="s">
        <v>94</v>
      </c>
      <c r="L595" s="1" t="s">
        <v>33</v>
      </c>
    </row>
    <row r="596">
      <c r="A596" s="1">
        <v>595.0</v>
      </c>
      <c r="B596" s="1">
        <v>0.0</v>
      </c>
      <c r="C596" s="1">
        <v>2.0</v>
      </c>
      <c r="D596" s="1" t="s">
        <v>1071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1072</v>
      </c>
      <c r="J596" s="3" t="s">
        <v>67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1073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3" t="s">
        <v>249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1074</v>
      </c>
      <c r="E598" s="1" t="s">
        <v>18</v>
      </c>
      <c r="G598" s="1">
        <v>0.0</v>
      </c>
      <c r="H598" s="1">
        <v>0.0</v>
      </c>
      <c r="I598" s="1">
        <v>248727.0</v>
      </c>
      <c r="J598" s="3" t="s">
        <v>1075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1076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390</v>
      </c>
      <c r="J599" s="3" t="s">
        <v>391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1077</v>
      </c>
      <c r="E600" s="1" t="s">
        <v>13</v>
      </c>
      <c r="G600" s="1">
        <v>0.0</v>
      </c>
      <c r="H600" s="1">
        <v>0.0</v>
      </c>
      <c r="I600" s="1">
        <v>2664.0</v>
      </c>
      <c r="J600" s="3" t="s">
        <v>65</v>
      </c>
      <c r="L600" s="1" t="s">
        <v>22</v>
      </c>
    </row>
    <row r="601">
      <c r="A601" s="1">
        <v>600.0</v>
      </c>
      <c r="B601" s="1">
        <v>1.0</v>
      </c>
      <c r="C601" s="1">
        <v>1.0</v>
      </c>
      <c r="D601" s="1" t="s">
        <v>1078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621</v>
      </c>
      <c r="J601" s="3" t="s">
        <v>622</v>
      </c>
      <c r="K601" s="1" t="s">
        <v>1079</v>
      </c>
      <c r="L601" s="1" t="s">
        <v>22</v>
      </c>
    </row>
    <row r="602">
      <c r="A602" s="1">
        <v>601.0</v>
      </c>
      <c r="B602" s="1">
        <v>1.0</v>
      </c>
      <c r="C602" s="1">
        <v>2.0</v>
      </c>
      <c r="D602" s="1" t="s">
        <v>1080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3" t="s">
        <v>454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1081</v>
      </c>
      <c r="E603" s="1" t="s">
        <v>13</v>
      </c>
      <c r="G603" s="1">
        <v>0.0</v>
      </c>
      <c r="H603" s="1">
        <v>0.0</v>
      </c>
      <c r="I603" s="1">
        <v>349214.0</v>
      </c>
      <c r="J603" s="3" t="s">
        <v>85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1082</v>
      </c>
      <c r="E604" s="1" t="s">
        <v>13</v>
      </c>
      <c r="G604" s="1">
        <v>0.0</v>
      </c>
      <c r="H604" s="1">
        <v>0.0</v>
      </c>
      <c r="I604" s="1">
        <v>113796.0</v>
      </c>
      <c r="J604" s="3" t="s">
        <v>1083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1084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 t="s">
        <v>30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1085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3" t="s">
        <v>48</v>
      </c>
      <c r="L606" s="1" t="s">
        <v>22</v>
      </c>
    </row>
    <row r="607">
      <c r="A607" s="1">
        <v>606.0</v>
      </c>
      <c r="B607" s="1">
        <v>0.0</v>
      </c>
      <c r="C607" s="1">
        <v>3.0</v>
      </c>
      <c r="D607" s="1" t="s">
        <v>1086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3" t="s">
        <v>1087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1088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3" t="s">
        <v>85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1089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3" t="s">
        <v>598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1090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116</v>
      </c>
      <c r="J610" s="3" t="s">
        <v>117</v>
      </c>
      <c r="L610" s="1" t="s">
        <v>22</v>
      </c>
    </row>
    <row r="611">
      <c r="A611" s="1">
        <v>610.0</v>
      </c>
      <c r="B611" s="1">
        <v>1.0</v>
      </c>
      <c r="C611" s="1">
        <v>1.0</v>
      </c>
      <c r="D611" s="1" t="s">
        <v>1091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542</v>
      </c>
      <c r="J611" s="3" t="s">
        <v>543</v>
      </c>
      <c r="K611" s="1" t="s">
        <v>544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1092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3" t="s">
        <v>53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1093</v>
      </c>
      <c r="E613" s="1" t="s">
        <v>13</v>
      </c>
      <c r="G613" s="1">
        <v>0.0</v>
      </c>
      <c r="H613" s="1">
        <v>0.0</v>
      </c>
      <c r="I613" s="1" t="s">
        <v>1094</v>
      </c>
      <c r="J613" s="3" t="s">
        <v>289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1095</v>
      </c>
      <c r="E614" s="1" t="s">
        <v>18</v>
      </c>
      <c r="G614" s="1">
        <v>1.0</v>
      </c>
      <c r="H614" s="1">
        <v>0.0</v>
      </c>
      <c r="I614" s="1">
        <v>367230.0</v>
      </c>
      <c r="J614" s="3" t="s">
        <v>122</v>
      </c>
      <c r="L614" s="1" t="s">
        <v>33</v>
      </c>
    </row>
    <row r="615">
      <c r="A615" s="1">
        <v>614.0</v>
      </c>
      <c r="B615" s="1">
        <v>0.0</v>
      </c>
      <c r="C615" s="1">
        <v>3.0</v>
      </c>
      <c r="D615" s="1" t="s">
        <v>1096</v>
      </c>
      <c r="E615" s="1" t="s">
        <v>13</v>
      </c>
      <c r="G615" s="1">
        <v>0.0</v>
      </c>
      <c r="H615" s="1">
        <v>0.0</v>
      </c>
      <c r="I615" s="1">
        <v>370377.0</v>
      </c>
      <c r="J615" s="3" t="s">
        <v>94</v>
      </c>
      <c r="L615" s="1" t="s">
        <v>33</v>
      </c>
    </row>
    <row r="616">
      <c r="A616" s="1">
        <v>615.0</v>
      </c>
      <c r="B616" s="1">
        <v>0.0</v>
      </c>
      <c r="C616" s="1">
        <v>3.0</v>
      </c>
      <c r="D616" s="1" t="s">
        <v>1097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 t="s">
        <v>30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1098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3" t="s">
        <v>1099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1100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3" t="s">
        <v>797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1101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516</v>
      </c>
      <c r="J619" s="3" t="s">
        <v>354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1102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3" t="s">
        <v>398</v>
      </c>
      <c r="K620" s="1" t="s">
        <v>399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1103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3" t="s">
        <v>97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1104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3" t="s">
        <v>181</v>
      </c>
      <c r="L622" s="1" t="s">
        <v>22</v>
      </c>
    </row>
    <row r="623">
      <c r="A623" s="1">
        <v>622.0</v>
      </c>
      <c r="B623" s="1">
        <v>1.0</v>
      </c>
      <c r="C623" s="1">
        <v>1.0</v>
      </c>
      <c r="D623" s="1" t="s">
        <v>1105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3" t="s">
        <v>508</v>
      </c>
      <c r="K623" s="1" t="s">
        <v>1106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1107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3" t="s">
        <v>740</v>
      </c>
      <c r="L624" s="1" t="s">
        <v>22</v>
      </c>
    </row>
    <row r="625">
      <c r="A625" s="1">
        <v>624.0</v>
      </c>
      <c r="B625" s="1">
        <v>0.0</v>
      </c>
      <c r="C625" s="1">
        <v>3.0</v>
      </c>
      <c r="D625" s="1" t="s">
        <v>1108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3" t="s">
        <v>55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1109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3" t="s">
        <v>354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1110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3" t="s">
        <v>1111</v>
      </c>
      <c r="K627" s="1" t="s">
        <v>1112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1113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3" t="s">
        <v>606</v>
      </c>
      <c r="L628" s="1" t="s">
        <v>33</v>
      </c>
    </row>
    <row r="629">
      <c r="A629" s="1">
        <v>628.0</v>
      </c>
      <c r="B629" s="1">
        <v>1.0</v>
      </c>
      <c r="C629" s="1">
        <v>1.0</v>
      </c>
      <c r="D629" s="1" t="s">
        <v>1114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3" t="s">
        <v>559</v>
      </c>
      <c r="K629" s="1" t="s">
        <v>1115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1116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3" t="s">
        <v>85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1117</v>
      </c>
      <c r="E631" s="1" t="s">
        <v>13</v>
      </c>
      <c r="G631" s="1">
        <v>0.0</v>
      </c>
      <c r="H631" s="1">
        <v>0.0</v>
      </c>
      <c r="I631" s="1">
        <v>334912.0</v>
      </c>
      <c r="J631" s="3" t="s">
        <v>346</v>
      </c>
      <c r="L631" s="1" t="s">
        <v>33</v>
      </c>
    </row>
    <row r="632">
      <c r="A632" s="1">
        <v>631.0</v>
      </c>
      <c r="B632" s="1">
        <v>1.0</v>
      </c>
      <c r="C632" s="1">
        <v>1.0</v>
      </c>
      <c r="D632" s="1" t="s">
        <v>1118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3" t="s">
        <v>1048</v>
      </c>
      <c r="K632" s="1" t="s">
        <v>1119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1120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3" t="s">
        <v>1121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1122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3" t="s">
        <v>598</v>
      </c>
      <c r="K634" s="1" t="s">
        <v>1123</v>
      </c>
      <c r="L634" s="1" t="s">
        <v>22</v>
      </c>
    </row>
    <row r="635">
      <c r="A635" s="1">
        <v>634.0</v>
      </c>
      <c r="B635" s="1">
        <v>0.0</v>
      </c>
      <c r="C635" s="1">
        <v>1.0</v>
      </c>
      <c r="D635" s="1" t="s">
        <v>1124</v>
      </c>
      <c r="E635" s="1" t="s">
        <v>13</v>
      </c>
      <c r="G635" s="1">
        <v>0.0</v>
      </c>
      <c r="H635" s="1">
        <v>0.0</v>
      </c>
      <c r="I635" s="1">
        <v>112052.0</v>
      </c>
      <c r="J635" s="3" t="s">
        <v>391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1125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3" t="s">
        <v>160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1126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3" t="s">
        <v>61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1127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1128</v>
      </c>
      <c r="J638" s="3" t="s">
        <v>25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1129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489</v>
      </c>
      <c r="J639" s="3" t="s">
        <v>490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1130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3" t="s">
        <v>129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1131</v>
      </c>
      <c r="E641" s="1" t="s">
        <v>13</v>
      </c>
      <c r="G641" s="1">
        <v>1.0</v>
      </c>
      <c r="H641" s="1">
        <v>0.0</v>
      </c>
      <c r="I641" s="1">
        <v>376564.0</v>
      </c>
      <c r="J641" s="3" t="s">
        <v>354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1132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3" t="s">
        <v>55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1133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717</v>
      </c>
      <c r="J643" s="3" t="s">
        <v>718</v>
      </c>
      <c r="K643" s="1" t="s">
        <v>719</v>
      </c>
      <c r="L643" s="1" t="s">
        <v>22</v>
      </c>
    </row>
    <row r="644">
      <c r="A644" s="1">
        <v>643.0</v>
      </c>
      <c r="B644" s="1">
        <v>0.0</v>
      </c>
      <c r="C644" s="1">
        <v>3.0</v>
      </c>
      <c r="D644" s="1" t="s">
        <v>1134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3" t="s">
        <v>160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1135</v>
      </c>
      <c r="E645" s="1" t="s">
        <v>13</v>
      </c>
      <c r="G645" s="1">
        <v>0.0</v>
      </c>
      <c r="H645" s="1">
        <v>0.0</v>
      </c>
      <c r="I645" s="1">
        <v>1601.0</v>
      </c>
      <c r="J645" s="3" t="s">
        <v>183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1136</v>
      </c>
      <c r="E646" s="1" t="s">
        <v>18</v>
      </c>
      <c r="F646" s="1" t="s">
        <v>871</v>
      </c>
      <c r="G646" s="1">
        <v>2.0</v>
      </c>
      <c r="H646" s="1">
        <v>1.0</v>
      </c>
      <c r="I646" s="1">
        <v>2666.0</v>
      </c>
      <c r="J646" s="3" t="s">
        <v>834</v>
      </c>
      <c r="L646" s="1" t="s">
        <v>22</v>
      </c>
    </row>
    <row r="647">
      <c r="A647" s="1">
        <v>646.0</v>
      </c>
      <c r="B647" s="1">
        <v>1.0</v>
      </c>
      <c r="C647" s="1">
        <v>1.0</v>
      </c>
      <c r="D647" s="1" t="s">
        <v>1137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134</v>
      </c>
      <c r="J647" s="3" t="s">
        <v>135</v>
      </c>
      <c r="K647" s="1" t="s">
        <v>136</v>
      </c>
      <c r="L647" s="1" t="s">
        <v>22</v>
      </c>
    </row>
    <row r="648">
      <c r="A648" s="1">
        <v>647.0</v>
      </c>
      <c r="B648" s="1">
        <v>0.0</v>
      </c>
      <c r="C648" s="1">
        <v>3.0</v>
      </c>
      <c r="D648" s="1" t="s">
        <v>1138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3" t="s">
        <v>85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1139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3" t="s">
        <v>73</v>
      </c>
      <c r="K649" s="1" t="s">
        <v>1140</v>
      </c>
      <c r="L649" s="1" t="s">
        <v>22</v>
      </c>
    </row>
    <row r="650">
      <c r="A650" s="1">
        <v>649.0</v>
      </c>
      <c r="B650" s="1">
        <v>0.0</v>
      </c>
      <c r="C650" s="1">
        <v>3.0</v>
      </c>
      <c r="D650" s="1" t="s">
        <v>1141</v>
      </c>
      <c r="E650" s="1" t="s">
        <v>13</v>
      </c>
      <c r="G650" s="1">
        <v>0.0</v>
      </c>
      <c r="H650" s="1">
        <v>0.0</v>
      </c>
      <c r="I650" s="1" t="s">
        <v>1142</v>
      </c>
      <c r="J650" s="3" t="s">
        <v>486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1143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1144</v>
      </c>
      <c r="J651" s="3" t="s">
        <v>486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1145</v>
      </c>
      <c r="E652" s="1" t="s">
        <v>13</v>
      </c>
      <c r="G652" s="1">
        <v>0.0</v>
      </c>
      <c r="H652" s="1">
        <v>0.0</v>
      </c>
      <c r="I652" s="1">
        <v>349221.0</v>
      </c>
      <c r="J652" s="3" t="s">
        <v>85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1146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3" t="s">
        <v>233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1147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3" t="s">
        <v>1148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1149</v>
      </c>
      <c r="E655" s="1" t="s">
        <v>18</v>
      </c>
      <c r="G655" s="1">
        <v>0.0</v>
      </c>
      <c r="H655" s="1">
        <v>0.0</v>
      </c>
      <c r="I655" s="1">
        <v>330919.0</v>
      </c>
      <c r="J655" s="3" t="s">
        <v>1006</v>
      </c>
      <c r="L655" s="1" t="s">
        <v>33</v>
      </c>
    </row>
    <row r="656">
      <c r="A656" s="1">
        <v>655.0</v>
      </c>
      <c r="B656" s="1">
        <v>0.0</v>
      </c>
      <c r="C656" s="1">
        <v>3.0</v>
      </c>
      <c r="D656" s="1" t="s">
        <v>1150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3" t="s">
        <v>314</v>
      </c>
      <c r="L656" s="1" t="s">
        <v>33</v>
      </c>
    </row>
    <row r="657">
      <c r="A657" s="1">
        <v>656.0</v>
      </c>
      <c r="B657" s="1">
        <v>0.0</v>
      </c>
      <c r="C657" s="1">
        <v>2.0</v>
      </c>
      <c r="D657" s="1" t="s">
        <v>1151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178</v>
      </c>
      <c r="J657" s="3" t="s">
        <v>179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1152</v>
      </c>
      <c r="E658" s="1" t="s">
        <v>13</v>
      </c>
      <c r="G658" s="1">
        <v>0.0</v>
      </c>
      <c r="H658" s="1">
        <v>0.0</v>
      </c>
      <c r="I658" s="1">
        <v>349223.0</v>
      </c>
      <c r="J658" s="3" t="s">
        <v>85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1153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3" t="s">
        <v>122</v>
      </c>
      <c r="L659" s="1" t="s">
        <v>33</v>
      </c>
    </row>
    <row r="660">
      <c r="A660" s="1">
        <v>659.0</v>
      </c>
      <c r="B660" s="1">
        <v>0.0</v>
      </c>
      <c r="C660" s="1">
        <v>2.0</v>
      </c>
      <c r="D660" s="1" t="s">
        <v>1154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3" t="s">
        <v>61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1155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3" t="s">
        <v>449</v>
      </c>
      <c r="K661" s="1" t="s">
        <v>1156</v>
      </c>
      <c r="L661" s="1" t="s">
        <v>22</v>
      </c>
    </row>
    <row r="662">
      <c r="A662" s="1">
        <v>661.0</v>
      </c>
      <c r="B662" s="1">
        <v>1.0</v>
      </c>
      <c r="C662" s="1">
        <v>1.0</v>
      </c>
      <c r="D662" s="1" t="s">
        <v>1157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668</v>
      </c>
      <c r="J662" s="3" t="s">
        <v>669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1158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3" t="s">
        <v>65</v>
      </c>
      <c r="L663" s="1" t="s">
        <v>22</v>
      </c>
    </row>
    <row r="664">
      <c r="A664" s="1">
        <v>663.0</v>
      </c>
      <c r="B664" s="1">
        <v>0.0</v>
      </c>
      <c r="C664" s="1">
        <v>1.0</v>
      </c>
      <c r="D664" s="1" t="s">
        <v>1159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3" t="s">
        <v>1160</v>
      </c>
      <c r="K664" s="1" t="s">
        <v>1161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1162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3" t="s">
        <v>947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1163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1164</v>
      </c>
      <c r="J666" s="3" t="s">
        <v>25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1165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178</v>
      </c>
      <c r="J667" s="3" t="s">
        <v>179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1166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3" t="s">
        <v>61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1167</v>
      </c>
      <c r="E669" s="1" t="s">
        <v>13</v>
      </c>
      <c r="G669" s="1">
        <v>0.0</v>
      </c>
      <c r="H669" s="1">
        <v>0.0</v>
      </c>
      <c r="I669" s="1">
        <v>312993.0</v>
      </c>
      <c r="J669" s="3" t="s">
        <v>246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1168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1169</v>
      </c>
      <c r="J670" s="3" t="s">
        <v>30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1170</v>
      </c>
      <c r="E671" s="1" t="s">
        <v>18</v>
      </c>
      <c r="G671" s="1">
        <v>1.0</v>
      </c>
      <c r="H671" s="1">
        <v>0.0</v>
      </c>
      <c r="I671" s="1">
        <v>19996.0</v>
      </c>
      <c r="J671" s="3" t="s">
        <v>102</v>
      </c>
      <c r="K671" s="1" t="s">
        <v>1171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1172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3" t="s">
        <v>398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1173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1174</v>
      </c>
      <c r="J673" s="3" t="s">
        <v>102</v>
      </c>
      <c r="K673" s="1" t="s">
        <v>1175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1176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1177</v>
      </c>
      <c r="J674" s="3" t="s">
        <v>97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1178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3" t="s">
        <v>61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1179</v>
      </c>
      <c r="E676" s="1" t="s">
        <v>13</v>
      </c>
      <c r="G676" s="1">
        <v>0.0</v>
      </c>
      <c r="H676" s="1">
        <v>0.0</v>
      </c>
      <c r="I676" s="1">
        <v>239856.0</v>
      </c>
      <c r="J676" s="3" t="s">
        <v>391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1180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3" t="s">
        <v>246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1181</v>
      </c>
      <c r="E678" s="1" t="s">
        <v>13</v>
      </c>
      <c r="F678" s="4">
        <v>45436.0</v>
      </c>
      <c r="G678" s="1">
        <v>0.0</v>
      </c>
      <c r="H678" s="1">
        <v>0.0</v>
      </c>
      <c r="I678" s="1">
        <v>342826.0</v>
      </c>
      <c r="J678" s="3" t="s">
        <v>30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1182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3" t="s">
        <v>1183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1184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150</v>
      </c>
      <c r="J680" s="3" t="s">
        <v>151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1185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526</v>
      </c>
      <c r="J681" s="3" t="s">
        <v>527</v>
      </c>
      <c r="K681" s="1" t="s">
        <v>1186</v>
      </c>
      <c r="L681" s="1" t="s">
        <v>22</v>
      </c>
    </row>
    <row r="682">
      <c r="A682" s="1">
        <v>681.0</v>
      </c>
      <c r="B682" s="1">
        <v>0.0</v>
      </c>
      <c r="C682" s="1">
        <v>3.0</v>
      </c>
      <c r="D682" s="1" t="s">
        <v>1187</v>
      </c>
      <c r="E682" s="1" t="s">
        <v>18</v>
      </c>
      <c r="G682" s="1">
        <v>0.0</v>
      </c>
      <c r="H682" s="1">
        <v>0.0</v>
      </c>
      <c r="I682" s="1">
        <v>330935.0</v>
      </c>
      <c r="J682" s="3" t="s">
        <v>1188</v>
      </c>
      <c r="L682" s="1" t="s">
        <v>33</v>
      </c>
    </row>
    <row r="683">
      <c r="A683" s="1">
        <v>682.0</v>
      </c>
      <c r="B683" s="1">
        <v>1.0</v>
      </c>
      <c r="C683" s="1">
        <v>1.0</v>
      </c>
      <c r="D683" s="1" t="s">
        <v>1189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134</v>
      </c>
      <c r="J683" s="3" t="s">
        <v>135</v>
      </c>
      <c r="K683" s="1" t="s">
        <v>1190</v>
      </c>
      <c r="L683" s="1" t="s">
        <v>22</v>
      </c>
    </row>
    <row r="684">
      <c r="A684" s="1">
        <v>683.0</v>
      </c>
      <c r="B684" s="1">
        <v>0.0</v>
      </c>
      <c r="C684" s="1">
        <v>3.0</v>
      </c>
      <c r="D684" s="1" t="s">
        <v>1191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3" t="s">
        <v>690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1192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150</v>
      </c>
      <c r="J685" s="3" t="s">
        <v>151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1193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3" t="s">
        <v>398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1194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116</v>
      </c>
      <c r="J687" s="3" t="s">
        <v>117</v>
      </c>
      <c r="L687" s="1" t="s">
        <v>22</v>
      </c>
    </row>
    <row r="688">
      <c r="A688" s="1">
        <v>687.0</v>
      </c>
      <c r="B688" s="1">
        <v>0.0</v>
      </c>
      <c r="C688" s="1">
        <v>3.0</v>
      </c>
      <c r="D688" s="1" t="s">
        <v>1195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3" t="s">
        <v>129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1196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3" t="s">
        <v>1197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1198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3" t="s">
        <v>321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1199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3" t="s">
        <v>1200</v>
      </c>
      <c r="K691" s="1" t="s">
        <v>1201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1202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3" t="s">
        <v>1203</v>
      </c>
      <c r="K692" s="1" t="s">
        <v>1204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1205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3" t="s">
        <v>1206</v>
      </c>
      <c r="L693" s="1" t="s">
        <v>22</v>
      </c>
    </row>
    <row r="694">
      <c r="A694" s="1">
        <v>693.0</v>
      </c>
      <c r="B694" s="1">
        <v>1.0</v>
      </c>
      <c r="C694" s="1">
        <v>3.0</v>
      </c>
      <c r="D694" s="1" t="s">
        <v>1207</v>
      </c>
      <c r="E694" s="1" t="s">
        <v>13</v>
      </c>
      <c r="G694" s="1">
        <v>0.0</v>
      </c>
      <c r="H694" s="1">
        <v>0.0</v>
      </c>
      <c r="I694" s="1">
        <v>1601.0</v>
      </c>
      <c r="J694" s="3" t="s">
        <v>183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1208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3" t="s">
        <v>65</v>
      </c>
      <c r="L695" s="1" t="s">
        <v>22</v>
      </c>
    </row>
    <row r="696">
      <c r="A696" s="1">
        <v>695.0</v>
      </c>
      <c r="B696" s="1">
        <v>0.0</v>
      </c>
      <c r="C696" s="1">
        <v>1.0</v>
      </c>
      <c r="D696" s="1" t="s">
        <v>1209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3" t="s">
        <v>48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1210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3" t="s">
        <v>480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1211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 t="s">
        <v>30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1212</v>
      </c>
      <c r="E699" s="1" t="s">
        <v>18</v>
      </c>
      <c r="G699" s="1">
        <v>0.0</v>
      </c>
      <c r="H699" s="1">
        <v>0.0</v>
      </c>
      <c r="I699" s="1">
        <v>35852.0</v>
      </c>
      <c r="J699" s="3" t="s">
        <v>346</v>
      </c>
      <c r="L699" s="1" t="s">
        <v>33</v>
      </c>
    </row>
    <row r="700">
      <c r="A700" s="1">
        <v>699.0</v>
      </c>
      <c r="B700" s="1">
        <v>0.0</v>
      </c>
      <c r="C700" s="1">
        <v>1.0</v>
      </c>
      <c r="D700" s="1" t="s">
        <v>1213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3" t="s">
        <v>612</v>
      </c>
      <c r="K700" s="1" t="s">
        <v>1050</v>
      </c>
      <c r="L700" s="1" t="s">
        <v>22</v>
      </c>
    </row>
    <row r="701">
      <c r="A701" s="1">
        <v>700.0</v>
      </c>
      <c r="B701" s="1">
        <v>0.0</v>
      </c>
      <c r="C701" s="1">
        <v>3.0</v>
      </c>
      <c r="D701" s="1" t="s">
        <v>1214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3" t="s">
        <v>185</v>
      </c>
      <c r="K701" s="1" t="s">
        <v>1215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1216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737</v>
      </c>
      <c r="J702" s="3" t="s">
        <v>738</v>
      </c>
      <c r="K702" s="1" t="s">
        <v>1217</v>
      </c>
      <c r="L702" s="1" t="s">
        <v>22</v>
      </c>
    </row>
    <row r="703">
      <c r="A703" s="1">
        <v>702.0</v>
      </c>
      <c r="B703" s="1">
        <v>1.0</v>
      </c>
      <c r="C703" s="1">
        <v>1.0</v>
      </c>
      <c r="D703" s="1" t="s">
        <v>1218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1219</v>
      </c>
      <c r="J703" s="3" t="s">
        <v>941</v>
      </c>
      <c r="K703" s="1" t="s">
        <v>1220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1221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3" t="s">
        <v>181</v>
      </c>
      <c r="L704" s="1" t="s">
        <v>22</v>
      </c>
    </row>
    <row r="705">
      <c r="A705" s="1">
        <v>704.0</v>
      </c>
      <c r="B705" s="1">
        <v>0.0</v>
      </c>
      <c r="C705" s="1">
        <v>3.0</v>
      </c>
      <c r="D705" s="1" t="s">
        <v>1222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3" t="s">
        <v>1223</v>
      </c>
      <c r="L705" s="1" t="s">
        <v>33</v>
      </c>
    </row>
    <row r="706">
      <c r="A706" s="1">
        <v>705.0</v>
      </c>
      <c r="B706" s="1">
        <v>0.0</v>
      </c>
      <c r="C706" s="1">
        <v>3.0</v>
      </c>
      <c r="D706" s="1" t="s">
        <v>1224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3" t="s">
        <v>55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1225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3" t="s">
        <v>67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1226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3" t="s">
        <v>480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1227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1228</v>
      </c>
      <c r="J709" s="3" t="s">
        <v>941</v>
      </c>
      <c r="K709" s="1" t="s">
        <v>1220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1229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3" t="s">
        <v>595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1230</v>
      </c>
      <c r="E711" s="1" t="s">
        <v>13</v>
      </c>
      <c r="G711" s="1">
        <v>1.0</v>
      </c>
      <c r="H711" s="1">
        <v>1.0</v>
      </c>
      <c r="I711" s="1">
        <v>2661.0</v>
      </c>
      <c r="J711" s="3" t="s">
        <v>164</v>
      </c>
      <c r="L711" s="1" t="s">
        <v>22</v>
      </c>
    </row>
    <row r="712">
      <c r="A712" s="1">
        <v>711.0</v>
      </c>
      <c r="B712" s="1">
        <v>1.0</v>
      </c>
      <c r="C712" s="1">
        <v>1.0</v>
      </c>
      <c r="D712" s="1" t="s">
        <v>1231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1232</v>
      </c>
      <c r="J712" s="3" t="s">
        <v>910</v>
      </c>
      <c r="K712" s="1" t="s">
        <v>1233</v>
      </c>
      <c r="L712" s="1" t="s">
        <v>22</v>
      </c>
    </row>
    <row r="713">
      <c r="A713" s="1">
        <v>712.0</v>
      </c>
      <c r="B713" s="1">
        <v>0.0</v>
      </c>
      <c r="C713" s="1">
        <v>1.0</v>
      </c>
      <c r="D713" s="1" t="s">
        <v>1234</v>
      </c>
      <c r="E713" s="1" t="s">
        <v>13</v>
      </c>
      <c r="G713" s="1">
        <v>0.0</v>
      </c>
      <c r="H713" s="1">
        <v>0.0</v>
      </c>
      <c r="I713" s="1">
        <v>113028.0</v>
      </c>
      <c r="J713" s="3" t="s">
        <v>48</v>
      </c>
      <c r="K713" s="1" t="s">
        <v>663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1235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3" t="s">
        <v>102</v>
      </c>
      <c r="K714" s="1" t="s">
        <v>1171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1236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3" t="s">
        <v>1237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1238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3" t="s">
        <v>61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1239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3" t="s">
        <v>185</v>
      </c>
      <c r="K717" s="1" t="s">
        <v>186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1240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737</v>
      </c>
      <c r="J718" s="3" t="s">
        <v>738</v>
      </c>
      <c r="K718" s="1" t="s">
        <v>1241</v>
      </c>
      <c r="L718" s="1" t="s">
        <v>22</v>
      </c>
    </row>
    <row r="719">
      <c r="A719" s="1">
        <v>718.0</v>
      </c>
      <c r="B719" s="1">
        <v>1.0</v>
      </c>
      <c r="C719" s="1">
        <v>2.0</v>
      </c>
      <c r="D719" s="1" t="s">
        <v>1242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3" t="s">
        <v>97</v>
      </c>
      <c r="K719" s="1" t="s">
        <v>274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1243</v>
      </c>
      <c r="E720" s="1" t="s">
        <v>13</v>
      </c>
      <c r="G720" s="1">
        <v>0.0</v>
      </c>
      <c r="H720" s="1">
        <v>0.0</v>
      </c>
      <c r="I720" s="1">
        <v>36568.0</v>
      </c>
      <c r="J720" s="3" t="s">
        <v>122</v>
      </c>
      <c r="L720" s="1" t="s">
        <v>33</v>
      </c>
    </row>
    <row r="721">
      <c r="A721" s="1">
        <v>720.0</v>
      </c>
      <c r="B721" s="1">
        <v>0.0</v>
      </c>
      <c r="C721" s="1">
        <v>3.0</v>
      </c>
      <c r="D721" s="1" t="s">
        <v>1244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3" t="s">
        <v>246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1245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3" t="s">
        <v>1075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1246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3" t="s">
        <v>1121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1247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3" t="s">
        <v>61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1248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3" t="s">
        <v>61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1249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3" t="s">
        <v>27</v>
      </c>
      <c r="K726" s="1" t="s">
        <v>1250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1251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3" t="s">
        <v>173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1252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3" t="s">
        <v>113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1253</v>
      </c>
      <c r="E729" s="1" t="s">
        <v>18</v>
      </c>
      <c r="G729" s="1">
        <v>0.0</v>
      </c>
      <c r="H729" s="1">
        <v>0.0</v>
      </c>
      <c r="I729" s="1">
        <v>36866.0</v>
      </c>
      <c r="J729" s="3" t="s">
        <v>1254</v>
      </c>
      <c r="L729" s="1" t="s">
        <v>33</v>
      </c>
    </row>
    <row r="730">
      <c r="A730" s="1">
        <v>729.0</v>
      </c>
      <c r="B730" s="1">
        <v>0.0</v>
      </c>
      <c r="C730" s="1">
        <v>2.0</v>
      </c>
      <c r="D730" s="1" t="s">
        <v>1255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3" t="s">
        <v>67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1256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1257</v>
      </c>
      <c r="J731" s="3" t="s">
        <v>25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1258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3" t="s">
        <v>1200</v>
      </c>
      <c r="K732" s="1" t="s">
        <v>1201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1259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3" t="s">
        <v>435</v>
      </c>
      <c r="L733" s="1" t="s">
        <v>22</v>
      </c>
    </row>
    <row r="734">
      <c r="A734" s="1">
        <v>733.0</v>
      </c>
      <c r="B734" s="1">
        <v>0.0</v>
      </c>
      <c r="C734" s="1">
        <v>2.0</v>
      </c>
      <c r="D734" s="1" t="s">
        <v>1260</v>
      </c>
      <c r="E734" s="1" t="s">
        <v>13</v>
      </c>
      <c r="G734" s="1">
        <v>0.0</v>
      </c>
      <c r="H734" s="1">
        <v>0.0</v>
      </c>
      <c r="I734" s="1">
        <v>239855.0</v>
      </c>
      <c r="J734" s="3" t="s">
        <v>391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1261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3" t="s">
        <v>61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1262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3" t="s">
        <v>61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1263</v>
      </c>
      <c r="E737" s="1" t="s">
        <v>13</v>
      </c>
      <c r="F737" s="4">
        <v>45440.0</v>
      </c>
      <c r="G737" s="1">
        <v>0.0</v>
      </c>
      <c r="H737" s="1">
        <v>0.0</v>
      </c>
      <c r="I737" s="1">
        <v>54636.0</v>
      </c>
      <c r="J737" s="3" t="s">
        <v>354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1264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207</v>
      </c>
      <c r="J738" s="3" t="s">
        <v>208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1265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526</v>
      </c>
      <c r="J739" s="3" t="s">
        <v>527</v>
      </c>
      <c r="K739" s="1" t="s">
        <v>1266</v>
      </c>
      <c r="L739" s="1" t="s">
        <v>22</v>
      </c>
    </row>
    <row r="740">
      <c r="A740" s="1">
        <v>739.0</v>
      </c>
      <c r="B740" s="1">
        <v>0.0</v>
      </c>
      <c r="C740" s="1">
        <v>3.0</v>
      </c>
      <c r="D740" s="1" t="s">
        <v>1267</v>
      </c>
      <c r="E740" s="1" t="s">
        <v>13</v>
      </c>
      <c r="G740" s="1">
        <v>0.0</v>
      </c>
      <c r="H740" s="1">
        <v>0.0</v>
      </c>
      <c r="I740" s="1">
        <v>349201.0</v>
      </c>
      <c r="J740" s="3" t="s">
        <v>85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1268</v>
      </c>
      <c r="E741" s="1" t="s">
        <v>13</v>
      </c>
      <c r="G741" s="1">
        <v>0.0</v>
      </c>
      <c r="H741" s="1">
        <v>0.0</v>
      </c>
      <c r="I741" s="1">
        <v>349218.0</v>
      </c>
      <c r="J741" s="3" t="s">
        <v>85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1269</v>
      </c>
      <c r="E742" s="1" t="s">
        <v>13</v>
      </c>
      <c r="G742" s="1">
        <v>0.0</v>
      </c>
      <c r="H742" s="1">
        <v>0.0</v>
      </c>
      <c r="I742" s="1">
        <v>16988.0</v>
      </c>
      <c r="J742" s="3" t="s">
        <v>1048</v>
      </c>
      <c r="K742" s="1" t="s">
        <v>1270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1271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3" t="s">
        <v>580</v>
      </c>
      <c r="K743" s="1" t="s">
        <v>1272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1273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628</v>
      </c>
      <c r="J744" s="3" t="s">
        <v>629</v>
      </c>
      <c r="K744" s="1" t="s">
        <v>630</v>
      </c>
      <c r="L744" s="1" t="s">
        <v>22</v>
      </c>
    </row>
    <row r="745">
      <c r="A745" s="1">
        <v>744.0</v>
      </c>
      <c r="B745" s="1">
        <v>0.0</v>
      </c>
      <c r="C745" s="1">
        <v>3.0</v>
      </c>
      <c r="D745" s="1" t="s">
        <v>1274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3" t="s">
        <v>354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1275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1276</v>
      </c>
      <c r="J746" s="3" t="s">
        <v>25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1277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987</v>
      </c>
      <c r="J747" s="3" t="s">
        <v>988</v>
      </c>
      <c r="K747" s="1" t="s">
        <v>989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1278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565</v>
      </c>
      <c r="J748" s="3" t="s">
        <v>566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1279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3" t="s">
        <v>61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1280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3" t="s">
        <v>27</v>
      </c>
      <c r="K750" s="1" t="s">
        <v>1281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1282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3" t="s">
        <v>94</v>
      </c>
      <c r="L751" s="1" t="s">
        <v>33</v>
      </c>
    </row>
    <row r="752">
      <c r="A752" s="1">
        <v>751.0</v>
      </c>
      <c r="B752" s="1">
        <v>1.0</v>
      </c>
      <c r="C752" s="1">
        <v>2.0</v>
      </c>
      <c r="D752" s="1" t="s">
        <v>1283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3" t="s">
        <v>233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1284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3" t="s">
        <v>193</v>
      </c>
      <c r="K753" s="1" t="s">
        <v>1285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1286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3" t="s">
        <v>197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1287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3" t="s">
        <v>85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1288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3" t="s">
        <v>1099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1289</v>
      </c>
      <c r="E757" s="1" t="s">
        <v>13</v>
      </c>
      <c r="F757" s="1" t="s">
        <v>1290</v>
      </c>
      <c r="G757" s="1">
        <v>1.0</v>
      </c>
      <c r="H757" s="1">
        <v>1.0</v>
      </c>
      <c r="I757" s="1">
        <v>250649.0</v>
      </c>
      <c r="J757" s="3" t="s">
        <v>292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1291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3" t="s">
        <v>321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1292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3" t="s">
        <v>316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1293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 t="s">
        <v>30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1294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3" t="s">
        <v>523</v>
      </c>
      <c r="K761" s="1" t="s">
        <v>524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1295</v>
      </c>
      <c r="E762" s="1" t="s">
        <v>13</v>
      </c>
      <c r="G762" s="1">
        <v>0.0</v>
      </c>
      <c r="H762" s="1">
        <v>0.0</v>
      </c>
      <c r="I762" s="1">
        <v>358585.0</v>
      </c>
      <c r="J762" s="3" t="s">
        <v>292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1296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1297</v>
      </c>
      <c r="J763" s="3" t="s">
        <v>501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1298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3" t="s">
        <v>104</v>
      </c>
      <c r="L764" s="1" t="s">
        <v>22</v>
      </c>
    </row>
    <row r="765">
      <c r="A765" s="1">
        <v>764.0</v>
      </c>
      <c r="B765" s="1">
        <v>1.0</v>
      </c>
      <c r="C765" s="1">
        <v>1.0</v>
      </c>
      <c r="D765" s="1" t="s">
        <v>1299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3" t="s">
        <v>754</v>
      </c>
      <c r="K765" s="1" t="s">
        <v>755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1300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3" t="s">
        <v>246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1301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3" t="s">
        <v>559</v>
      </c>
      <c r="K767" s="1" t="s">
        <v>1302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1303</v>
      </c>
      <c r="E768" s="1" t="s">
        <v>13</v>
      </c>
      <c r="G768" s="1">
        <v>0.0</v>
      </c>
      <c r="H768" s="1">
        <v>0.0</v>
      </c>
      <c r="I768" s="1">
        <v>112379.0</v>
      </c>
      <c r="J768" s="3" t="s">
        <v>1011</v>
      </c>
      <c r="L768" s="1" t="s">
        <v>22</v>
      </c>
    </row>
    <row r="769">
      <c r="A769" s="1">
        <v>768.0</v>
      </c>
      <c r="B769" s="1">
        <v>0.0</v>
      </c>
      <c r="C769" s="1">
        <v>3.0</v>
      </c>
      <c r="D769" s="1" t="s">
        <v>1304</v>
      </c>
      <c r="E769" s="1" t="s">
        <v>18</v>
      </c>
      <c r="F769" s="4">
        <v>45442.0</v>
      </c>
      <c r="G769" s="1">
        <v>0.0</v>
      </c>
      <c r="H769" s="1">
        <v>0.0</v>
      </c>
      <c r="I769" s="1">
        <v>364850.0</v>
      </c>
      <c r="J769" s="3" t="s">
        <v>94</v>
      </c>
      <c r="L769" s="1" t="s">
        <v>33</v>
      </c>
    </row>
    <row r="770">
      <c r="A770" s="1">
        <v>769.0</v>
      </c>
      <c r="B770" s="1">
        <v>0.0</v>
      </c>
      <c r="C770" s="1">
        <v>3.0</v>
      </c>
      <c r="D770" s="1" t="s">
        <v>1305</v>
      </c>
      <c r="E770" s="1" t="s">
        <v>13</v>
      </c>
      <c r="G770" s="1">
        <v>1.0</v>
      </c>
      <c r="H770" s="1">
        <v>0.0</v>
      </c>
      <c r="I770" s="1">
        <v>371110.0</v>
      </c>
      <c r="J770" s="3" t="s">
        <v>249</v>
      </c>
      <c r="L770" s="1" t="s">
        <v>33</v>
      </c>
    </row>
    <row r="771">
      <c r="A771" s="1">
        <v>770.0</v>
      </c>
      <c r="B771" s="1">
        <v>0.0</v>
      </c>
      <c r="C771" s="1">
        <v>3.0</v>
      </c>
      <c r="D771" s="1" t="s">
        <v>1306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3" t="s">
        <v>1307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1308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3" t="s">
        <v>197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1309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3" t="s">
        <v>55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1310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1311</v>
      </c>
      <c r="J774" s="3" t="s">
        <v>97</v>
      </c>
      <c r="K774" s="1" t="s">
        <v>1312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1313</v>
      </c>
      <c r="E775" s="1" t="s">
        <v>13</v>
      </c>
      <c r="G775" s="1">
        <v>0.0</v>
      </c>
      <c r="H775" s="1">
        <v>0.0</v>
      </c>
      <c r="I775" s="1">
        <v>2674.0</v>
      </c>
      <c r="J775" s="3" t="s">
        <v>65</v>
      </c>
      <c r="L775" s="1" t="s">
        <v>22</v>
      </c>
    </row>
    <row r="776">
      <c r="A776" s="1">
        <v>775.0</v>
      </c>
      <c r="B776" s="1">
        <v>1.0</v>
      </c>
      <c r="C776" s="1">
        <v>2.0</v>
      </c>
      <c r="D776" s="1" t="s">
        <v>1314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3" t="s">
        <v>233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1315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3" t="s">
        <v>94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1316</v>
      </c>
      <c r="E778" s="1" t="s">
        <v>13</v>
      </c>
      <c r="G778" s="1">
        <v>0.0</v>
      </c>
      <c r="H778" s="1">
        <v>0.0</v>
      </c>
      <c r="I778" s="1">
        <v>383121.0</v>
      </c>
      <c r="J778" s="3" t="s">
        <v>94</v>
      </c>
      <c r="K778" s="1" t="s">
        <v>1317</v>
      </c>
      <c r="L778" s="1" t="s">
        <v>33</v>
      </c>
    </row>
    <row r="779">
      <c r="A779" s="1">
        <v>778.0</v>
      </c>
      <c r="B779" s="1">
        <v>1.0</v>
      </c>
      <c r="C779" s="1">
        <v>3.0</v>
      </c>
      <c r="D779" s="1" t="s">
        <v>1318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3" t="s">
        <v>193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1319</v>
      </c>
      <c r="E780" s="1" t="s">
        <v>13</v>
      </c>
      <c r="G780" s="1">
        <v>0.0</v>
      </c>
      <c r="H780" s="1">
        <v>0.0</v>
      </c>
      <c r="I780" s="1">
        <v>36865.0</v>
      </c>
      <c r="J780" s="3" t="s">
        <v>1254</v>
      </c>
      <c r="L780" s="1" t="s">
        <v>33</v>
      </c>
    </row>
    <row r="781">
      <c r="A781" s="1">
        <v>780.0</v>
      </c>
      <c r="B781" s="1">
        <v>1.0</v>
      </c>
      <c r="C781" s="1">
        <v>1.0</v>
      </c>
      <c r="D781" s="1" t="s">
        <v>1320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3" t="s">
        <v>1200</v>
      </c>
      <c r="K781" s="1" t="s">
        <v>1321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1322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3" t="s">
        <v>104</v>
      </c>
      <c r="L782" s="1" t="s">
        <v>22</v>
      </c>
    </row>
    <row r="783">
      <c r="A783" s="1">
        <v>782.0</v>
      </c>
      <c r="B783" s="1">
        <v>1.0</v>
      </c>
      <c r="C783" s="1">
        <v>1.0</v>
      </c>
      <c r="D783" s="1" t="s">
        <v>1323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3" t="s">
        <v>1203</v>
      </c>
      <c r="K783" s="1" t="s">
        <v>1204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1324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3" t="s">
        <v>1048</v>
      </c>
      <c r="K784" s="1" t="s">
        <v>1325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1326</v>
      </c>
      <c r="E785" s="1" t="s">
        <v>13</v>
      </c>
      <c r="G785" s="1">
        <v>1.0</v>
      </c>
      <c r="H785" s="1">
        <v>2.0</v>
      </c>
      <c r="I785" s="1" t="s">
        <v>1327</v>
      </c>
      <c r="J785" s="3" t="s">
        <v>1328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1329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1330</v>
      </c>
      <c r="J786" s="3" t="s">
        <v>289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1331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3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1332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3" t="s">
        <v>947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1333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3" t="s">
        <v>59</v>
      </c>
      <c r="L789" s="1" t="s">
        <v>33</v>
      </c>
    </row>
    <row r="790">
      <c r="A790" s="1">
        <v>789.0</v>
      </c>
      <c r="B790" s="1">
        <v>1.0</v>
      </c>
      <c r="C790" s="1">
        <v>3.0</v>
      </c>
      <c r="D790" s="1" t="s">
        <v>1334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220</v>
      </c>
      <c r="J790" s="3" t="s">
        <v>221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1335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306</v>
      </c>
      <c r="J791" s="3" t="s">
        <v>307</v>
      </c>
      <c r="K791" s="1" t="s">
        <v>1336</v>
      </c>
      <c r="L791" s="1" t="s">
        <v>22</v>
      </c>
    </row>
    <row r="792">
      <c r="A792" s="1">
        <v>791.0</v>
      </c>
      <c r="B792" s="1">
        <v>0.0</v>
      </c>
      <c r="C792" s="1">
        <v>3.0</v>
      </c>
      <c r="D792" s="1" t="s">
        <v>1337</v>
      </c>
      <c r="E792" s="1" t="s">
        <v>13</v>
      </c>
      <c r="G792" s="1">
        <v>0.0</v>
      </c>
      <c r="H792" s="1">
        <v>0.0</v>
      </c>
      <c r="I792" s="1">
        <v>12460.0</v>
      </c>
      <c r="J792" s="3" t="s">
        <v>94</v>
      </c>
      <c r="L792" s="1" t="s">
        <v>33</v>
      </c>
    </row>
    <row r="793">
      <c r="A793" s="1">
        <v>792.0</v>
      </c>
      <c r="B793" s="1">
        <v>0.0</v>
      </c>
      <c r="C793" s="1">
        <v>2.0</v>
      </c>
      <c r="D793" s="1" t="s">
        <v>1338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3" t="s">
        <v>67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1339</v>
      </c>
      <c r="E794" s="1" t="s">
        <v>18</v>
      </c>
      <c r="G794" s="1">
        <v>8.0</v>
      </c>
      <c r="H794" s="1">
        <v>2.0</v>
      </c>
      <c r="I794" s="1" t="s">
        <v>351</v>
      </c>
      <c r="J794" s="3" t="s">
        <v>352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1340</v>
      </c>
      <c r="E795" s="1" t="s">
        <v>13</v>
      </c>
      <c r="G795" s="1">
        <v>0.0</v>
      </c>
      <c r="H795" s="1">
        <v>0.0</v>
      </c>
      <c r="I795" s="1" t="s">
        <v>1341</v>
      </c>
      <c r="J795" s="3" t="s">
        <v>379</v>
      </c>
      <c r="L795" s="1" t="s">
        <v>22</v>
      </c>
    </row>
    <row r="796">
      <c r="A796" s="1">
        <v>795.0</v>
      </c>
      <c r="B796" s="1">
        <v>0.0</v>
      </c>
      <c r="C796" s="1">
        <v>3.0</v>
      </c>
      <c r="D796" s="1" t="s">
        <v>1342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3" t="s">
        <v>85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1343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3" t="s">
        <v>61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1344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3" t="s">
        <v>1345</v>
      </c>
      <c r="K798" s="1" t="s">
        <v>1346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1347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3" t="s">
        <v>1348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1349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3" t="s">
        <v>104</v>
      </c>
      <c r="L800" s="1" t="s">
        <v>22</v>
      </c>
    </row>
    <row r="801">
      <c r="A801" s="1">
        <v>800.0</v>
      </c>
      <c r="B801" s="1">
        <v>0.0</v>
      </c>
      <c r="C801" s="1">
        <v>3.0</v>
      </c>
      <c r="D801" s="1" t="s">
        <v>1350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3" t="s">
        <v>249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1351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3" t="s">
        <v>61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1352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489</v>
      </c>
      <c r="J803" s="3" t="s">
        <v>490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1353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3" t="s">
        <v>754</v>
      </c>
      <c r="K804" s="1" t="s">
        <v>755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1354</v>
      </c>
      <c r="E805" s="1" t="s">
        <v>13</v>
      </c>
      <c r="F805" s="1" t="s">
        <v>1355</v>
      </c>
      <c r="G805" s="1">
        <v>0.0</v>
      </c>
      <c r="H805" s="1">
        <v>1.0</v>
      </c>
      <c r="I805" s="1">
        <v>2625.0</v>
      </c>
      <c r="J805" s="3" t="s">
        <v>1356</v>
      </c>
      <c r="L805" s="1" t="s">
        <v>22</v>
      </c>
    </row>
    <row r="806">
      <c r="A806" s="1">
        <v>805.0</v>
      </c>
      <c r="B806" s="1">
        <v>1.0</v>
      </c>
      <c r="C806" s="1">
        <v>3.0</v>
      </c>
      <c r="D806" s="1" t="s">
        <v>1357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3" t="s">
        <v>285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1358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3" t="s">
        <v>246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1359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3" t="s">
        <v>391</v>
      </c>
      <c r="K808" s="1" t="s">
        <v>1360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1361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3" t="s">
        <v>246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1362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3" t="s">
        <v>61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1363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3" t="s">
        <v>27</v>
      </c>
      <c r="K811" s="1" t="s">
        <v>1250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1364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3" t="s">
        <v>1365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1366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1025</v>
      </c>
      <c r="J813" s="3" t="s">
        <v>249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1367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3" t="s">
        <v>97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1368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3" t="s">
        <v>53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1369</v>
      </c>
      <c r="E816" s="1" t="s">
        <v>13</v>
      </c>
      <c r="F816" s="4">
        <v>45442.0</v>
      </c>
      <c r="G816" s="1">
        <v>0.0</v>
      </c>
      <c r="H816" s="1">
        <v>0.0</v>
      </c>
      <c r="I816" s="1">
        <v>364499.0</v>
      </c>
      <c r="J816" s="3" t="s">
        <v>30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1370</v>
      </c>
      <c r="E817" s="1" t="s">
        <v>13</v>
      </c>
      <c r="G817" s="1">
        <v>0.0</v>
      </c>
      <c r="H817" s="1">
        <v>0.0</v>
      </c>
      <c r="I817" s="1">
        <v>112058.0</v>
      </c>
      <c r="J817" s="3" t="s">
        <v>391</v>
      </c>
      <c r="K817" s="1" t="s">
        <v>1371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1372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1373</v>
      </c>
      <c r="J818" s="3" t="s">
        <v>25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1374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1375</v>
      </c>
      <c r="J819" s="3" t="s">
        <v>1376</v>
      </c>
      <c r="L819" s="1" t="s">
        <v>22</v>
      </c>
    </row>
    <row r="820">
      <c r="A820" s="1">
        <v>819.0</v>
      </c>
      <c r="B820" s="1">
        <v>0.0</v>
      </c>
      <c r="C820" s="1">
        <v>3.0</v>
      </c>
      <c r="D820" s="1" t="s">
        <v>1377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1378</v>
      </c>
      <c r="J820" s="3" t="s">
        <v>1379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1380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3" t="s">
        <v>160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1381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3" t="s">
        <v>470</v>
      </c>
      <c r="K822" s="1" t="s">
        <v>1382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1383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3" t="s">
        <v>173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1384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3" t="s">
        <v>391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1385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3" t="s">
        <v>193</v>
      </c>
      <c r="K825" s="1" t="s">
        <v>1285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1386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3" t="s">
        <v>129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1387</v>
      </c>
      <c r="E827" s="1" t="s">
        <v>13</v>
      </c>
      <c r="G827" s="1">
        <v>0.0</v>
      </c>
      <c r="H827" s="1">
        <v>0.0</v>
      </c>
      <c r="I827" s="1">
        <v>368323.0</v>
      </c>
      <c r="J827" s="3" t="s">
        <v>1388</v>
      </c>
      <c r="L827" s="1" t="s">
        <v>33</v>
      </c>
    </row>
    <row r="828">
      <c r="A828" s="1">
        <v>827.0</v>
      </c>
      <c r="B828" s="1">
        <v>0.0</v>
      </c>
      <c r="C828" s="1">
        <v>3.0</v>
      </c>
      <c r="D828" s="1" t="s">
        <v>1389</v>
      </c>
      <c r="E828" s="1" t="s">
        <v>13</v>
      </c>
      <c r="G828" s="1">
        <v>0.0</v>
      </c>
      <c r="H828" s="1">
        <v>0.0</v>
      </c>
      <c r="I828" s="1">
        <v>1601.0</v>
      </c>
      <c r="J828" s="3" t="s">
        <v>183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1390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1375</v>
      </c>
      <c r="J829" s="3" t="s">
        <v>1376</v>
      </c>
      <c r="L829" s="1" t="s">
        <v>22</v>
      </c>
    </row>
    <row r="830">
      <c r="A830" s="1">
        <v>829.0</v>
      </c>
      <c r="B830" s="1">
        <v>1.0</v>
      </c>
      <c r="C830" s="1">
        <v>3.0</v>
      </c>
      <c r="D830" s="1" t="s">
        <v>1391</v>
      </c>
      <c r="E830" s="1" t="s">
        <v>13</v>
      </c>
      <c r="G830" s="1">
        <v>0.0</v>
      </c>
      <c r="H830" s="1">
        <v>0.0</v>
      </c>
      <c r="I830" s="1">
        <v>367228.0</v>
      </c>
      <c r="J830" s="3" t="s">
        <v>94</v>
      </c>
      <c r="L830" s="1" t="s">
        <v>33</v>
      </c>
    </row>
    <row r="831">
      <c r="A831" s="1">
        <v>830.0</v>
      </c>
      <c r="B831" s="1">
        <v>1.0</v>
      </c>
      <c r="C831" s="1">
        <v>1.0</v>
      </c>
      <c r="D831" s="1" t="s">
        <v>1392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3" t="s">
        <v>154</v>
      </c>
      <c r="K831" s="1" t="s">
        <v>155</v>
      </c>
    </row>
    <row r="832">
      <c r="A832" s="1">
        <v>831.0</v>
      </c>
      <c r="B832" s="1">
        <v>1.0</v>
      </c>
      <c r="C832" s="1">
        <v>3.0</v>
      </c>
      <c r="D832" s="1" t="s">
        <v>1393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3" t="s">
        <v>181</v>
      </c>
      <c r="L832" s="1" t="s">
        <v>22</v>
      </c>
    </row>
    <row r="833">
      <c r="A833" s="1">
        <v>832.0</v>
      </c>
      <c r="B833" s="1">
        <v>1.0</v>
      </c>
      <c r="C833" s="1">
        <v>2.0</v>
      </c>
      <c r="D833" s="1" t="s">
        <v>1394</v>
      </c>
      <c r="E833" s="1" t="s">
        <v>13</v>
      </c>
      <c r="F833" s="1" t="s">
        <v>190</v>
      </c>
      <c r="G833" s="1">
        <v>1.0</v>
      </c>
      <c r="H833" s="1">
        <v>1.0</v>
      </c>
      <c r="I833" s="1">
        <v>29106.0</v>
      </c>
      <c r="J833" s="3" t="s">
        <v>775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1395</v>
      </c>
      <c r="E834" s="1" t="s">
        <v>13</v>
      </c>
      <c r="G834" s="1">
        <v>0.0</v>
      </c>
      <c r="H834" s="1">
        <v>0.0</v>
      </c>
      <c r="I834" s="1">
        <v>2671.0</v>
      </c>
      <c r="J834" s="3" t="s">
        <v>104</v>
      </c>
      <c r="L834" s="1" t="s">
        <v>22</v>
      </c>
    </row>
    <row r="835">
      <c r="A835" s="1">
        <v>834.0</v>
      </c>
      <c r="B835" s="1">
        <v>0.0</v>
      </c>
      <c r="C835" s="1">
        <v>3.0</v>
      </c>
      <c r="D835" s="1" t="s">
        <v>1396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3" t="s">
        <v>55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1397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3" t="s">
        <v>1398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1399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1400</v>
      </c>
      <c r="J837" s="3" t="s">
        <v>625</v>
      </c>
      <c r="K837" s="1" t="s">
        <v>1401</v>
      </c>
      <c r="L837" s="1" t="s">
        <v>22</v>
      </c>
    </row>
    <row r="838">
      <c r="A838" s="1">
        <v>837.0</v>
      </c>
      <c r="B838" s="1">
        <v>0.0</v>
      </c>
      <c r="C838" s="1">
        <v>3.0</v>
      </c>
      <c r="D838" s="1" t="s">
        <v>1402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3" t="s">
        <v>173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1403</v>
      </c>
      <c r="E839" s="1" t="s">
        <v>13</v>
      </c>
      <c r="G839" s="1">
        <v>0.0</v>
      </c>
      <c r="H839" s="1">
        <v>0.0</v>
      </c>
      <c r="I839" s="1">
        <v>392092.0</v>
      </c>
      <c r="J839" s="3" t="s">
        <v>30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1404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3" t="s">
        <v>183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1405</v>
      </c>
      <c r="E841" s="1" t="s">
        <v>13</v>
      </c>
      <c r="G841" s="1">
        <v>0.0</v>
      </c>
      <c r="H841" s="1">
        <v>0.0</v>
      </c>
      <c r="I841" s="1">
        <v>11774.0</v>
      </c>
      <c r="J841" s="3" t="s">
        <v>555</v>
      </c>
      <c r="K841" s="1" t="s">
        <v>1406</v>
      </c>
      <c r="L841" s="1" t="s">
        <v>22</v>
      </c>
    </row>
    <row r="842">
      <c r="A842" s="1">
        <v>841.0</v>
      </c>
      <c r="B842" s="1">
        <v>0.0</v>
      </c>
      <c r="C842" s="1">
        <v>3.0</v>
      </c>
      <c r="D842" s="1" t="s">
        <v>1407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1408</v>
      </c>
      <c r="J842" s="3" t="s">
        <v>25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1409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1311</v>
      </c>
      <c r="J843" s="3" t="s">
        <v>97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1410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3" t="s">
        <v>438</v>
      </c>
      <c r="L844" s="1" t="s">
        <v>22</v>
      </c>
    </row>
    <row r="845">
      <c r="A845" s="1">
        <v>844.0</v>
      </c>
      <c r="B845" s="1">
        <v>0.0</v>
      </c>
      <c r="C845" s="1">
        <v>3.0</v>
      </c>
      <c r="D845" s="1" t="s">
        <v>1411</v>
      </c>
      <c r="E845" s="1" t="s">
        <v>13</v>
      </c>
      <c r="F845" s="1" t="s">
        <v>1412</v>
      </c>
      <c r="G845" s="1">
        <v>0.0</v>
      </c>
      <c r="H845" s="1">
        <v>0.0</v>
      </c>
      <c r="I845" s="1">
        <v>2683.0</v>
      </c>
      <c r="J845" s="3" t="s">
        <v>1413</v>
      </c>
      <c r="L845" s="1" t="s">
        <v>22</v>
      </c>
    </row>
    <row r="846">
      <c r="A846" s="1">
        <v>845.0</v>
      </c>
      <c r="B846" s="1">
        <v>0.0</v>
      </c>
      <c r="C846" s="1">
        <v>3.0</v>
      </c>
      <c r="D846" s="1" t="s">
        <v>1414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3" t="s">
        <v>173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1415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1416</v>
      </c>
      <c r="J847" s="3" t="s">
        <v>486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1417</v>
      </c>
      <c r="E848" s="1" t="s">
        <v>13</v>
      </c>
      <c r="G848" s="1">
        <v>8.0</v>
      </c>
      <c r="H848" s="1">
        <v>2.0</v>
      </c>
      <c r="I848" s="1" t="s">
        <v>351</v>
      </c>
      <c r="J848" s="3" t="s">
        <v>352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1418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3" t="s">
        <v>85</v>
      </c>
      <c r="L849" s="1" t="s">
        <v>22</v>
      </c>
    </row>
    <row r="850">
      <c r="A850" s="1">
        <v>849.0</v>
      </c>
      <c r="B850" s="1">
        <v>0.0</v>
      </c>
      <c r="C850" s="1">
        <v>2.0</v>
      </c>
      <c r="D850" s="1" t="s">
        <v>1419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3" t="s">
        <v>1075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1420</v>
      </c>
      <c r="E851" s="1" t="s">
        <v>18</v>
      </c>
      <c r="G851" s="1">
        <v>1.0</v>
      </c>
      <c r="H851" s="1">
        <v>0.0</v>
      </c>
      <c r="I851" s="1">
        <v>17453.0</v>
      </c>
      <c r="J851" s="3" t="s">
        <v>843</v>
      </c>
      <c r="K851" s="1" t="s">
        <v>844</v>
      </c>
      <c r="L851" s="1" t="s">
        <v>22</v>
      </c>
    </row>
    <row r="852">
      <c r="A852" s="1">
        <v>851.0</v>
      </c>
      <c r="B852" s="1">
        <v>0.0</v>
      </c>
      <c r="C852" s="1">
        <v>3.0</v>
      </c>
      <c r="D852" s="1" t="s">
        <v>1421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3" t="s">
        <v>53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1422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3" t="s">
        <v>246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1423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3" t="s">
        <v>164</v>
      </c>
      <c r="L854" s="1" t="s">
        <v>22</v>
      </c>
    </row>
    <row r="855">
      <c r="A855" s="1">
        <v>854.0</v>
      </c>
      <c r="B855" s="1">
        <v>1.0</v>
      </c>
      <c r="C855" s="1">
        <v>1.0</v>
      </c>
      <c r="D855" s="1" t="s">
        <v>1424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1425</v>
      </c>
      <c r="J855" s="3" t="s">
        <v>1426</v>
      </c>
      <c r="K855" s="1" t="s">
        <v>1427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1428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3" t="s">
        <v>67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1429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3" t="s">
        <v>470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1430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3" t="s">
        <v>640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1431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3" t="s">
        <v>48</v>
      </c>
      <c r="K859" s="1" t="s">
        <v>1432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1433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3" t="s">
        <v>834</v>
      </c>
      <c r="L860" s="1" t="s">
        <v>22</v>
      </c>
    </row>
    <row r="861">
      <c r="A861" s="1">
        <v>860.0</v>
      </c>
      <c r="B861" s="1">
        <v>0.0</v>
      </c>
      <c r="C861" s="1">
        <v>3.0</v>
      </c>
      <c r="D861" s="1" t="s">
        <v>1434</v>
      </c>
      <c r="E861" s="1" t="s">
        <v>13</v>
      </c>
      <c r="G861" s="1">
        <v>0.0</v>
      </c>
      <c r="H861" s="1">
        <v>0.0</v>
      </c>
      <c r="I861" s="1">
        <v>2629.0</v>
      </c>
      <c r="J861" s="3" t="s">
        <v>104</v>
      </c>
      <c r="L861" s="1" t="s">
        <v>22</v>
      </c>
    </row>
    <row r="862">
      <c r="A862" s="1">
        <v>861.0</v>
      </c>
      <c r="B862" s="1">
        <v>0.0</v>
      </c>
      <c r="C862" s="1">
        <v>3.0</v>
      </c>
      <c r="D862" s="1" t="s">
        <v>1435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3" t="s">
        <v>1436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1437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3" t="s">
        <v>316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1438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3" t="s">
        <v>1345</v>
      </c>
      <c r="K864" s="1" t="s">
        <v>1346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1439</v>
      </c>
      <c r="E865" s="1" t="s">
        <v>18</v>
      </c>
      <c r="G865" s="1">
        <v>8.0</v>
      </c>
      <c r="H865" s="1">
        <v>2.0</v>
      </c>
      <c r="I865" s="1" t="s">
        <v>351</v>
      </c>
      <c r="J865" s="3" t="s">
        <v>352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1440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3" t="s">
        <v>61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1441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3" t="s">
        <v>61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1442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1443</v>
      </c>
      <c r="J868" s="3" t="s">
        <v>1444</v>
      </c>
      <c r="L868" s="1" t="s">
        <v>22</v>
      </c>
    </row>
    <row r="869">
      <c r="A869" s="1">
        <v>868.0</v>
      </c>
      <c r="B869" s="1">
        <v>0.0</v>
      </c>
      <c r="C869" s="1">
        <v>1.0</v>
      </c>
      <c r="D869" s="1" t="s">
        <v>1445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1446</v>
      </c>
      <c r="J869" s="3" t="s">
        <v>1447</v>
      </c>
      <c r="K869" s="1" t="s">
        <v>1448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1449</v>
      </c>
      <c r="E870" s="1" t="s">
        <v>13</v>
      </c>
      <c r="G870" s="1">
        <v>0.0</v>
      </c>
      <c r="H870" s="1">
        <v>0.0</v>
      </c>
      <c r="I870" s="1">
        <v>345777.0</v>
      </c>
      <c r="J870" s="3" t="s">
        <v>197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1450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3" t="s">
        <v>40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1451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3" t="s">
        <v>85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1452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3" t="s">
        <v>508</v>
      </c>
      <c r="K873" s="1" t="s">
        <v>509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1453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3" t="s">
        <v>1454</v>
      </c>
      <c r="K874" s="1" t="s">
        <v>1186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1455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3" t="s">
        <v>195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1456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618</v>
      </c>
      <c r="J876" s="3" t="s">
        <v>619</v>
      </c>
      <c r="L876" s="1" t="s">
        <v>22</v>
      </c>
    </row>
    <row r="877">
      <c r="A877" s="1">
        <v>876.0</v>
      </c>
      <c r="B877" s="1">
        <v>1.0</v>
      </c>
      <c r="C877" s="1">
        <v>3.0</v>
      </c>
      <c r="D877" s="1" t="s">
        <v>1457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3" t="s">
        <v>65</v>
      </c>
      <c r="L877" s="1" t="s">
        <v>22</v>
      </c>
    </row>
    <row r="878">
      <c r="A878" s="1">
        <v>877.0</v>
      </c>
      <c r="B878" s="1">
        <v>0.0</v>
      </c>
      <c r="C878" s="1">
        <v>3.0</v>
      </c>
      <c r="D878" s="1" t="s">
        <v>1458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3" t="s">
        <v>1459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1460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3" t="s">
        <v>85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1461</v>
      </c>
      <c r="E880" s="1" t="s">
        <v>13</v>
      </c>
      <c r="G880" s="1">
        <v>0.0</v>
      </c>
      <c r="H880" s="1">
        <v>0.0</v>
      </c>
      <c r="I880" s="1">
        <v>349217.0</v>
      </c>
      <c r="J880" s="3" t="s">
        <v>85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1462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3" t="s">
        <v>625</v>
      </c>
      <c r="K881" s="1" t="s">
        <v>1463</v>
      </c>
      <c r="L881" s="1" t="s">
        <v>22</v>
      </c>
    </row>
    <row r="882">
      <c r="A882" s="1">
        <v>881.0</v>
      </c>
      <c r="B882" s="1">
        <v>1.0</v>
      </c>
      <c r="C882" s="1">
        <v>2.0</v>
      </c>
      <c r="D882" s="1" t="s">
        <v>1464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3" t="s">
        <v>67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1465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3" t="s">
        <v>85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1466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3" t="s">
        <v>1467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1468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1469</v>
      </c>
      <c r="J885" s="3" t="s">
        <v>97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1470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1471</v>
      </c>
      <c r="J886" s="3" t="s">
        <v>289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1472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3" t="s">
        <v>59</v>
      </c>
      <c r="L887" s="1" t="s">
        <v>33</v>
      </c>
    </row>
    <row r="888">
      <c r="A888" s="1">
        <v>887.0</v>
      </c>
      <c r="B888" s="1">
        <v>0.0</v>
      </c>
      <c r="C888" s="1">
        <v>2.0</v>
      </c>
      <c r="D888" s="1" t="s">
        <v>1473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3" t="s">
        <v>61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1474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3" t="s">
        <v>1048</v>
      </c>
      <c r="K889" s="1" t="s">
        <v>1475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1476</v>
      </c>
      <c r="E890" s="1" t="s">
        <v>18</v>
      </c>
      <c r="G890" s="1">
        <v>1.0</v>
      </c>
      <c r="H890" s="1">
        <v>2.0</v>
      </c>
      <c r="I890" s="1" t="s">
        <v>1327</v>
      </c>
      <c r="J890" s="3" t="s">
        <v>1328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1477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3" t="s">
        <v>1048</v>
      </c>
      <c r="K891" s="1" t="s">
        <v>1478</v>
      </c>
      <c r="L891" s="1" t="s">
        <v>22</v>
      </c>
    </row>
    <row r="892">
      <c r="A892" s="1">
        <v>891.0</v>
      </c>
      <c r="B892" s="1">
        <v>0.0</v>
      </c>
      <c r="C892" s="1">
        <v>3.0</v>
      </c>
      <c r="D892" s="1" t="s">
        <v>1479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3" t="s">
        <v>94</v>
      </c>
      <c r="L892" s="1" t="s">
        <v>33</v>
      </c>
    </row>
    <row r="893">
      <c r="J893" s="5"/>
    </row>
    <row r="894">
      <c r="J894" s="6"/>
    </row>
    <row r="895">
      <c r="J895" s="6"/>
    </row>
    <row r="896">
      <c r="J896" s="6"/>
    </row>
    <row r="897">
      <c r="J897" s="6"/>
    </row>
    <row r="898">
      <c r="J898" s="6"/>
    </row>
    <row r="899">
      <c r="J899" s="6"/>
    </row>
    <row r="900">
      <c r="J900" s="6"/>
    </row>
    <row r="901">
      <c r="J901" s="6"/>
    </row>
    <row r="902">
      <c r="J902" s="6"/>
    </row>
    <row r="903">
      <c r="J903" s="6"/>
    </row>
    <row r="904">
      <c r="J904" s="6"/>
    </row>
    <row r="905">
      <c r="J905" s="6"/>
    </row>
    <row r="906">
      <c r="J906" s="6"/>
    </row>
    <row r="907">
      <c r="J907" s="6"/>
    </row>
    <row r="908">
      <c r="J908" s="6"/>
    </row>
    <row r="909">
      <c r="J909" s="6"/>
    </row>
    <row r="910">
      <c r="J910" s="6"/>
    </row>
    <row r="911">
      <c r="J911" s="6"/>
    </row>
    <row r="912">
      <c r="J912" s="6"/>
    </row>
    <row r="913">
      <c r="J913" s="6"/>
    </row>
    <row r="914">
      <c r="J914" s="6"/>
    </row>
    <row r="915">
      <c r="J915" s="6"/>
    </row>
    <row r="916">
      <c r="J916" s="6"/>
    </row>
    <row r="917">
      <c r="J917" s="6"/>
    </row>
    <row r="918">
      <c r="J918" s="6"/>
    </row>
    <row r="919">
      <c r="J919" s="6"/>
    </row>
    <row r="920">
      <c r="J920" s="6"/>
    </row>
    <row r="921">
      <c r="J921" s="6"/>
    </row>
    <row r="922">
      <c r="J922" s="6"/>
    </row>
    <row r="923">
      <c r="J923" s="6"/>
    </row>
    <row r="924">
      <c r="J924" s="6"/>
    </row>
    <row r="925">
      <c r="J925" s="6"/>
    </row>
    <row r="926">
      <c r="J926" s="6"/>
    </row>
    <row r="927">
      <c r="J927" s="6"/>
    </row>
    <row r="928">
      <c r="J928" s="6"/>
    </row>
    <row r="929">
      <c r="J929" s="6"/>
    </row>
    <row r="930">
      <c r="J930" s="6"/>
    </row>
    <row r="931">
      <c r="J931" s="6"/>
    </row>
    <row r="932">
      <c r="J932" s="6"/>
    </row>
    <row r="933">
      <c r="J933" s="6"/>
    </row>
    <row r="934">
      <c r="J934" s="6"/>
    </row>
    <row r="935">
      <c r="J935" s="6"/>
    </row>
    <row r="936">
      <c r="J936" s="6"/>
    </row>
    <row r="937">
      <c r="J937" s="6"/>
    </row>
    <row r="938">
      <c r="J938" s="6"/>
    </row>
    <row r="939">
      <c r="J939" s="6"/>
    </row>
    <row r="940">
      <c r="J940" s="6"/>
    </row>
    <row r="941">
      <c r="J941" s="6"/>
    </row>
    <row r="942">
      <c r="J942" s="6"/>
    </row>
    <row r="943">
      <c r="J943" s="6"/>
    </row>
    <row r="944">
      <c r="J944" s="6"/>
    </row>
    <row r="945">
      <c r="J945" s="6"/>
    </row>
    <row r="946">
      <c r="J946" s="6"/>
    </row>
    <row r="947">
      <c r="J947" s="6"/>
    </row>
    <row r="948">
      <c r="J948" s="6"/>
    </row>
    <row r="949">
      <c r="J949" s="6"/>
    </row>
    <row r="950">
      <c r="J950" s="6"/>
    </row>
    <row r="951">
      <c r="J951" s="6"/>
    </row>
    <row r="952">
      <c r="J952" s="6"/>
    </row>
    <row r="953">
      <c r="J953" s="6"/>
    </row>
    <row r="954">
      <c r="J954" s="6"/>
    </row>
    <row r="955">
      <c r="J955" s="6"/>
    </row>
    <row r="956">
      <c r="J956" s="6"/>
    </row>
    <row r="957">
      <c r="J957" s="6"/>
    </row>
    <row r="958">
      <c r="J958" s="6"/>
    </row>
    <row r="959">
      <c r="J959" s="6"/>
    </row>
    <row r="960">
      <c r="J960" s="6"/>
    </row>
    <row r="961">
      <c r="J961" s="6"/>
    </row>
    <row r="962">
      <c r="J962" s="6"/>
    </row>
    <row r="963">
      <c r="J963" s="6"/>
    </row>
    <row r="964">
      <c r="J964" s="6"/>
    </row>
    <row r="965">
      <c r="J965" s="6"/>
    </row>
    <row r="966">
      <c r="J966" s="6"/>
    </row>
    <row r="967">
      <c r="J967" s="6"/>
    </row>
    <row r="968">
      <c r="J968" s="6"/>
    </row>
    <row r="969">
      <c r="J969" s="6"/>
    </row>
    <row r="970">
      <c r="J970" s="6"/>
    </row>
    <row r="971">
      <c r="J971" s="6"/>
    </row>
    <row r="972">
      <c r="J972" s="6"/>
    </row>
    <row r="973">
      <c r="J973" s="6"/>
    </row>
    <row r="974">
      <c r="J974" s="6"/>
    </row>
    <row r="975">
      <c r="J975" s="6"/>
    </row>
    <row r="976">
      <c r="J976" s="6"/>
    </row>
    <row r="977">
      <c r="J977" s="6"/>
    </row>
    <row r="978">
      <c r="J978" s="6"/>
    </row>
    <row r="979">
      <c r="J979" s="6"/>
    </row>
    <row r="980">
      <c r="J980" s="6"/>
    </row>
    <row r="981">
      <c r="J981" s="6"/>
    </row>
    <row r="982">
      <c r="J982" s="6"/>
    </row>
    <row r="983">
      <c r="J983" s="6"/>
    </row>
    <row r="984">
      <c r="J984" s="6"/>
    </row>
    <row r="985">
      <c r="J985" s="6"/>
    </row>
    <row r="986">
      <c r="J986" s="6"/>
    </row>
    <row r="987">
      <c r="J987" s="6"/>
    </row>
    <row r="988">
      <c r="J988" s="6"/>
    </row>
    <row r="989">
      <c r="J989" s="6"/>
    </row>
    <row r="990">
      <c r="J990" s="6"/>
    </row>
    <row r="991">
      <c r="J991" s="6"/>
    </row>
    <row r="992">
      <c r="J992" s="6"/>
    </row>
    <row r="993">
      <c r="J993" s="6"/>
    </row>
    <row r="994">
      <c r="J994" s="6"/>
    </row>
    <row r="995">
      <c r="J995" s="6"/>
    </row>
    <row r="996">
      <c r="J996" s="6"/>
    </row>
    <row r="997">
      <c r="J997" s="6"/>
    </row>
    <row r="998">
      <c r="J998" s="6"/>
    </row>
    <row r="999">
      <c r="J999" s="6"/>
    </row>
    <row r="1000">
      <c r="J1000" s="6"/>
    </row>
    <row r="1001">
      <c r="J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B1" s="7" t="s">
        <v>1480</v>
      </c>
      <c r="C1" s="7" t="s">
        <v>1481</v>
      </c>
      <c r="D1" s="7" t="s">
        <v>1482</v>
      </c>
    </row>
    <row r="2">
      <c r="A2" s="8" t="s">
        <v>1483</v>
      </c>
      <c r="B2" s="9">
        <f>COUNTIF(titanic!B2:B892,1)</f>
        <v>342</v>
      </c>
      <c r="C2" s="9">
        <f>COUNTIF(titanic!B2:B892,0)</f>
        <v>549</v>
      </c>
      <c r="D2" s="9">
        <f>SUM(B2:C2)</f>
        <v>891</v>
      </c>
    </row>
    <row r="4">
      <c r="B4" s="7">
        <v>1.0</v>
      </c>
      <c r="C4" s="7">
        <v>2.0</v>
      </c>
      <c r="D4" s="7">
        <v>3.0</v>
      </c>
      <c r="E4" s="7" t="s">
        <v>1482</v>
      </c>
    </row>
    <row r="5">
      <c r="A5" s="8" t="s">
        <v>1484</v>
      </c>
      <c r="B5" s="9">
        <f>COUNTIF(titanic!C2:C892,1)</f>
        <v>216</v>
      </c>
      <c r="C5" s="9">
        <f>COUNTIF(titanic!C2:C892,2)</f>
        <v>184</v>
      </c>
      <c r="D5" s="9">
        <f>COUNTIF(titanic!C2:C892,3)</f>
        <v>491</v>
      </c>
      <c r="E5" s="9">
        <f>SUM(B5:D5)</f>
        <v>891</v>
      </c>
    </row>
    <row r="7">
      <c r="A7" s="1" t="s">
        <v>1485</v>
      </c>
    </row>
    <row r="9">
      <c r="A9" s="8" t="s">
        <v>1484</v>
      </c>
      <c r="B9" s="7">
        <v>1.0</v>
      </c>
      <c r="C9" s="7">
        <v>2.0</v>
      </c>
      <c r="D9" s="7">
        <v>3.0</v>
      </c>
      <c r="E9" s="7" t="s">
        <v>1482</v>
      </c>
    </row>
    <row r="10">
      <c r="A10" s="8" t="s">
        <v>1483</v>
      </c>
      <c r="B10" s="10">
        <f>COUNTIFS(titanic!B2:B892, 1, titanic!C2:C892, 1)</f>
        <v>136</v>
      </c>
      <c r="C10" s="10">
        <f>COUNTIFS(titanic!B2:B892, 1, titanic!C2:C892, 2)</f>
        <v>87</v>
      </c>
      <c r="D10" s="9">
        <f>COUNTIFS(titanic!B2:B892, 1, titanic!C2:C892, 3)</f>
        <v>119</v>
      </c>
      <c r="E10" s="9">
        <f>SUM(B10:D10)</f>
        <v>342</v>
      </c>
    </row>
    <row r="12">
      <c r="A12" s="1" t="s">
        <v>1486</v>
      </c>
    </row>
    <row r="14">
      <c r="A14" s="8" t="s">
        <v>1484</v>
      </c>
      <c r="B14" s="7">
        <v>1.0</v>
      </c>
      <c r="C14" s="7">
        <v>2.0</v>
      </c>
      <c r="D14" s="7">
        <v>3.0</v>
      </c>
      <c r="E14" s="7" t="s">
        <v>1482</v>
      </c>
    </row>
    <row r="15">
      <c r="A15" s="8" t="s">
        <v>1487</v>
      </c>
      <c r="B15" s="11">
        <f>B10/E10</f>
        <v>0.3976608187</v>
      </c>
      <c r="C15" s="11">
        <f>C10/E10</f>
        <v>0.2543859649</v>
      </c>
      <c r="D15" s="11">
        <f>D10/E10</f>
        <v>0.3479532164</v>
      </c>
      <c r="E15" s="12">
        <f>SUM(B15:D15)</f>
        <v>1</v>
      </c>
    </row>
    <row r="17">
      <c r="A17" s="1" t="s">
        <v>1488</v>
      </c>
    </row>
    <row r="19">
      <c r="A19" s="8" t="s">
        <v>1489</v>
      </c>
      <c r="B19" s="7" t="s">
        <v>1490</v>
      </c>
      <c r="C19" s="7" t="s">
        <v>1491</v>
      </c>
      <c r="D19" s="7" t="s">
        <v>1482</v>
      </c>
    </row>
    <row r="20">
      <c r="A20" s="8" t="s">
        <v>1483</v>
      </c>
      <c r="B20" s="9">
        <f>COUNTIFS(titanic!B2:B892, 1,titanic!E2:titanic!E892, "male")</f>
        <v>109</v>
      </c>
      <c r="C20" s="9">
        <f>COUNTIFS(titanic!B2:B892, 1,titanic!E2:titanic!E892, "female")</f>
        <v>233</v>
      </c>
      <c r="D20" s="9">
        <f>SUM(B20:C20)</f>
        <v>342</v>
      </c>
    </row>
    <row r="22">
      <c r="A22" s="8" t="s">
        <v>1489</v>
      </c>
      <c r="B22" s="7" t="s">
        <v>1490</v>
      </c>
      <c r="C22" s="7" t="s">
        <v>1491</v>
      </c>
      <c r="D22" s="7" t="s">
        <v>1482</v>
      </c>
    </row>
    <row r="23">
      <c r="A23" s="8" t="s">
        <v>1487</v>
      </c>
      <c r="B23" s="11">
        <f>B20/D20</f>
        <v>0.3187134503</v>
      </c>
      <c r="C23" s="11">
        <f>C20/D20</f>
        <v>0.6812865497</v>
      </c>
      <c r="D23" s="11">
        <f>SUM(B23:C23)</f>
        <v>1</v>
      </c>
    </row>
    <row r="25">
      <c r="A25" s="1" t="s">
        <v>1492</v>
      </c>
    </row>
    <row r="27">
      <c r="A27" s="8" t="s">
        <v>1493</v>
      </c>
      <c r="B27" s="9"/>
      <c r="C27" s="7" t="s">
        <v>1494</v>
      </c>
      <c r="D27" s="7" t="s">
        <v>1495</v>
      </c>
      <c r="E27" s="7" t="s">
        <v>22</v>
      </c>
      <c r="F27" s="7" t="s">
        <v>587</v>
      </c>
      <c r="G27" s="7" t="s">
        <v>1496</v>
      </c>
      <c r="H27" s="7" t="s">
        <v>1497</v>
      </c>
      <c r="I27" s="7" t="s">
        <v>1498</v>
      </c>
      <c r="J27" s="7" t="s">
        <v>676</v>
      </c>
      <c r="K27" s="7" t="s">
        <v>1482</v>
      </c>
    </row>
    <row r="28">
      <c r="A28" s="8" t="s">
        <v>1499</v>
      </c>
      <c r="B28" s="13">
        <f>COUNTIFS(titanic!B2:B892,1,titanic!K2:K892,"")
</f>
        <v>206</v>
      </c>
      <c r="C28" s="13">
        <f t="array" ref="C28">COUNTIFS(titanic!B2:B892,1,LEFT(titanic!K2:K892,1),"A")</f>
        <v>7</v>
      </c>
      <c r="D28" s="14">
        <f t="array" ref="D28">COUNTIFS(titanic!B2:B892,1,LEFT(titanic!K2:K892,1),"B")
</f>
        <v>35</v>
      </c>
      <c r="E28" s="14">
        <f t="array" ref="E28">COUNTIFS(titanic!B2:B892,1,LEFT(titanic!K2:K892,1),"C")</f>
        <v>35</v>
      </c>
      <c r="F28" s="14">
        <f t="array" ref="F28">COUNTIFS(titanic!B2:B892,1,LEFT(titanic!K2:K892,1),"D")</f>
        <v>25</v>
      </c>
      <c r="G28" s="14">
        <f t="array" ref="G28">COUNTIFS(titanic!B2:B892,1,LEFT(titanic!K2:K892,1),"E")</f>
        <v>24</v>
      </c>
      <c r="H28" s="14">
        <f t="array" ref="H28">COUNTIFS(titanic!B2:B892,1,LEFT(titanic!K2:K892,1),"F")</f>
        <v>8</v>
      </c>
      <c r="I28" s="14">
        <f t="array" ref="I28">COUNTIFS(titanic!B2:B892,1,LEFT(titanic!K2:K892,1),"G")</f>
        <v>2</v>
      </c>
      <c r="J28" s="14">
        <f t="array" ref="J28">COUNTIFS(titanic!B2:B892,1,LEFT(titanic!K2:K892,1),"T")</f>
        <v>0</v>
      </c>
      <c r="K28" s="14">
        <f>SUM(B28:J28)</f>
        <v>342</v>
      </c>
    </row>
    <row r="30">
      <c r="A30" s="8" t="s">
        <v>1493</v>
      </c>
      <c r="B30" s="9"/>
      <c r="C30" s="7" t="s">
        <v>1494</v>
      </c>
      <c r="D30" s="7" t="s">
        <v>1495</v>
      </c>
      <c r="E30" s="7" t="s">
        <v>22</v>
      </c>
      <c r="F30" s="7" t="s">
        <v>587</v>
      </c>
      <c r="G30" s="7" t="s">
        <v>1496</v>
      </c>
      <c r="H30" s="7" t="s">
        <v>1497</v>
      </c>
      <c r="I30" s="7" t="s">
        <v>1498</v>
      </c>
      <c r="J30" s="7" t="s">
        <v>676</v>
      </c>
      <c r="K30" s="7" t="s">
        <v>1482</v>
      </c>
    </row>
    <row r="31">
      <c r="A31" s="8" t="s">
        <v>1487</v>
      </c>
      <c r="B31" s="15">
        <f>B28/K28</f>
        <v>0.6023391813</v>
      </c>
      <c r="C31" s="15">
        <f>C28/K28</f>
        <v>0.02046783626</v>
      </c>
      <c r="D31" s="16">
        <f>D28/K28</f>
        <v>0.1023391813</v>
      </c>
      <c r="E31" s="16">
        <f>E28/K28</f>
        <v>0.1023391813</v>
      </c>
      <c r="F31" s="16">
        <f>F28/K28</f>
        <v>0.0730994152</v>
      </c>
      <c r="G31" s="16">
        <f>G28/K28</f>
        <v>0.0701754386</v>
      </c>
      <c r="H31" s="16">
        <f>H28/K28</f>
        <v>0.02339181287</v>
      </c>
      <c r="I31" s="16">
        <f>I28/K28</f>
        <v>0.005847953216</v>
      </c>
      <c r="J31" s="16">
        <f>J28/K28</f>
        <v>0</v>
      </c>
      <c r="K31" s="17">
        <f>SUM(B31:J31)</f>
        <v>1</v>
      </c>
    </row>
    <row r="33">
      <c r="A33" s="1" t="s">
        <v>1500</v>
      </c>
    </row>
    <row r="34">
      <c r="A34" s="1" t="s">
        <v>1501</v>
      </c>
    </row>
    <row r="36">
      <c r="A36" s="8" t="s">
        <v>1502</v>
      </c>
      <c r="B36" s="7">
        <v>0.0</v>
      </c>
      <c r="C36" s="7">
        <v>1.0</v>
      </c>
      <c r="D36" s="7">
        <v>2.0</v>
      </c>
      <c r="E36" s="7">
        <v>3.0</v>
      </c>
      <c r="F36" s="7">
        <v>4.0</v>
      </c>
      <c r="G36" s="7">
        <v>5.0</v>
      </c>
      <c r="H36" s="7">
        <v>8.0</v>
      </c>
      <c r="I36" s="7" t="s">
        <v>1482</v>
      </c>
    </row>
    <row r="37">
      <c r="A37" s="8" t="s">
        <v>1483</v>
      </c>
      <c r="B37" s="9">
        <f>COUNTIFS(titanic!B2:B892,1,titanic!G2:G892,0)</f>
        <v>210</v>
      </c>
      <c r="C37" s="9">
        <f>COUNTIFS(titanic!B2:B892,1,titanic!G2:G892,1)</f>
        <v>112</v>
      </c>
      <c r="D37" s="9">
        <f>COUNTIFS(titanic!B2:B892,1,titanic!G2:G892,2)</f>
        <v>13</v>
      </c>
      <c r="E37" s="9">
        <f>COUNTIFS(titanic!B2:B892,1,titanic!G2:G892,3)</f>
        <v>4</v>
      </c>
      <c r="F37" s="9">
        <f>COUNTIFS(titanic!B2:B892,1,titanic!G2:G892,4)</f>
        <v>3</v>
      </c>
      <c r="G37" s="9">
        <f>COUNTIFS(titanic!B2:B892,1,titanic!G2:G892,5)</f>
        <v>0</v>
      </c>
      <c r="H37" s="9">
        <f>COUNTIFS(titanic!B2:B892,1,titanic!G2:G892,8)</f>
        <v>0</v>
      </c>
      <c r="I37" s="9">
        <f>SUM(B37:H37)</f>
        <v>342</v>
      </c>
    </row>
    <row r="39">
      <c r="A39" s="8" t="s">
        <v>1502</v>
      </c>
      <c r="B39" s="7">
        <v>0.0</v>
      </c>
      <c r="C39" s="7">
        <v>1.0</v>
      </c>
      <c r="D39" s="7">
        <v>2.0</v>
      </c>
      <c r="E39" s="7">
        <v>3.0</v>
      </c>
      <c r="F39" s="7">
        <v>4.0</v>
      </c>
      <c r="G39" s="7">
        <v>5.0</v>
      </c>
      <c r="H39" s="7">
        <v>8.0</v>
      </c>
      <c r="I39" s="7" t="s">
        <v>1482</v>
      </c>
    </row>
    <row r="40">
      <c r="A40" s="8" t="s">
        <v>1487</v>
      </c>
      <c r="B40" s="11">
        <f>B37/I37</f>
        <v>0.6140350877</v>
      </c>
      <c r="C40" s="11">
        <f>C37/I37</f>
        <v>0.3274853801</v>
      </c>
      <c r="D40" s="11">
        <f>D37/I37</f>
        <v>0.03801169591</v>
      </c>
      <c r="E40" s="11">
        <f>E37/I37</f>
        <v>0.01169590643</v>
      </c>
      <c r="F40" s="11">
        <f>F37/I37</f>
        <v>0.008771929825</v>
      </c>
      <c r="G40" s="11">
        <f>G37/I37</f>
        <v>0</v>
      </c>
      <c r="H40" s="11">
        <f>H37/I37</f>
        <v>0</v>
      </c>
      <c r="I40" s="12">
        <f>SUM(B40:H40)</f>
        <v>1</v>
      </c>
    </row>
    <row r="42">
      <c r="A42" s="1" t="s">
        <v>1503</v>
      </c>
    </row>
    <row r="44">
      <c r="A44" s="8" t="s">
        <v>1504</v>
      </c>
      <c r="B44" s="18"/>
      <c r="C44" s="7" t="s">
        <v>1505</v>
      </c>
      <c r="D44" s="7" t="s">
        <v>1506</v>
      </c>
      <c r="E44" s="7" t="s">
        <v>1507</v>
      </c>
      <c r="F44" s="7" t="s">
        <v>1508</v>
      </c>
      <c r="G44" s="7" t="s">
        <v>1509</v>
      </c>
      <c r="H44" s="7" t="s">
        <v>1510</v>
      </c>
      <c r="I44" s="7" t="s">
        <v>1511</v>
      </c>
      <c r="J44" s="7" t="s">
        <v>1512</v>
      </c>
      <c r="K44" s="7" t="s">
        <v>1513</v>
      </c>
      <c r="L44" s="7" t="s">
        <v>1482</v>
      </c>
    </row>
    <row r="45">
      <c r="A45" s="8" t="s">
        <v>1483</v>
      </c>
      <c r="B45" s="9">
        <f>COUNTIFS(titanic!B2:B892,1) - COUNTBLANK(titanic!F2:F892)
</f>
        <v>165</v>
      </c>
      <c r="C45" s="10">
        <f>COUNTIFS(titanic!B2:B892,1,titanic!F2:F892,"&gt;=0",titanic!F2:F892,"&lt;=9")</f>
        <v>31</v>
      </c>
      <c r="D45" s="9">
        <f>COUNTIFS(titanic!B2:B892,1,titanic!F2:F892,"&gt;=10",titanic!F2:F892,"&lt;=19")</f>
        <v>41</v>
      </c>
      <c r="E45" s="9">
        <f>COUNTIFS(titanic!B2:B892,1,titanic!F2:F892,"&gt;=20",titanic!F2:F892,"&lt;=29")</f>
        <v>77</v>
      </c>
      <c r="F45" s="9">
        <f>COUNTIFS(titanic!B2:B892,1,titanic!F2:F892,"&gt;=30",titanic!F2:F892,"&lt;=39")</f>
        <v>72</v>
      </c>
      <c r="G45" s="9">
        <f>COUNTIFS(titanic!B2:B892,1,titanic!F2:F892,"&gt;=40",titanic!F2:F892,"&lt;=49")</f>
        <v>34</v>
      </c>
      <c r="H45" s="9">
        <f>COUNTIFS(titanic!B2:B892,1,titanic!F2:F892,"&gt;=50",titanic!F2:F892,"&lt;=59")</f>
        <v>20</v>
      </c>
      <c r="I45" s="9">
        <f>COUNTIFS(titanic!B2:B892,1,titanic!F2:F892,"&gt;=60",titanic!F2:F892,"&lt;=69")</f>
        <v>6</v>
      </c>
      <c r="J45" s="9">
        <f>COUNTIFS(titanic!B2:B892,1,titanic!F2:F892,"&gt;=70",titanic!F2:F892,"&lt;=79")</f>
        <v>0</v>
      </c>
      <c r="K45" s="9">
        <f>COUNTIFS(titanic!B2:B892,1,titanic!F2:F892,"&gt;=80")</f>
        <v>1</v>
      </c>
      <c r="L45" s="9">
        <f>SUM(B45:K45)</f>
        <v>447</v>
      </c>
    </row>
    <row r="47">
      <c r="A47" s="8" t="s">
        <v>1504</v>
      </c>
      <c r="B47" s="18"/>
      <c r="C47" s="7" t="s">
        <v>1505</v>
      </c>
      <c r="D47" s="7" t="s">
        <v>1506</v>
      </c>
      <c r="E47" s="7" t="s">
        <v>1507</v>
      </c>
      <c r="F47" s="7" t="s">
        <v>1508</v>
      </c>
      <c r="G47" s="7" t="s">
        <v>1509</v>
      </c>
      <c r="H47" s="7" t="s">
        <v>1510</v>
      </c>
      <c r="I47" s="7" t="s">
        <v>1511</v>
      </c>
      <c r="J47" s="7" t="s">
        <v>1512</v>
      </c>
      <c r="K47" s="7" t="s">
        <v>1513</v>
      </c>
      <c r="L47" s="7" t="s">
        <v>1482</v>
      </c>
    </row>
    <row r="48">
      <c r="A48" s="8" t="s">
        <v>1487</v>
      </c>
      <c r="B48" s="11">
        <f>B45/L45</f>
        <v>0.3691275168</v>
      </c>
      <c r="C48" s="11">
        <f>C45/L45</f>
        <v>0.06935123043</v>
      </c>
      <c r="D48" s="11">
        <f>D45/L45</f>
        <v>0.09172259508</v>
      </c>
      <c r="E48" s="11">
        <f>E45/L45</f>
        <v>0.1722595078</v>
      </c>
      <c r="F48" s="11">
        <f>F45/L45</f>
        <v>0.1610738255</v>
      </c>
      <c r="G48" s="11">
        <f>G45/L45</f>
        <v>0.07606263982</v>
      </c>
      <c r="H48" s="11">
        <f>H45/L45</f>
        <v>0.04474272931</v>
      </c>
      <c r="I48" s="11">
        <f>I45/L45</f>
        <v>0.01342281879</v>
      </c>
      <c r="J48" s="11">
        <f>J45/L45</f>
        <v>0</v>
      </c>
      <c r="K48" s="11">
        <f>K45/L45</f>
        <v>0.002237136465</v>
      </c>
      <c r="L48" s="12">
        <f>SUM(B48:K48)</f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