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y Wade\Desktop\Degree Year 4 (Sem2)\Capstone (Implementation)\DynAdjust Testing\"/>
    </mc:Choice>
  </mc:AlternateContent>
  <xr:revisionPtr revIDLastSave="0" documentId="13_ncr:1_{1AAB722F-B3D7-4713-A94C-8429D1EF8276}" xr6:coauthVersionLast="47" xr6:coauthVersionMax="47" xr10:uidLastSave="{00000000-0000-0000-0000-000000000000}"/>
  <bookViews>
    <workbookView xWindow="28680" yWindow="-120" windowWidth="29040" windowHeight="15840" xr2:uid="{20B33B5E-FC61-42E3-8278-8D20A8FB2E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44" i="1"/>
  <c r="F31" i="1"/>
  <c r="F30" i="1"/>
  <c r="G30" i="1" s="1"/>
  <c r="F27" i="1" s="1"/>
  <c r="G18" i="1"/>
  <c r="F8" i="1"/>
  <c r="G27" i="1" l="1"/>
  <c r="H27" i="1" s="1"/>
  <c r="I27" i="1" s="1"/>
  <c r="H18" i="1"/>
  <c r="I18" i="1" s="1"/>
  <c r="E37" i="1"/>
  <c r="G44" i="1"/>
  <c r="J27" i="1" l="1"/>
  <c r="K27" i="1" s="1"/>
  <c r="J18" i="1"/>
  <c r="K18" i="1" s="1"/>
  <c r="H44" i="1"/>
  <c r="I44" i="1" s="1"/>
  <c r="L27" i="1" l="1"/>
  <c r="M27" i="1" s="1"/>
  <c r="N27" i="1" s="1"/>
  <c r="C31" i="1" s="1"/>
  <c r="L18" i="1"/>
  <c r="M18" i="1" s="1"/>
  <c r="J44" i="1"/>
  <c r="K44" i="1" s="1"/>
  <c r="G8" i="1"/>
  <c r="N18" i="1" l="1"/>
  <c r="C21" i="1" s="1"/>
  <c r="H8" i="1"/>
  <c r="I8" i="1" s="1"/>
  <c r="J8" i="1" s="1"/>
  <c r="K8" i="1" s="1"/>
  <c r="L44" i="1"/>
  <c r="M44" i="1" s="1"/>
  <c r="L8" i="1" l="1"/>
  <c r="N44" i="1"/>
  <c r="D47" i="1" s="1"/>
  <c r="M8" i="1" l="1"/>
  <c r="N8" i="1" s="1"/>
  <c r="C11" i="1" s="1"/>
</calcChain>
</file>

<file path=xl/sharedStrings.xml><?xml version="1.0" encoding="utf-8"?>
<sst xmlns="http://schemas.openxmlformats.org/spreadsheetml/2006/main" count="47" uniqueCount="21">
  <si>
    <t>Face I</t>
  </si>
  <si>
    <t>Face II</t>
  </si>
  <si>
    <t>DMS</t>
  </si>
  <si>
    <t>Degrees</t>
  </si>
  <si>
    <t>Minutes</t>
  </si>
  <si>
    <t>Seconds</t>
  </si>
  <si>
    <t>Decimal Degrees</t>
  </si>
  <si>
    <t>INPUT</t>
  </si>
  <si>
    <t>OUTPUT</t>
  </si>
  <si>
    <t>FL &amp; FL Average Calculator - Harry Wade</t>
  </si>
  <si>
    <t>OUTPUT (dms)</t>
  </si>
  <si>
    <t>INPUT (dec deg)</t>
  </si>
  <si>
    <t>Decimal Degrees Average</t>
  </si>
  <si>
    <t>Slope Distance Average Calculator</t>
  </si>
  <si>
    <t>Larger number on top</t>
  </si>
  <si>
    <t>Smaller number on top</t>
  </si>
  <si>
    <t>Background Comps</t>
  </si>
  <si>
    <t>FL &amp; FR AVERAGERS</t>
  </si>
  <si>
    <t>Slope Angle AVERAGER</t>
  </si>
  <si>
    <t>Angle Comps</t>
  </si>
  <si>
    <t>Decimal Degrees to DMS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</si>
</sst>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8" xfId="0" applyBorder="1"/>
    <xf numFmtId="0" fontId="2" fillId="0" borderId="0" xfId="0" applyFont="1" applyAlignment="1">
      <alignment horizontal="left" vertical="center" indent="1"/>
    </xf>
    <xf numFmtId="0" fontId="1" fillId="0" borderId="2" xfId="0" applyFont="1" applyBorder="1"/>
    <xf numFmtId="164" fontId="0" fillId="0" borderId="0" xfId="0" applyNumberFormat="1"/>
    <xf numFmtId="164" fontId="2" fillId="0" borderId="0" xfId="0" applyNumberFormat="1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AE1BB-710D-4F0E-8B16-8CB691484DA9}">
  <dimension ref="A1:O48"/>
  <sheetViews>
    <sheetView tabSelected="1" zoomScaleNormal="100" workbookViewId="0">
      <selection activeCell="Q11" sqref="Q11"/>
    </sheetView>
  </sheetViews>
  <sheetFormatPr defaultRowHeight="14.4" x14ac:dyDescent="0.3"/>
  <cols>
    <col min="3" max="3" width="7.88671875" customWidth="1"/>
    <col min="6" max="6" width="23.77734375" bestFit="1" customWidth="1"/>
    <col min="7" max="7" width="9.44140625" customWidth="1"/>
    <col min="9" max="9" width="23.77734375" bestFit="1" customWidth="1"/>
    <col min="10" max="10" width="7.77734375" customWidth="1"/>
    <col min="13" max="13" width="10.6640625" customWidth="1"/>
    <col min="14" max="14" width="10.33203125" customWidth="1"/>
    <col min="15" max="15" width="8" customWidth="1"/>
    <col min="18" max="18" width="10.77734375" customWidth="1"/>
    <col min="24" max="24" width="11.5546875" customWidth="1"/>
  </cols>
  <sheetData>
    <row r="1" spans="1:15" x14ac:dyDescent="0.3">
      <c r="A1" t="s">
        <v>9</v>
      </c>
    </row>
    <row r="3" spans="1:15" ht="15" thickBot="1" x14ac:dyDescent="0.35">
      <c r="B3" s="1" t="s">
        <v>17</v>
      </c>
    </row>
    <row r="4" spans="1:15" x14ac:dyDescent="0.3"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x14ac:dyDescent="0.3">
      <c r="B5" s="5"/>
      <c r="C5" t="s">
        <v>15</v>
      </c>
      <c r="E5" s="1"/>
      <c r="F5" s="1"/>
      <c r="O5" s="8"/>
    </row>
    <row r="6" spans="1:15" x14ac:dyDescent="0.3">
      <c r="B6" s="5"/>
      <c r="C6" s="1" t="s">
        <v>11</v>
      </c>
      <c r="F6" s="1" t="s">
        <v>16</v>
      </c>
      <c r="H6" s="1"/>
      <c r="O6" s="8"/>
    </row>
    <row r="7" spans="1:15" x14ac:dyDescent="0.3">
      <c r="B7" s="5"/>
      <c r="C7" t="s">
        <v>0</v>
      </c>
      <c r="D7">
        <v>113.6498</v>
      </c>
      <c r="F7" s="1" t="s">
        <v>12</v>
      </c>
      <c r="G7" s="1" t="s">
        <v>3</v>
      </c>
      <c r="I7" s="1"/>
      <c r="J7" s="1" t="s">
        <v>4</v>
      </c>
      <c r="K7" s="1"/>
      <c r="L7" s="1" t="s">
        <v>5</v>
      </c>
      <c r="M7" s="1"/>
      <c r="N7" s="1" t="s">
        <v>2</v>
      </c>
      <c r="O7" s="8"/>
    </row>
    <row r="8" spans="1:15" x14ac:dyDescent="0.3">
      <c r="B8" s="5"/>
      <c r="C8" t="s">
        <v>1</v>
      </c>
      <c r="D8">
        <v>293.64999999999998</v>
      </c>
      <c r="F8">
        <f>((D7)+(D8-180))/2</f>
        <v>113.64989999999999</v>
      </c>
      <c r="G8">
        <f>INT(F8)</f>
        <v>113</v>
      </c>
      <c r="H8">
        <f t="shared" ref="H8" si="0">F8-G8</f>
        <v>0.64989999999998815</v>
      </c>
      <c r="I8">
        <f>H8*60</f>
        <v>38.993999999999289</v>
      </c>
      <c r="J8">
        <f>INT(I8)</f>
        <v>38</v>
      </c>
      <c r="K8">
        <f>J8/100</f>
        <v>0.38</v>
      </c>
      <c r="L8">
        <f>(I8-J8)*60</f>
        <v>59.639999999957354</v>
      </c>
      <c r="M8" s="12">
        <f>L8/10000</f>
        <v>5.9639999999957357E-3</v>
      </c>
      <c r="N8" s="10">
        <f>G8+K8+M8</f>
        <v>113.38596399999999</v>
      </c>
      <c r="O8" s="8"/>
    </row>
    <row r="9" spans="1:15" x14ac:dyDescent="0.3">
      <c r="B9" s="5"/>
      <c r="O9" s="8"/>
    </row>
    <row r="10" spans="1:15" x14ac:dyDescent="0.3">
      <c r="B10" s="5"/>
      <c r="C10" s="1" t="s">
        <v>10</v>
      </c>
      <c r="O10" s="8"/>
    </row>
    <row r="11" spans="1:15" x14ac:dyDescent="0.3">
      <c r="B11" s="5"/>
      <c r="C11">
        <f>N8</f>
        <v>113.38596399999999</v>
      </c>
      <c r="O11" s="8"/>
    </row>
    <row r="12" spans="1:15" ht="15" thickBot="1" x14ac:dyDescent="0.35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9"/>
    </row>
    <row r="13" spans="1:15" ht="15" thickBot="1" x14ac:dyDescent="0.35"/>
    <row r="14" spans="1:15" x14ac:dyDescent="0.3"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3">
      <c r="B15" s="5"/>
      <c r="C15" t="s">
        <v>14</v>
      </c>
      <c r="O15" s="8"/>
    </row>
    <row r="16" spans="1:15" x14ac:dyDescent="0.3">
      <c r="B16" s="5"/>
      <c r="C16" s="1" t="s">
        <v>11</v>
      </c>
      <c r="F16" s="1" t="s">
        <v>16</v>
      </c>
      <c r="H16" s="1"/>
      <c r="O16" s="8"/>
    </row>
    <row r="17" spans="2:15" x14ac:dyDescent="0.3">
      <c r="B17" s="5"/>
      <c r="C17" t="s">
        <v>0</v>
      </c>
      <c r="D17">
        <v>266.99610000000001</v>
      </c>
      <c r="F17" s="1" t="s">
        <v>12</v>
      </c>
      <c r="G17" s="1" t="s">
        <v>3</v>
      </c>
      <c r="I17" s="1"/>
      <c r="J17" s="1" t="s">
        <v>4</v>
      </c>
      <c r="K17" s="1"/>
      <c r="L17" s="1" t="s">
        <v>5</v>
      </c>
      <c r="M17" s="1"/>
      <c r="N17" s="1" t="s">
        <v>2</v>
      </c>
      <c r="O17" s="8"/>
    </row>
    <row r="18" spans="2:15" x14ac:dyDescent="0.3">
      <c r="B18" s="5"/>
      <c r="C18" t="s">
        <v>1</v>
      </c>
      <c r="D18">
        <v>86.996099999999998</v>
      </c>
      <c r="F18">
        <f>((D18+180)+(D17))/2</f>
        <v>266.99610000000001</v>
      </c>
      <c r="G18">
        <f>INT(F18)</f>
        <v>266</v>
      </c>
      <c r="H18">
        <f t="shared" ref="H18" si="1">F18-G18</f>
        <v>0.99610000000001264</v>
      </c>
      <c r="I18">
        <f>H18*60</f>
        <v>59.766000000000759</v>
      </c>
      <c r="J18">
        <f>INT(I18)</f>
        <v>59</v>
      </c>
      <c r="K18">
        <f>J18/100</f>
        <v>0.59</v>
      </c>
      <c r="L18">
        <f>(I18-J18)*60</f>
        <v>45.960000000045511</v>
      </c>
      <c r="M18" s="12">
        <f>L18/10000</f>
        <v>4.5960000000045513E-3</v>
      </c>
      <c r="N18" s="13">
        <f>G18+K18+M18</f>
        <v>266.59459599999997</v>
      </c>
      <c r="O18" s="8"/>
    </row>
    <row r="19" spans="2:15" x14ac:dyDescent="0.3">
      <c r="B19" s="5"/>
      <c r="O19" s="8"/>
    </row>
    <row r="20" spans="2:15" x14ac:dyDescent="0.3">
      <c r="B20" s="5"/>
      <c r="C20" s="1" t="s">
        <v>10</v>
      </c>
      <c r="O20" s="8"/>
    </row>
    <row r="21" spans="2:15" x14ac:dyDescent="0.3">
      <c r="B21" s="5"/>
      <c r="C21">
        <f>N18</f>
        <v>266.59459599999997</v>
      </c>
      <c r="O21" s="8"/>
    </row>
    <row r="22" spans="2:15" ht="15" thickBot="1" x14ac:dyDescent="0.3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9"/>
    </row>
    <row r="24" spans="2:15" ht="15" thickBot="1" x14ac:dyDescent="0.35">
      <c r="B24" s="1" t="s">
        <v>18</v>
      </c>
    </row>
    <row r="25" spans="2:15" x14ac:dyDescent="0.3">
      <c r="B25" s="2"/>
      <c r="C25" s="3"/>
      <c r="D25" s="3"/>
      <c r="E25" s="3"/>
      <c r="F25" s="11" t="s">
        <v>16</v>
      </c>
      <c r="G25" s="3"/>
      <c r="H25" s="3"/>
      <c r="I25" s="3"/>
      <c r="J25" s="3"/>
      <c r="K25" s="3"/>
      <c r="L25" s="3"/>
      <c r="M25" s="11"/>
      <c r="N25" s="3"/>
      <c r="O25" s="4"/>
    </row>
    <row r="26" spans="2:15" x14ac:dyDescent="0.3">
      <c r="B26" s="5"/>
      <c r="C26" s="1" t="s">
        <v>11</v>
      </c>
      <c r="F26" s="1" t="s">
        <v>12</v>
      </c>
      <c r="G26" s="1" t="s">
        <v>3</v>
      </c>
      <c r="I26" s="1"/>
      <c r="J26" s="1" t="s">
        <v>4</v>
      </c>
      <c r="K26" s="1"/>
      <c r="L26" s="1" t="s">
        <v>5</v>
      </c>
      <c r="M26" s="1"/>
      <c r="N26" s="1" t="s">
        <v>2</v>
      </c>
      <c r="O26" s="8"/>
    </row>
    <row r="27" spans="2:15" x14ac:dyDescent="0.3">
      <c r="B27" s="5"/>
      <c r="C27" t="s">
        <v>0</v>
      </c>
      <c r="D27">
        <v>86.4238</v>
      </c>
      <c r="F27">
        <f>G30+90</f>
        <v>86.424600000000012</v>
      </c>
      <c r="G27">
        <f>INT(F27)</f>
        <v>86</v>
      </c>
      <c r="H27">
        <f t="shared" ref="H27" si="2">F27-G27</f>
        <v>0.4246000000000123</v>
      </c>
      <c r="I27">
        <f>H27*60</f>
        <v>25.476000000000738</v>
      </c>
      <c r="J27">
        <f>INT(I27)</f>
        <v>25</v>
      </c>
      <c r="K27">
        <f>J27/100</f>
        <v>0.25</v>
      </c>
      <c r="L27">
        <f>(I27-J27)*60</f>
        <v>28.560000000044283</v>
      </c>
      <c r="M27">
        <f>L27/10000</f>
        <v>2.8560000000044283E-3</v>
      </c>
      <c r="N27" s="10">
        <f>G27+K27+M27</f>
        <v>86.252856000000008</v>
      </c>
      <c r="O27" s="8"/>
    </row>
    <row r="28" spans="2:15" x14ac:dyDescent="0.3">
      <c r="B28" s="5"/>
      <c r="C28" t="s">
        <v>1</v>
      </c>
      <c r="D28">
        <v>273.57459999999998</v>
      </c>
      <c r="O28" s="8"/>
    </row>
    <row r="29" spans="2:15" x14ac:dyDescent="0.3">
      <c r="B29" s="5"/>
      <c r="F29" s="1" t="s">
        <v>19</v>
      </c>
      <c r="O29" s="8"/>
    </row>
    <row r="30" spans="2:15" x14ac:dyDescent="0.3">
      <c r="B30" s="5"/>
      <c r="C30" s="1" t="s">
        <v>10</v>
      </c>
      <c r="F30">
        <f>D27-90</f>
        <v>-3.5762</v>
      </c>
      <c r="G30">
        <f>(F30-F31)/2</f>
        <v>-3.5753999999999877</v>
      </c>
      <c r="O30" s="8"/>
    </row>
    <row r="31" spans="2:15" x14ac:dyDescent="0.3">
      <c r="B31" s="5"/>
      <c r="C31">
        <f>N27</f>
        <v>86.252856000000008</v>
      </c>
      <c r="F31">
        <f>D28-270</f>
        <v>3.5745999999999754</v>
      </c>
      <c r="O31" s="8"/>
    </row>
    <row r="32" spans="2:15" ht="15" thickBot="1" x14ac:dyDescent="0.35"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9"/>
    </row>
    <row r="34" spans="2:15" ht="15" thickBot="1" x14ac:dyDescent="0.35">
      <c r="B34" s="1" t="s">
        <v>13</v>
      </c>
    </row>
    <row r="35" spans="2:15" x14ac:dyDescent="0.3">
      <c r="B35" s="2"/>
      <c r="C35" s="3"/>
      <c r="D35" s="11"/>
      <c r="E35" s="11"/>
      <c r="F35" s="4"/>
    </row>
    <row r="36" spans="2:15" x14ac:dyDescent="0.3">
      <c r="B36" s="5"/>
      <c r="C36" s="1" t="s">
        <v>7</v>
      </c>
      <c r="D36" s="1"/>
      <c r="E36" s="1" t="s">
        <v>8</v>
      </c>
      <c r="F36" s="8"/>
    </row>
    <row r="37" spans="2:15" x14ac:dyDescent="0.3">
      <c r="B37" s="5"/>
      <c r="C37">
        <v>652.09010000000001</v>
      </c>
      <c r="E37">
        <f>AVERAGE(C37:C38)</f>
        <v>652.08974999999998</v>
      </c>
      <c r="F37" s="8"/>
    </row>
    <row r="38" spans="2:15" x14ac:dyDescent="0.3">
      <c r="B38" s="5"/>
      <c r="C38">
        <v>652.08939999999996</v>
      </c>
      <c r="F38" s="8"/>
    </row>
    <row r="39" spans="2:15" ht="15" thickBot="1" x14ac:dyDescent="0.35">
      <c r="B39" s="6"/>
      <c r="C39" s="7"/>
      <c r="D39" s="7"/>
      <c r="E39" s="7"/>
      <c r="F39" s="9"/>
    </row>
    <row r="41" spans="2:15" ht="15" thickBot="1" x14ac:dyDescent="0.35">
      <c r="B41" s="1" t="s">
        <v>20</v>
      </c>
    </row>
    <row r="42" spans="2:15" x14ac:dyDescent="0.3"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</row>
    <row r="43" spans="2:15" x14ac:dyDescent="0.3">
      <c r="B43" s="5"/>
      <c r="C43" s="1" t="s">
        <v>11</v>
      </c>
      <c r="F43" s="1" t="s">
        <v>6</v>
      </c>
      <c r="G43" s="1" t="s">
        <v>3</v>
      </c>
      <c r="I43" s="1"/>
      <c r="J43" s="1" t="s">
        <v>4</v>
      </c>
      <c r="K43" s="1"/>
      <c r="L43" s="1" t="s">
        <v>5</v>
      </c>
      <c r="M43" s="1"/>
      <c r="N43" s="1" t="s">
        <v>2</v>
      </c>
      <c r="O43" s="8"/>
    </row>
    <row r="44" spans="2:15" x14ac:dyDescent="0.3">
      <c r="B44" s="5"/>
      <c r="D44">
        <v>242.6824</v>
      </c>
      <c r="F44">
        <f>D44</f>
        <v>242.6824</v>
      </c>
      <c r="G44">
        <f>INT(F44)</f>
        <v>242</v>
      </c>
      <c r="H44">
        <f t="shared" ref="H44" si="3">F44-G44</f>
        <v>0.68240000000000123</v>
      </c>
      <c r="I44">
        <f>H44*60</f>
        <v>40.944000000000074</v>
      </c>
      <c r="J44">
        <f>INT(I44)</f>
        <v>40</v>
      </c>
      <c r="K44">
        <f>J44/100</f>
        <v>0.4</v>
      </c>
      <c r="L44">
        <f>(I44-J44)*60</f>
        <v>56.64000000000442</v>
      </c>
      <c r="M44">
        <f>L44/10000</f>
        <v>5.6640000000004421E-3</v>
      </c>
      <c r="N44" s="10">
        <f>G44+K44+M44</f>
        <v>242.405664</v>
      </c>
      <c r="O44" s="8"/>
    </row>
    <row r="45" spans="2:15" x14ac:dyDescent="0.3">
      <c r="B45" s="5"/>
      <c r="O45" s="8"/>
    </row>
    <row r="46" spans="2:15" x14ac:dyDescent="0.3">
      <c r="B46" s="5"/>
      <c r="C46" s="1" t="s">
        <v>10</v>
      </c>
      <c r="O46" s="8"/>
    </row>
    <row r="47" spans="2:15" x14ac:dyDescent="0.3">
      <c r="B47" s="5"/>
      <c r="D47">
        <f>N44</f>
        <v>242.405664</v>
      </c>
      <c r="O47" s="8"/>
    </row>
    <row r="48" spans="2:15" ht="15" thickBot="1" x14ac:dyDescent="0.35"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Wade</dc:creator>
  <cp:lastModifiedBy>Harry Wade</cp:lastModifiedBy>
  <dcterms:created xsi:type="dcterms:W3CDTF">2024-10-10T06:31:28Z</dcterms:created>
  <dcterms:modified xsi:type="dcterms:W3CDTF">2024-10-19T11:37:42Z</dcterms:modified>
</cp:coreProperties>
</file>