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port/Dropbox/ITM683/Cases/Answers/"/>
    </mc:Choice>
  </mc:AlternateContent>
  <bookViews>
    <workbookView xWindow="600" yWindow="460" windowWidth="19720" windowHeight="14940" activeTab="3"/>
  </bookViews>
  <sheets>
    <sheet name="Data" sheetId="1" r:id="rId1"/>
    <sheet name="Sheet2" sheetId="3" r:id="rId2"/>
    <sheet name="Sheet4" sheetId="5" r:id="rId3"/>
    <sheet name="Sheet5" sheetId="6" r:id="rId4"/>
    <sheet name="Sheet1" sheetId="2" r:id="rId5"/>
  </sheets>
  <definedNames>
    <definedName name="_xlnm.Print_Area" localSheetId="0">Data!$A$1:$H$140</definedName>
  </definedNames>
  <calcPr calcId="150001" concurrentCalc="0"/>
  <pivotCaches>
    <pivotCache cacheId="0" r:id="rId6"/>
    <pivotCache cacheId="16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G3" i="2"/>
  <c r="O3" i="2"/>
  <c r="G4" i="2"/>
  <c r="O4" i="2"/>
  <c r="G5" i="2"/>
  <c r="O5" i="2"/>
  <c r="G6" i="2"/>
  <c r="O6" i="2"/>
  <c r="G7" i="2"/>
  <c r="O7" i="2"/>
  <c r="G8" i="2"/>
  <c r="O8" i="2"/>
  <c r="G9" i="2"/>
  <c r="O9" i="2"/>
  <c r="G10" i="2"/>
  <c r="O10" i="2"/>
  <c r="G11" i="2"/>
  <c r="O1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21" i="2"/>
  <c r="O21" i="2"/>
  <c r="G22" i="2"/>
  <c r="O22" i="2"/>
  <c r="G23" i="2"/>
  <c r="O23" i="2"/>
  <c r="G24" i="2"/>
  <c r="O24" i="2"/>
  <c r="G25" i="2"/>
  <c r="O25" i="2"/>
  <c r="G26" i="2"/>
  <c r="O26" i="2"/>
  <c r="G27" i="2"/>
  <c r="O27" i="2"/>
  <c r="G28" i="2"/>
  <c r="O28" i="2"/>
  <c r="G29" i="2"/>
  <c r="O29" i="2"/>
  <c r="G30" i="2"/>
  <c r="O30" i="2"/>
  <c r="G31" i="2"/>
  <c r="O31" i="2"/>
  <c r="G32" i="2"/>
  <c r="O32" i="2"/>
  <c r="G33" i="2"/>
  <c r="O33" i="2"/>
  <c r="G34" i="2"/>
  <c r="O34" i="2"/>
  <c r="G35" i="2"/>
  <c r="O35" i="2"/>
  <c r="G36" i="2"/>
  <c r="O36" i="2"/>
  <c r="G37" i="2"/>
  <c r="O37" i="2"/>
  <c r="G38" i="2"/>
  <c r="O38" i="2"/>
  <c r="G39" i="2"/>
  <c r="O39" i="2"/>
  <c r="G40" i="2"/>
  <c r="O40" i="2"/>
  <c r="G41" i="2"/>
  <c r="O41" i="2"/>
  <c r="G42" i="2"/>
  <c r="O42" i="2"/>
  <c r="G43" i="2"/>
  <c r="O43" i="2"/>
  <c r="G44" i="2"/>
  <c r="O44" i="2"/>
  <c r="G45" i="2"/>
  <c r="O45" i="2"/>
  <c r="G46" i="2"/>
  <c r="O46" i="2"/>
  <c r="G47" i="2"/>
  <c r="O47" i="2"/>
  <c r="G48" i="2"/>
  <c r="O48" i="2"/>
  <c r="G49" i="2"/>
  <c r="O49" i="2"/>
  <c r="G50" i="2"/>
  <c r="O50" i="2"/>
  <c r="G51" i="2"/>
  <c r="O51" i="2"/>
  <c r="G52" i="2"/>
  <c r="O52" i="2"/>
  <c r="G53" i="2"/>
  <c r="O53" i="2"/>
  <c r="G54" i="2"/>
  <c r="O54" i="2"/>
  <c r="G55" i="2"/>
  <c r="O55" i="2"/>
  <c r="G56" i="2"/>
  <c r="O56" i="2"/>
  <c r="G57" i="2"/>
  <c r="O57" i="2"/>
  <c r="G58" i="2"/>
  <c r="O58" i="2"/>
  <c r="G59" i="2"/>
  <c r="O59" i="2"/>
  <c r="G60" i="2"/>
  <c r="O60" i="2"/>
  <c r="G61" i="2"/>
  <c r="O61" i="2"/>
  <c r="G62" i="2"/>
  <c r="O62" i="2"/>
  <c r="G63" i="2"/>
  <c r="O63" i="2"/>
  <c r="G64" i="2"/>
  <c r="O64" i="2"/>
  <c r="G65" i="2"/>
  <c r="O65" i="2"/>
  <c r="G66" i="2"/>
  <c r="O66" i="2"/>
  <c r="G67" i="2"/>
  <c r="O67" i="2"/>
  <c r="G68" i="2"/>
  <c r="O68" i="2"/>
  <c r="G69" i="2"/>
  <c r="O69" i="2"/>
  <c r="G70" i="2"/>
  <c r="O70" i="2"/>
  <c r="G71" i="2"/>
  <c r="O71" i="2"/>
  <c r="G72" i="2"/>
  <c r="O72" i="2"/>
  <c r="G73" i="2"/>
  <c r="O73" i="2"/>
  <c r="G74" i="2"/>
  <c r="O74" i="2"/>
  <c r="G75" i="2"/>
  <c r="O75" i="2"/>
  <c r="G76" i="2"/>
  <c r="O76" i="2"/>
  <c r="G77" i="2"/>
  <c r="O77" i="2"/>
  <c r="G78" i="2"/>
  <c r="O78" i="2"/>
  <c r="G79" i="2"/>
  <c r="O79" i="2"/>
  <c r="G80" i="2"/>
  <c r="O80" i="2"/>
  <c r="G81" i="2"/>
  <c r="O81" i="2"/>
  <c r="G82" i="2"/>
  <c r="O82" i="2"/>
  <c r="G83" i="2"/>
  <c r="O83" i="2"/>
  <c r="G84" i="2"/>
  <c r="O84" i="2"/>
  <c r="G85" i="2"/>
  <c r="O85" i="2"/>
  <c r="G86" i="2"/>
  <c r="O86" i="2"/>
  <c r="G87" i="2"/>
  <c r="O87" i="2"/>
  <c r="G88" i="2"/>
  <c r="O88" i="2"/>
  <c r="G89" i="2"/>
  <c r="O89" i="2"/>
  <c r="G90" i="2"/>
  <c r="O90" i="2"/>
  <c r="G91" i="2"/>
  <c r="O91" i="2"/>
  <c r="G92" i="2"/>
  <c r="O9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G123" i="2"/>
  <c r="O123" i="2"/>
  <c r="G124" i="2"/>
  <c r="O124" i="2"/>
  <c r="G125" i="2"/>
  <c r="O125" i="2"/>
  <c r="G126" i="2"/>
  <c r="O126" i="2"/>
  <c r="G127" i="2"/>
  <c r="O127" i="2"/>
  <c r="G128" i="2"/>
  <c r="O128" i="2"/>
  <c r="G129" i="2"/>
  <c r="O129" i="2"/>
  <c r="G130" i="2"/>
  <c r="O130" i="2"/>
  <c r="G131" i="2"/>
  <c r="O131" i="2"/>
  <c r="G132" i="2"/>
  <c r="O132" i="2"/>
  <c r="G133" i="2"/>
  <c r="O133" i="2"/>
  <c r="G134" i="2"/>
  <c r="O134" i="2"/>
  <c r="G135" i="2"/>
  <c r="O135" i="2"/>
  <c r="G136" i="2"/>
  <c r="O136" i="2"/>
  <c r="G2" i="2"/>
  <c r="O2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2" i="2"/>
</calcChain>
</file>

<file path=xl/sharedStrings.xml><?xml version="1.0" encoding="utf-8"?>
<sst xmlns="http://schemas.openxmlformats.org/spreadsheetml/2006/main" count="985" uniqueCount="280">
  <si>
    <t>Hallo-Wine silent auction items</t>
  </si>
  <si>
    <t>sales price</t>
  </si>
  <si>
    <t>winning bidder</t>
  </si>
  <si>
    <t>Donor</t>
  </si>
  <si>
    <t>Joanne Holmberg</t>
  </si>
  <si>
    <t>Art</t>
  </si>
  <si>
    <t>Windward YMCA</t>
  </si>
  <si>
    <t>Pacific Beach Hotel</t>
  </si>
  <si>
    <t>Min. bid</t>
  </si>
  <si>
    <t>Category</t>
  </si>
  <si>
    <t>Restaurant</t>
  </si>
  <si>
    <t>Entertainment</t>
  </si>
  <si>
    <t>Two rounds of golf at Ko Olina</t>
  </si>
  <si>
    <t>Greg Nichols</t>
  </si>
  <si>
    <t>Darin Sumimoto</t>
  </si>
  <si>
    <t>Lucy's $25 GC</t>
  </si>
  <si>
    <t>Lucy's</t>
  </si>
  <si>
    <t>Two nights at the Miramar at Waikiki</t>
  </si>
  <si>
    <t>Miramar Hotel</t>
  </si>
  <si>
    <t>Dinner Buffet for 2 at the Oceanarium Restaurant</t>
  </si>
  <si>
    <t>Formaggio's $20 GC</t>
  </si>
  <si>
    <t>Formaggio's</t>
  </si>
  <si>
    <t>Formaggio's $20 GC plus T-shirt</t>
  </si>
  <si>
    <t>Miscellaneous</t>
  </si>
  <si>
    <t>Magnetic purse hanger w/pouch</t>
  </si>
  <si>
    <t>Trudy Stone</t>
  </si>
  <si>
    <t>Sports fitness</t>
  </si>
  <si>
    <t>3-month Windward YMCA membership &amp; Reebok duffel bag</t>
  </si>
  <si>
    <t>PCX</t>
  </si>
  <si>
    <t>Intiated by</t>
  </si>
  <si>
    <t>Mark</t>
  </si>
  <si>
    <t>Joanne</t>
  </si>
  <si>
    <t>Bill</t>
  </si>
  <si>
    <t>Russ</t>
  </si>
  <si>
    <t>Reversible cloth pocketbook</t>
  </si>
  <si>
    <t>Gale Warshawsky</t>
  </si>
  <si>
    <t>Half-hour Mermaids Hawaii show</t>
  </si>
  <si>
    <t>Alice Roberts</t>
  </si>
  <si>
    <t>Glass candle holders</t>
  </si>
  <si>
    <t>Global Village</t>
  </si>
  <si>
    <t>Bookends</t>
  </si>
  <si>
    <t>Diamond Head Theatre tickets</t>
  </si>
  <si>
    <t>Diamond Head Theatre</t>
  </si>
  <si>
    <t>Wine</t>
  </si>
  <si>
    <t>Diamond Head Winery</t>
  </si>
  <si>
    <t>Diamond Head Winery tasting for 6</t>
  </si>
  <si>
    <t>Golf watch award set</t>
  </si>
  <si>
    <t>Swimming pool boat</t>
  </si>
  <si>
    <t>English gift set</t>
  </si>
  <si>
    <t>Wicker magazine rack</t>
  </si>
  <si>
    <t>Thrill on the Grill barbecue set</t>
  </si>
  <si>
    <t>Anonymous</t>
  </si>
  <si>
    <t>Paul Brown Hair Salon</t>
  </si>
  <si>
    <t>Duke's Canoe Club Waikiki gift certificate</t>
  </si>
  <si>
    <t>Duke's Canoe Club</t>
  </si>
  <si>
    <t>Health &amp; Beauty</t>
  </si>
  <si>
    <t>Gift certificate for skin treatment</t>
  </si>
  <si>
    <t>Kenner Dematology</t>
  </si>
  <si>
    <t>Cup of Tea</t>
  </si>
  <si>
    <t>Consolidated Theatres</t>
  </si>
  <si>
    <t>Bersson</t>
  </si>
  <si>
    <t>Baci Bistro</t>
  </si>
  <si>
    <t>Candle holders, placemats, picture frame</t>
  </si>
  <si>
    <t>Vic &amp; Karla Redding</t>
  </si>
  <si>
    <t>The Picket Fence</t>
  </si>
  <si>
    <t>$25 gift certificate from the Picket Fence florist</t>
  </si>
  <si>
    <t>Dawn Cuje/Cutting Zone</t>
  </si>
  <si>
    <t>Dawn</t>
  </si>
  <si>
    <t>Passion Parties by Kaipolani</t>
  </si>
  <si>
    <t>Kaipo</t>
  </si>
  <si>
    <t>Spinal exam &amp; chirpractic x-rays</t>
  </si>
  <si>
    <t>Dr. Chris Saue</t>
  </si>
  <si>
    <t>30-minute massage</t>
  </si>
  <si>
    <t>Janelle Sauer</t>
  </si>
  <si>
    <t>Butterfly pendant with gold chain</t>
  </si>
  <si>
    <t>Yan Scherman</t>
  </si>
  <si>
    <t>Ellie Eckel</t>
  </si>
  <si>
    <t>silver bracelet with gem stones</t>
  </si>
  <si>
    <t>Footbath lomi &amp; tea service</t>
  </si>
  <si>
    <t>Lomlomi Hana Lima</t>
  </si>
  <si>
    <t>Oeno Winemaking kit</t>
  </si>
  <si>
    <t>Oeno Wines</t>
  </si>
  <si>
    <t>Beth</t>
  </si>
  <si>
    <t>Sterling silver necklace with pearls</t>
  </si>
  <si>
    <t>Green Bird Designs</t>
  </si>
  <si>
    <t>Castle Wellness Center</t>
  </si>
  <si>
    <t xml:space="preserve">Cinnamon's </t>
  </si>
  <si>
    <t>Round-trip airport shuttle ride</t>
  </si>
  <si>
    <t>Flat Rate shuttle by Kathy</t>
  </si>
  <si>
    <t>Paul</t>
  </si>
  <si>
    <t>Consultation and 1-hour laser skin care treatment</t>
  </si>
  <si>
    <t>Corisa Merccaferri</t>
  </si>
  <si>
    <t>Meg Stone</t>
  </si>
  <si>
    <t>Wellness Cuisine Starter Kit</t>
  </si>
  <si>
    <t>Furniture</t>
  </si>
  <si>
    <t>Paul &amp; Lindsay Carry</t>
  </si>
  <si>
    <t>Melinda Francis</t>
  </si>
  <si>
    <t>?</t>
  </si>
  <si>
    <t>One-month membership, two lessons, dinner for two KRC</t>
  </si>
  <si>
    <t>Kailua Racquet Club</t>
  </si>
  <si>
    <t>Cindy's daughter Jessica</t>
  </si>
  <si>
    <t>Beach glass earrings and necklace</t>
  </si>
  <si>
    <t>Food</t>
  </si>
  <si>
    <t>Rocky Mountain Chocolates</t>
  </si>
  <si>
    <t>Karla</t>
  </si>
  <si>
    <t>Kids baskets</t>
  </si>
  <si>
    <t>Kid's stuff</t>
  </si>
  <si>
    <t>Starbucks gift basket</t>
  </si>
  <si>
    <t>Private tour of Shangri La for 4</t>
  </si>
  <si>
    <t>Doris Duke Center for Islamic Art</t>
  </si>
  <si>
    <t>Sherry Dickens</t>
  </si>
  <si>
    <t>###</t>
  </si>
  <si>
    <t>Big Island Candies Basket</t>
  </si>
  <si>
    <t>Clothing</t>
  </si>
  <si>
    <t>Houseware</t>
  </si>
  <si>
    <t>1-week stay at Resort in Thailand (air fare not included)</t>
  </si>
  <si>
    <t>Two white flowered vases</t>
  </si>
  <si>
    <t>Stew</t>
  </si>
  <si>
    <t>Beige vase and teapot</t>
  </si>
  <si>
    <t>Chinese framed sculpture and teapot</t>
  </si>
  <si>
    <t>Travel</t>
  </si>
  <si>
    <t xml:space="preserve">3-month Windward YMCA membership </t>
  </si>
  <si>
    <t>One-year Windward YMCA membership</t>
  </si>
  <si>
    <t>Hair-styling &amp; make-up for night out</t>
  </si>
  <si>
    <t>Star Gentry</t>
  </si>
  <si>
    <t>Placemat w/coasters, bowl &amp; chopsticks</t>
  </si>
  <si>
    <t>Mark &amp; alia</t>
  </si>
  <si>
    <t>Indonesian Coconut table</t>
  </si>
  <si>
    <t>Four field trips &amp; 1 reuseable tote bag</t>
  </si>
  <si>
    <t>Field Trip Friends</t>
  </si>
  <si>
    <t>Jane</t>
  </si>
  <si>
    <t>Real estate licensing class</t>
  </si>
  <si>
    <t>Abe Lee</t>
  </si>
  <si>
    <t>Jewelry</t>
  </si>
  <si>
    <t>Earrings</t>
  </si>
  <si>
    <t>Bottle of Penfolds Merlot, red glasses w/charms</t>
  </si>
  <si>
    <t>Aquarium party light</t>
  </si>
  <si>
    <t>Magnifier and letter opener set</t>
  </si>
  <si>
    <t>Jamaica coffee basket</t>
  </si>
  <si>
    <t>Santa cup gift set</t>
  </si>
  <si>
    <t>I chard, 1 zin, 1 syrah, 4 acrylic glasses, 6 glass charms</t>
  </si>
  <si>
    <t>I chard, 1 zin, 1 syrah, 6 glass charms</t>
  </si>
  <si>
    <t>4 chard, 4 zin, 4 syrah</t>
  </si>
  <si>
    <t>Value</t>
  </si>
  <si>
    <t>Increment</t>
  </si>
  <si>
    <t>Coupon Book, Sea Life Park, 1 Maui Taco, 6 oz. Kona Coffee</t>
  </si>
  <si>
    <t>3 packs of Mountain Thunder Kona coffee 6 oz. each</t>
  </si>
  <si>
    <t>Dawn Cuje Gift certificate and hair care products</t>
  </si>
  <si>
    <t>Chili pepper growing kit &amp; pot</t>
  </si>
  <si>
    <t>4 Consolidated movie passes &amp; 4 $5 Zippy's gift certificates</t>
  </si>
  <si>
    <t>Cup of Tea $25 gift certificate</t>
  </si>
  <si>
    <t>Baci Bistro $25 gift certificate</t>
  </si>
  <si>
    <t>Cinnamon's Deluxe pupu platter for 6</t>
  </si>
  <si>
    <t>Two rounds of golf at Luana Hills</t>
  </si>
  <si>
    <t>Honu Pedestal (not yet arrived)</t>
  </si>
  <si>
    <t>Buddha in repose (not yet arrived)</t>
  </si>
  <si>
    <t>Paul Brown gift basket (not yet arrived)</t>
  </si>
  <si>
    <t>Sensual gift basket (not yet arrived)</t>
  </si>
  <si>
    <t>Shaklee gift pack (not yet arrived)</t>
  </si>
  <si>
    <t>Unique cactus and turquoise walking stick</t>
  </si>
  <si>
    <t>Grocery tote bag (not yet arrived)</t>
  </si>
  <si>
    <t xml:space="preserve">Half off 6 weeks of Swim Baby infant swim lessons </t>
  </si>
  <si>
    <t>Swim Baby LLC, Deb Pyrek</t>
  </si>
  <si>
    <t xml:space="preserve">Assagio's $50 </t>
  </si>
  <si>
    <t>Assagio's $51</t>
  </si>
  <si>
    <t>Bank of Hawaii</t>
  </si>
  <si>
    <t>Billy</t>
  </si>
  <si>
    <t>Signature box of artisan chocolate</t>
  </si>
  <si>
    <t>Sweet Paradie Chocolatier</t>
  </si>
  <si>
    <t>Big Island Candies</t>
  </si>
  <si>
    <t>Kzaip</t>
  </si>
  <si>
    <t>Fishing pole</t>
  </si>
  <si>
    <t>John Seth</t>
  </si>
  <si>
    <t>John</t>
  </si>
  <si>
    <t>Palm Tree table</t>
  </si>
  <si>
    <t>Turtle Table</t>
  </si>
  <si>
    <t>Dolphin Table</t>
  </si>
  <si>
    <t>King &amp; Zelko</t>
  </si>
  <si>
    <t>Baci Bistro $100 gift certificate</t>
  </si>
  <si>
    <t xml:space="preserve">Glare Professional Car Wax </t>
  </si>
  <si>
    <t>Karen Kimbrell</t>
  </si>
  <si>
    <t>Dan Dufrene</t>
  </si>
  <si>
    <t>Dane Robertson</t>
  </si>
  <si>
    <t>Lisa Woodman</t>
  </si>
  <si>
    <t>Diane Sanderson</t>
  </si>
  <si>
    <t>Bill Stone</t>
  </si>
  <si>
    <t>Patty Yonehiro</t>
  </si>
  <si>
    <t>Tonya Tapper</t>
  </si>
  <si>
    <t>Lily Domingo</t>
  </si>
  <si>
    <t>Wendy Tupper</t>
  </si>
  <si>
    <t>Joe Bendell</t>
  </si>
  <si>
    <t>Jody Sakaba</t>
  </si>
  <si>
    <t>Donna Saito</t>
  </si>
  <si>
    <t>Sally Hitchcock</t>
  </si>
  <si>
    <t>Karen Ostborg</t>
  </si>
  <si>
    <t>Beeky</t>
  </si>
  <si>
    <t>Cheryl Parker</t>
  </si>
  <si>
    <t>Deb Pyrek</t>
  </si>
  <si>
    <t>Kuhns</t>
  </si>
  <si>
    <t>Sue Wild</t>
  </si>
  <si>
    <t>Jennifer Murphy</t>
  </si>
  <si>
    <t>Jan Kuhns</t>
  </si>
  <si>
    <t>Susan Fairbairn</t>
  </si>
  <si>
    <t>Santantonio</t>
  </si>
  <si>
    <t>Bill Lang</t>
  </si>
  <si>
    <t>Lori Chun</t>
  </si>
  <si>
    <t>Luisa Thompson</t>
  </si>
  <si>
    <t>Monica Grant</t>
  </si>
  <si>
    <t>Chad Williams</t>
  </si>
  <si>
    <t>Vic Redding</t>
  </si>
  <si>
    <t>Nathan</t>
  </si>
  <si>
    <t>Cher Tamura</t>
  </si>
  <si>
    <t>Sunshine</t>
  </si>
  <si>
    <t>Russ Lynch</t>
  </si>
  <si>
    <t>Thompson</t>
  </si>
  <si>
    <t>Teresa Ubando</t>
  </si>
  <si>
    <t>Mike Chinaka</t>
  </si>
  <si>
    <t>David Thompson</t>
  </si>
  <si>
    <t>Nou Saopeng</t>
  </si>
  <si>
    <t>Karla Redding</t>
  </si>
  <si>
    <t>Dave Thompson</t>
  </si>
  <si>
    <t>Kirk Hovious</t>
  </si>
  <si>
    <t>Mary Ann McMasters</t>
  </si>
  <si>
    <t>Kid's Stuff</t>
  </si>
  <si>
    <t>4 field trips &amp; tote bag</t>
  </si>
  <si>
    <t>Colleen Murphy</t>
  </si>
  <si>
    <t>Charlotte Norris</t>
  </si>
  <si>
    <t>Bunnie Takahashi</t>
  </si>
  <si>
    <t>Bendell</t>
  </si>
  <si>
    <t>Photo frames</t>
  </si>
  <si>
    <t>Mike Boone</t>
  </si>
  <si>
    <t>Ananda Chou</t>
  </si>
  <si>
    <t>Scrapbook ribbon thingy</t>
  </si>
  <si>
    <t>Brandon Waddell</t>
  </si>
  <si>
    <t>Howard Deese</t>
  </si>
  <si>
    <t>Jeff Booth</t>
  </si>
  <si>
    <t>2 packs of Mountain Thunder Kona coffee 6 oz. each</t>
  </si>
  <si>
    <t>Carved wooden bowl</t>
  </si>
  <si>
    <t>Lorraine Luke</t>
  </si>
  <si>
    <t>Larry Bush</t>
  </si>
  <si>
    <t>Disney posters</t>
  </si>
  <si>
    <t>Kenneth inouye</t>
  </si>
  <si>
    <t>Larry Pike</t>
  </si>
  <si>
    <t>Beach scene</t>
  </si>
  <si>
    <t>Peggy Hopper print</t>
  </si>
  <si>
    <t>Two Dunhill leather passport wallets</t>
  </si>
  <si>
    <t>Sherry &amp; Don Dickens</t>
  </si>
  <si>
    <t>20 $5 gift cards from Maui Tacos</t>
  </si>
  <si>
    <t>50 1/3 Pounders from McDonald's</t>
  </si>
  <si>
    <t>50 Small hot or medium iced McCafe</t>
  </si>
  <si>
    <t>50 Local breakfast platters</t>
  </si>
  <si>
    <t>$25 gift certificate from The Shack</t>
  </si>
  <si>
    <t>The Shack</t>
  </si>
  <si>
    <t>Motorcycle goggles</t>
  </si>
  <si>
    <t xml:space="preserve">Barter </t>
  </si>
  <si>
    <t>Sales/Value</t>
  </si>
  <si>
    <t>Sales - Value</t>
  </si>
  <si>
    <t>Sold?</t>
  </si>
  <si>
    <t>Min/Value</t>
  </si>
  <si>
    <t>Value - Min</t>
  </si>
  <si>
    <t>Row Labels</t>
  </si>
  <si>
    <t>Grand Total</t>
  </si>
  <si>
    <t>Count of Category</t>
  </si>
  <si>
    <t>bids</t>
  </si>
  <si>
    <t>IncValue</t>
  </si>
  <si>
    <t>Sales/Value2</t>
  </si>
  <si>
    <t>sales price3</t>
  </si>
  <si>
    <t>Sales/Value22</t>
  </si>
  <si>
    <t>sold</t>
  </si>
  <si>
    <t>Count of sold</t>
  </si>
  <si>
    <t>0-0.1</t>
  </si>
  <si>
    <t>0.1-0.2</t>
  </si>
  <si>
    <t>0.2-0.3</t>
  </si>
  <si>
    <t>0.3-0.4</t>
  </si>
  <si>
    <t>0.4-0.5</t>
  </si>
  <si>
    <t>0.5-0.6</t>
  </si>
  <si>
    <t>0.6-0.7</t>
  </si>
  <si>
    <t>N</t>
  </si>
  <si>
    <t>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</si>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</sst>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8"/>
      <color theme="0"/>
      <name val="Arial"/>
      <family val="2"/>
    </font>
    <font>
      <sz val="18"/>
      <color theme="1"/>
      <name val="Arial"/>
      <family val="2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3" borderId="1" xfId="0" applyFont="1" applyFill="1" applyBorder="1"/>
    <xf numFmtId="0" fontId="5" fillId="0" borderId="1" xfId="0" applyFont="1" applyBorder="1"/>
    <xf numFmtId="0" fontId="4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6" fillId="3" borderId="2" xfId="0" applyFont="1" applyFill="1" applyBorder="1"/>
    <xf numFmtId="0" fontId="4" fillId="2" borderId="0" xfId="0" applyFont="1" applyFill="1"/>
    <xf numFmtId="0" fontId="6" fillId="3" borderId="3" xfId="0" applyFont="1" applyFill="1" applyBorder="1" applyAlignment="1">
      <alignment horizontal="left"/>
    </xf>
    <xf numFmtId="0" fontId="6" fillId="3" borderId="3" xfId="0" applyNumberFormat="1" applyFont="1" applyFill="1" applyBorder="1"/>
    <xf numFmtId="1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7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7"/>
                <c:pt idx="0">
                  <c:v>7.0</c:v>
                </c:pt>
                <c:pt idx="1">
                  <c:v>1.0</c:v>
                </c:pt>
                <c:pt idx="2">
                  <c:v>15.0</c:v>
                </c:pt>
                <c:pt idx="3">
                  <c:v>44.0</c:v>
                </c:pt>
                <c:pt idx="4">
                  <c:v>41.0</c:v>
                </c:pt>
                <c:pt idx="5">
                  <c:v>21.0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793168"/>
        <c:axId val="1708205376"/>
      </c:barChart>
      <c:catAx>
        <c:axId val="17367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05376"/>
        <c:crosses val="autoZero"/>
        <c:auto val="1"/>
        <c:lblAlgn val="ctr"/>
        <c:lblOffset val="100"/>
        <c:noMultiLvlLbl val="0"/>
      </c:catAx>
      <c:valAx>
        <c:axId val="17082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%sold</a:t>
            </a:r>
            <a:r>
              <a:rPr lang="en-US" baseline="0"/>
              <a:t> versus </a:t>
            </a:r>
            <a:r>
              <a:rPr lang="en-US"/>
              <a:t>min bid /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7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</c:strCache>
            </c:strRef>
          </c:cat>
          <c:val>
            <c:numRef>
              <c:f>Sheet5!$B$5:$B$11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0.037037037037037</c:v>
                </c:pt>
                <c:pt idx="3">
                  <c:v>0.0814814814814815</c:v>
                </c:pt>
                <c:pt idx="4">
                  <c:v>0.0814814814814815</c:v>
                </c:pt>
                <c:pt idx="5">
                  <c:v>0.037037037037037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7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</c:strCache>
            </c:strRef>
          </c:cat>
          <c:val>
            <c:numRef>
              <c:f>Sheet5!$C$5:$C$11</c:f>
              <c:numCache>
                <c:formatCode>0.00%</c:formatCode>
                <c:ptCount val="7"/>
                <c:pt idx="0">
                  <c:v>0.0518518518518518</c:v>
                </c:pt>
                <c:pt idx="1">
                  <c:v>0.00740740740740741</c:v>
                </c:pt>
                <c:pt idx="2">
                  <c:v>0.0740740740740741</c:v>
                </c:pt>
                <c:pt idx="3">
                  <c:v>0.244444444444444</c:v>
                </c:pt>
                <c:pt idx="4">
                  <c:v>0.222222222222222</c:v>
                </c:pt>
                <c:pt idx="5">
                  <c:v>0.118518518518519</c:v>
                </c:pt>
                <c:pt idx="6">
                  <c:v>0.0444444444444444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183888"/>
        <c:axId val="1706804400"/>
      </c:barChart>
      <c:catAx>
        <c:axId val="16751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04400"/>
        <c:crosses val="autoZero"/>
        <c:auto val="1"/>
        <c:lblAlgn val="ctr"/>
        <c:lblOffset val="100"/>
        <c:noMultiLvlLbl val="0"/>
      </c:catAx>
      <c:valAx>
        <c:axId val="17068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921622761305"/>
          <c:y val="0.17588101718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sales price3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Sheet1!$L$2:$L$140</c:f>
              <c:numCache>
                <c:formatCode>General</c:formatCode>
                <c:ptCount val="139"/>
                <c:pt idx="0">
                  <c:v>400.0</c:v>
                </c:pt>
                <c:pt idx="1">
                  <c:v>165.0</c:v>
                </c:pt>
                <c:pt idx="2">
                  <c:v>250.0</c:v>
                </c:pt>
                <c:pt idx="3">
                  <c:v>65.0</c:v>
                </c:pt>
                <c:pt idx="4">
                  <c:v>270.0</c:v>
                </c:pt>
                <c:pt idx="5">
                  <c:v>270.0</c:v>
                </c:pt>
                <c:pt idx="6">
                  <c:v>250.0</c:v>
                </c:pt>
                <c:pt idx="7">
                  <c:v>250.0</c:v>
                </c:pt>
                <c:pt idx="8">
                  <c:v>15.0</c:v>
                </c:pt>
                <c:pt idx="9">
                  <c:v>35.0</c:v>
                </c:pt>
                <c:pt idx="10">
                  <c:v>40.0</c:v>
                </c:pt>
                <c:pt idx="11">
                  <c:v>40.0</c:v>
                </c:pt>
                <c:pt idx="12">
                  <c:v>35.0</c:v>
                </c:pt>
                <c:pt idx="13">
                  <c:v>35.0</c:v>
                </c:pt>
                <c:pt idx="14">
                  <c:v>150.0</c:v>
                </c:pt>
                <c:pt idx="15">
                  <c:v>10.0</c:v>
                </c:pt>
                <c:pt idx="16">
                  <c:v>70.0</c:v>
                </c:pt>
                <c:pt idx="17">
                  <c:v>25.0</c:v>
                </c:pt>
                <c:pt idx="18">
                  <c:v>25.0</c:v>
                </c:pt>
                <c:pt idx="19">
                  <c:v>20.0</c:v>
                </c:pt>
                <c:pt idx="20">
                  <c:v>20.0</c:v>
                </c:pt>
                <c:pt idx="21">
                  <c:v>10.0</c:v>
                </c:pt>
                <c:pt idx="22">
                  <c:v>20.0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8.0</c:v>
                </c:pt>
                <c:pt idx="27">
                  <c:v>8.0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12.0</c:v>
                </c:pt>
                <c:pt idx="33">
                  <c:v>10.0</c:v>
                </c:pt>
                <c:pt idx="34">
                  <c:v>8.0</c:v>
                </c:pt>
                <c:pt idx="35">
                  <c:v>20.0</c:v>
                </c:pt>
                <c:pt idx="36">
                  <c:v>20.0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8.0</c:v>
                </c:pt>
                <c:pt idx="41">
                  <c:v>20.0</c:v>
                </c:pt>
                <c:pt idx="42">
                  <c:v>8.0</c:v>
                </c:pt>
                <c:pt idx="43">
                  <c:v>10.0</c:v>
                </c:pt>
                <c:pt idx="44">
                  <c:v>15.0</c:v>
                </c:pt>
                <c:pt idx="45">
                  <c:v>8.0</c:v>
                </c:pt>
                <c:pt idx="46">
                  <c:v>10.0</c:v>
                </c:pt>
                <c:pt idx="47">
                  <c:v>35.0</c:v>
                </c:pt>
                <c:pt idx="48">
                  <c:v>10.0</c:v>
                </c:pt>
                <c:pt idx="49">
                  <c:v>10.0</c:v>
                </c:pt>
                <c:pt idx="50">
                  <c:v>20.0</c:v>
                </c:pt>
                <c:pt idx="51">
                  <c:v>10.0</c:v>
                </c:pt>
                <c:pt idx="52">
                  <c:v>20.0</c:v>
                </c:pt>
                <c:pt idx="53">
                  <c:v>25.0</c:v>
                </c:pt>
                <c:pt idx="54">
                  <c:v>45.0</c:v>
                </c:pt>
                <c:pt idx="55">
                  <c:v>45.0</c:v>
                </c:pt>
                <c:pt idx="56">
                  <c:v>10.0</c:v>
                </c:pt>
                <c:pt idx="57">
                  <c:v>40.0</c:v>
                </c:pt>
                <c:pt idx="58">
                  <c:v>40.0</c:v>
                </c:pt>
                <c:pt idx="59">
                  <c:v>12.0</c:v>
                </c:pt>
                <c:pt idx="60">
                  <c:v>25.0</c:v>
                </c:pt>
                <c:pt idx="61">
                  <c:v>25.0</c:v>
                </c:pt>
                <c:pt idx="62">
                  <c:v>25.0</c:v>
                </c:pt>
                <c:pt idx="63">
                  <c:v>20.0</c:v>
                </c:pt>
                <c:pt idx="64">
                  <c:v>15.0</c:v>
                </c:pt>
                <c:pt idx="65">
                  <c:v>10.0</c:v>
                </c:pt>
                <c:pt idx="66">
                  <c:v>10.0</c:v>
                </c:pt>
                <c:pt idx="67">
                  <c:v>15.0</c:v>
                </c:pt>
                <c:pt idx="68">
                  <c:v>45.0</c:v>
                </c:pt>
                <c:pt idx="69">
                  <c:v>35.0</c:v>
                </c:pt>
                <c:pt idx="70">
                  <c:v>70.0</c:v>
                </c:pt>
                <c:pt idx="71">
                  <c:v>25.0</c:v>
                </c:pt>
                <c:pt idx="72">
                  <c:v>30.0</c:v>
                </c:pt>
                <c:pt idx="73">
                  <c:v>15.0</c:v>
                </c:pt>
                <c:pt idx="74">
                  <c:v>50.0</c:v>
                </c:pt>
                <c:pt idx="75">
                  <c:v>50.0</c:v>
                </c:pt>
                <c:pt idx="76">
                  <c:v>35.0</c:v>
                </c:pt>
                <c:pt idx="77">
                  <c:v>70.0</c:v>
                </c:pt>
                <c:pt idx="78">
                  <c:v>25.0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40.0</c:v>
                </c:pt>
                <c:pt idx="83">
                  <c:v>25.0</c:v>
                </c:pt>
                <c:pt idx="84">
                  <c:v>65.0</c:v>
                </c:pt>
                <c:pt idx="85">
                  <c:v>65.0</c:v>
                </c:pt>
                <c:pt idx="86">
                  <c:v>15.0</c:v>
                </c:pt>
                <c:pt idx="87">
                  <c:v>35.0</c:v>
                </c:pt>
                <c:pt idx="88">
                  <c:v>40.0</c:v>
                </c:pt>
                <c:pt idx="89">
                  <c:v>35.0</c:v>
                </c:pt>
                <c:pt idx="90">
                  <c:v>35.0</c:v>
                </c:pt>
                <c:pt idx="91">
                  <c:v>80.0</c:v>
                </c:pt>
                <c:pt idx="92">
                  <c:v>24.0</c:v>
                </c:pt>
                <c:pt idx="93">
                  <c:v>80.0</c:v>
                </c:pt>
                <c:pt idx="94">
                  <c:v>65.0</c:v>
                </c:pt>
                <c:pt idx="95">
                  <c:v>40.0</c:v>
                </c:pt>
                <c:pt idx="96">
                  <c:v>45.0</c:v>
                </c:pt>
                <c:pt idx="97">
                  <c:v>45.0</c:v>
                </c:pt>
                <c:pt idx="98">
                  <c:v>25.0</c:v>
                </c:pt>
                <c:pt idx="99">
                  <c:v>25.0</c:v>
                </c:pt>
                <c:pt idx="100">
                  <c:v>31.0</c:v>
                </c:pt>
                <c:pt idx="101">
                  <c:v>70.0</c:v>
                </c:pt>
                <c:pt idx="102">
                  <c:v>50.0</c:v>
                </c:pt>
                <c:pt idx="103">
                  <c:v>20.0</c:v>
                </c:pt>
                <c:pt idx="104">
                  <c:v>420.0</c:v>
                </c:pt>
                <c:pt idx="105">
                  <c:v>40.0</c:v>
                </c:pt>
                <c:pt idx="106">
                  <c:v>35.0</c:v>
                </c:pt>
                <c:pt idx="107">
                  <c:v>40.0</c:v>
                </c:pt>
                <c:pt idx="108">
                  <c:v>60.0</c:v>
                </c:pt>
                <c:pt idx="109">
                  <c:v>35.0</c:v>
                </c:pt>
                <c:pt idx="110">
                  <c:v>140.0</c:v>
                </c:pt>
                <c:pt idx="111">
                  <c:v>126.0</c:v>
                </c:pt>
                <c:pt idx="112">
                  <c:v>15.0</c:v>
                </c:pt>
                <c:pt idx="113">
                  <c:v>150.0</c:v>
                </c:pt>
                <c:pt idx="114">
                  <c:v>120.0</c:v>
                </c:pt>
                <c:pt idx="115">
                  <c:v>126.0</c:v>
                </c:pt>
                <c:pt idx="116">
                  <c:v>65.0</c:v>
                </c:pt>
                <c:pt idx="117">
                  <c:v>120.0</c:v>
                </c:pt>
                <c:pt idx="118">
                  <c:v>120.0</c:v>
                </c:pt>
                <c:pt idx="119">
                  <c:v>120.0</c:v>
                </c:pt>
                <c:pt idx="120">
                  <c:v>125.0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190.0</c:v>
                </c:pt>
                <c:pt idx="125">
                  <c:v>80.0</c:v>
                </c:pt>
                <c:pt idx="126">
                  <c:v>80.0</c:v>
                </c:pt>
                <c:pt idx="127">
                  <c:v>400.0</c:v>
                </c:pt>
                <c:pt idx="128">
                  <c:v>200.0</c:v>
                </c:pt>
                <c:pt idx="129">
                  <c:v>300.0</c:v>
                </c:pt>
                <c:pt idx="130">
                  <c:v>190.0</c:v>
                </c:pt>
                <c:pt idx="131">
                  <c:v>328.0</c:v>
                </c:pt>
                <c:pt idx="132">
                  <c:v>328.0</c:v>
                </c:pt>
                <c:pt idx="133">
                  <c:v>328.0</c:v>
                </c:pt>
                <c:pt idx="134">
                  <c:v>1800.0</c:v>
                </c:pt>
              </c:numCache>
            </c:numRef>
          </c:xVal>
          <c:yVal>
            <c:numRef>
              <c:f>Sheet1!$M$2:$M$140</c:f>
              <c:numCache>
                <c:formatCode>General</c:formatCode>
                <c:ptCount val="1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11.0</c:v>
                </c:pt>
                <c:pt idx="43">
                  <c:v>12.0</c:v>
                </c:pt>
                <c:pt idx="44">
                  <c:v>13.0</c:v>
                </c:pt>
                <c:pt idx="45">
                  <c:v>13.0</c:v>
                </c:pt>
                <c:pt idx="46">
                  <c:v>14.0</c:v>
                </c:pt>
                <c:pt idx="47">
                  <c:v>15.0</c:v>
                </c:pt>
                <c:pt idx="48">
                  <c:v>15.0</c:v>
                </c:pt>
                <c:pt idx="49">
                  <c:v>17.0</c:v>
                </c:pt>
                <c:pt idx="50">
                  <c:v>18.0</c:v>
                </c:pt>
                <c:pt idx="51">
                  <c:v>19.0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21.0</c:v>
                </c:pt>
                <c:pt idx="65">
                  <c:v>21.0</c:v>
                </c:pt>
                <c:pt idx="66">
                  <c:v>22.0</c:v>
                </c:pt>
                <c:pt idx="67">
                  <c:v>24.0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25.0</c:v>
                </c:pt>
                <c:pt idx="73">
                  <c:v>26.0</c:v>
                </c:pt>
                <c:pt idx="74">
                  <c:v>30.0</c:v>
                </c:pt>
                <c:pt idx="75">
                  <c:v>30.0</c:v>
                </c:pt>
                <c:pt idx="76">
                  <c:v>30.0</c:v>
                </c:pt>
                <c:pt idx="77">
                  <c:v>30.0</c:v>
                </c:pt>
                <c:pt idx="78">
                  <c:v>30.0</c:v>
                </c:pt>
                <c:pt idx="79">
                  <c:v>30.0</c:v>
                </c:pt>
                <c:pt idx="80">
                  <c:v>30.0</c:v>
                </c:pt>
                <c:pt idx="81">
                  <c:v>30.0</c:v>
                </c:pt>
                <c:pt idx="82">
                  <c:v>35.0</c:v>
                </c:pt>
                <c:pt idx="83">
                  <c:v>35.0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40.0</c:v>
                </c:pt>
                <c:pt idx="88">
                  <c:v>40.0</c:v>
                </c:pt>
                <c:pt idx="89">
                  <c:v>40.0</c:v>
                </c:pt>
                <c:pt idx="90">
                  <c:v>40.0</c:v>
                </c:pt>
                <c:pt idx="91">
                  <c:v>40.0</c:v>
                </c:pt>
                <c:pt idx="92">
                  <c:v>40.0</c:v>
                </c:pt>
                <c:pt idx="93">
                  <c:v>45.0</c:v>
                </c:pt>
                <c:pt idx="94">
                  <c:v>45.0</c:v>
                </c:pt>
                <c:pt idx="95">
                  <c:v>45.0</c:v>
                </c:pt>
                <c:pt idx="96">
                  <c:v>45.0</c:v>
                </c:pt>
                <c:pt idx="97">
                  <c:v>45.0</c:v>
                </c:pt>
                <c:pt idx="98">
                  <c:v>45.0</c:v>
                </c:pt>
                <c:pt idx="99">
                  <c:v>45.0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50.0</c:v>
                </c:pt>
                <c:pt idx="104">
                  <c:v>55.0</c:v>
                </c:pt>
                <c:pt idx="105">
                  <c:v>55.0</c:v>
                </c:pt>
                <c:pt idx="106">
                  <c:v>55.0</c:v>
                </c:pt>
                <c:pt idx="107">
                  <c:v>60.0</c:v>
                </c:pt>
                <c:pt idx="108">
                  <c:v>60.0</c:v>
                </c:pt>
                <c:pt idx="109">
                  <c:v>65.0</c:v>
                </c:pt>
                <c:pt idx="110">
                  <c:v>70.0</c:v>
                </c:pt>
                <c:pt idx="111">
                  <c:v>70.0</c:v>
                </c:pt>
                <c:pt idx="112">
                  <c:v>70.0</c:v>
                </c:pt>
                <c:pt idx="113">
                  <c:v>75.0</c:v>
                </c:pt>
                <c:pt idx="114">
                  <c:v>80.0</c:v>
                </c:pt>
                <c:pt idx="115">
                  <c:v>80.0</c:v>
                </c:pt>
                <c:pt idx="116">
                  <c:v>80.0</c:v>
                </c:pt>
                <c:pt idx="117">
                  <c:v>90.0</c:v>
                </c:pt>
                <c:pt idx="118">
                  <c:v>90.0</c:v>
                </c:pt>
                <c:pt idx="119">
                  <c:v>100.0</c:v>
                </c:pt>
                <c:pt idx="120">
                  <c:v>105.0</c:v>
                </c:pt>
                <c:pt idx="121">
                  <c:v>150.0</c:v>
                </c:pt>
                <c:pt idx="122">
                  <c:v>150.0</c:v>
                </c:pt>
                <c:pt idx="123">
                  <c:v>160.0</c:v>
                </c:pt>
                <c:pt idx="124">
                  <c:v>185.0</c:v>
                </c:pt>
                <c:pt idx="125">
                  <c:v>185.0</c:v>
                </c:pt>
                <c:pt idx="126">
                  <c:v>185.0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205.0</c:v>
                </c:pt>
                <c:pt idx="131">
                  <c:v>225.0</c:v>
                </c:pt>
                <c:pt idx="132">
                  <c:v>225.0</c:v>
                </c:pt>
                <c:pt idx="133">
                  <c:v>225.0</c:v>
                </c:pt>
                <c:pt idx="134">
                  <c:v>500.0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88-4528-8534-9318FC3E4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88032"/>
        <c:axId val="1673999184"/>
      </c:scatterChart>
      <c:valAx>
        <c:axId val="16707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99184"/>
        <c:crosses val="autoZero"/>
        <c:crossBetween val="midCat"/>
      </c:valAx>
      <c:valAx>
        <c:axId val="16739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Sales/Value vs Min Bid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Sales/Value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36180803080213"/>
                  <c:y val="-0.25658374212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Sheet1!$D$2:$D$136</c:f>
              <c:numCache>
                <c:formatCode>General</c:formatCode>
                <c:ptCount val="135"/>
                <c:pt idx="0">
                  <c:v>100.0</c:v>
                </c:pt>
                <c:pt idx="1">
                  <c:v>60.0</c:v>
                </c:pt>
                <c:pt idx="2">
                  <c:v>100.0</c:v>
                </c:pt>
                <c:pt idx="3">
                  <c:v>35.0</c:v>
                </c:pt>
                <c:pt idx="4">
                  <c:v>150.0</c:v>
                </c:pt>
                <c:pt idx="5">
                  <c:v>150.0</c:v>
                </c:pt>
                <c:pt idx="6">
                  <c:v>150.0</c:v>
                </c:pt>
                <c:pt idx="7">
                  <c:v>125.0</c:v>
                </c:pt>
                <c:pt idx="8">
                  <c:v>10.0</c:v>
                </c:pt>
                <c:pt idx="9">
                  <c:v>25.0</c:v>
                </c:pt>
                <c:pt idx="10">
                  <c:v>20.0</c:v>
                </c:pt>
                <c:pt idx="11">
                  <c:v>20.0</c:v>
                </c:pt>
                <c:pt idx="12">
                  <c:v>25.0</c:v>
                </c:pt>
                <c:pt idx="13">
                  <c:v>15.0</c:v>
                </c:pt>
                <c:pt idx="14">
                  <c:v>100.0</c:v>
                </c:pt>
                <c:pt idx="15">
                  <c:v>10.0</c:v>
                </c:pt>
                <c:pt idx="16">
                  <c:v>30.0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5.0</c:v>
                </c:pt>
                <c:pt idx="22">
                  <c:v>10.0</c:v>
                </c:pt>
                <c:pt idx="23">
                  <c:v>15.0</c:v>
                </c:pt>
                <c:pt idx="24">
                  <c:v>15.0</c:v>
                </c:pt>
                <c:pt idx="25">
                  <c:v>10.0</c:v>
                </c:pt>
                <c:pt idx="26">
                  <c:v>2.0</c:v>
                </c:pt>
                <c:pt idx="27">
                  <c:v>2.0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5.0</c:v>
                </c:pt>
                <c:pt idx="33">
                  <c:v>5.0</c:v>
                </c:pt>
                <c:pt idx="34">
                  <c:v>2.0</c:v>
                </c:pt>
                <c:pt idx="35">
                  <c:v>20.0</c:v>
                </c:pt>
                <c:pt idx="36">
                  <c:v>20.0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2.0</c:v>
                </c:pt>
                <c:pt idx="41">
                  <c:v>20.0</c:v>
                </c:pt>
                <c:pt idx="42">
                  <c:v>2.0</c:v>
                </c:pt>
                <c:pt idx="43">
                  <c:v>10.0</c:v>
                </c:pt>
                <c:pt idx="45">
                  <c:v>2.0</c:v>
                </c:pt>
                <c:pt idx="46">
                  <c:v>10.0</c:v>
                </c:pt>
                <c:pt idx="47">
                  <c:v>15.0</c:v>
                </c:pt>
                <c:pt idx="48">
                  <c:v>5.0</c:v>
                </c:pt>
                <c:pt idx="49">
                  <c:v>10.0</c:v>
                </c:pt>
                <c:pt idx="51">
                  <c:v>15.0</c:v>
                </c:pt>
                <c:pt idx="54">
                  <c:v>30.0</c:v>
                </c:pt>
                <c:pt idx="55">
                  <c:v>30.0</c:v>
                </c:pt>
                <c:pt idx="56">
                  <c:v>15.0</c:v>
                </c:pt>
                <c:pt idx="57">
                  <c:v>20.0</c:v>
                </c:pt>
                <c:pt idx="58">
                  <c:v>20.0</c:v>
                </c:pt>
                <c:pt idx="59">
                  <c:v>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10.0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10.0</c:v>
                </c:pt>
                <c:pt idx="68">
                  <c:v>25.0</c:v>
                </c:pt>
                <c:pt idx="69">
                  <c:v>25.0</c:v>
                </c:pt>
                <c:pt idx="70">
                  <c:v>40.0</c:v>
                </c:pt>
                <c:pt idx="71">
                  <c:v>25.0</c:v>
                </c:pt>
                <c:pt idx="72">
                  <c:v>10.0</c:v>
                </c:pt>
                <c:pt idx="73">
                  <c:v>10.0</c:v>
                </c:pt>
                <c:pt idx="75">
                  <c:v>25.0</c:v>
                </c:pt>
                <c:pt idx="76">
                  <c:v>25.0</c:v>
                </c:pt>
                <c:pt idx="77">
                  <c:v>40.0</c:v>
                </c:pt>
                <c:pt idx="78">
                  <c:v>25.0</c:v>
                </c:pt>
                <c:pt idx="79">
                  <c:v>15.0</c:v>
                </c:pt>
                <c:pt idx="80">
                  <c:v>10.0</c:v>
                </c:pt>
                <c:pt idx="81">
                  <c:v>10.0</c:v>
                </c:pt>
                <c:pt idx="82">
                  <c:v>25.0</c:v>
                </c:pt>
                <c:pt idx="83">
                  <c:v>15.0</c:v>
                </c:pt>
                <c:pt idx="84">
                  <c:v>35.0</c:v>
                </c:pt>
                <c:pt idx="85">
                  <c:v>35.0</c:v>
                </c:pt>
                <c:pt idx="86">
                  <c:v>15.0</c:v>
                </c:pt>
                <c:pt idx="87">
                  <c:v>25.0</c:v>
                </c:pt>
                <c:pt idx="88">
                  <c:v>20.0</c:v>
                </c:pt>
                <c:pt idx="89">
                  <c:v>25.0</c:v>
                </c:pt>
                <c:pt idx="90">
                  <c:v>25.0</c:v>
                </c:pt>
                <c:pt idx="91">
                  <c:v>40.0</c:v>
                </c:pt>
                <c:pt idx="92">
                  <c:v>20.0</c:v>
                </c:pt>
                <c:pt idx="93">
                  <c:v>45.0</c:v>
                </c:pt>
                <c:pt idx="94">
                  <c:v>35.0</c:v>
                </c:pt>
                <c:pt idx="95">
                  <c:v>35.0</c:v>
                </c:pt>
                <c:pt idx="96">
                  <c:v>30.0</c:v>
                </c:pt>
                <c:pt idx="97">
                  <c:v>30.0</c:v>
                </c:pt>
                <c:pt idx="98">
                  <c:v>25.0</c:v>
                </c:pt>
                <c:pt idx="99">
                  <c:v>25.0</c:v>
                </c:pt>
                <c:pt idx="100">
                  <c:v>25.0</c:v>
                </c:pt>
                <c:pt idx="101">
                  <c:v>40.0</c:v>
                </c:pt>
                <c:pt idx="102">
                  <c:v>50.0</c:v>
                </c:pt>
                <c:pt idx="103">
                  <c:v>20.0</c:v>
                </c:pt>
                <c:pt idx="104">
                  <c:v>5.0</c:v>
                </c:pt>
                <c:pt idx="105">
                  <c:v>35.0</c:v>
                </c:pt>
                <c:pt idx="106">
                  <c:v>35.0</c:v>
                </c:pt>
                <c:pt idx="107">
                  <c:v>35.0</c:v>
                </c:pt>
                <c:pt idx="108">
                  <c:v>40.0</c:v>
                </c:pt>
                <c:pt idx="109">
                  <c:v>35.0</c:v>
                </c:pt>
                <c:pt idx="110">
                  <c:v>60.0</c:v>
                </c:pt>
                <c:pt idx="111">
                  <c:v>60.0</c:v>
                </c:pt>
                <c:pt idx="112">
                  <c:v>10.0</c:v>
                </c:pt>
                <c:pt idx="113">
                  <c:v>100.0</c:v>
                </c:pt>
                <c:pt idx="114">
                  <c:v>80.0</c:v>
                </c:pt>
                <c:pt idx="115">
                  <c:v>60.0</c:v>
                </c:pt>
                <c:pt idx="116">
                  <c:v>40.0</c:v>
                </c:pt>
                <c:pt idx="117">
                  <c:v>80.0</c:v>
                </c:pt>
                <c:pt idx="118">
                  <c:v>80.0</c:v>
                </c:pt>
                <c:pt idx="119">
                  <c:v>80.0</c:v>
                </c:pt>
                <c:pt idx="121">
                  <c:v>150.0</c:v>
                </c:pt>
                <c:pt idx="122">
                  <c:v>100.0</c:v>
                </c:pt>
                <c:pt idx="123">
                  <c:v>150.0</c:v>
                </c:pt>
                <c:pt idx="124">
                  <c:v>185.0</c:v>
                </c:pt>
                <c:pt idx="125">
                  <c:v>185.0</c:v>
                </c:pt>
                <c:pt idx="126">
                  <c:v>185.0</c:v>
                </c:pt>
                <c:pt idx="127">
                  <c:v>200.0</c:v>
                </c:pt>
                <c:pt idx="128">
                  <c:v>150.0</c:v>
                </c:pt>
                <c:pt idx="129">
                  <c:v>200.0</c:v>
                </c:pt>
                <c:pt idx="130">
                  <c:v>185.0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</c:numCache>
            </c:numRef>
          </c:xVal>
          <c:yVal>
            <c:numRef>
              <c:f>Sheet1!$G$2:$G$136</c:f>
              <c:numCache>
                <c:formatCode>General</c:formatCode>
                <c:ptCount val="1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0.294117647058824</c:v>
                </c:pt>
                <c:pt idx="33">
                  <c:v>0.333333333333333</c:v>
                </c:pt>
                <c:pt idx="34">
                  <c:v>0.6</c:v>
                </c:pt>
                <c:pt idx="35">
                  <c:v>0.175</c:v>
                </c:pt>
                <c:pt idx="36">
                  <c:v>0.25</c:v>
                </c:pt>
                <c:pt idx="37">
                  <c:v>0.285714285714286</c:v>
                </c:pt>
                <c:pt idx="38">
                  <c:v>0.285714285714286</c:v>
                </c:pt>
                <c:pt idx="39">
                  <c:v>0.285714285714286</c:v>
                </c:pt>
                <c:pt idx="40">
                  <c:v>1.0</c:v>
                </c:pt>
                <c:pt idx="41">
                  <c:v>0.275</c:v>
                </c:pt>
                <c:pt idx="42">
                  <c:v>1.1</c:v>
                </c:pt>
                <c:pt idx="43">
                  <c:v>0.6</c:v>
                </c:pt>
                <c:pt idx="44">
                  <c:v>0.866666666666667</c:v>
                </c:pt>
                <c:pt idx="45">
                  <c:v>1.3</c:v>
                </c:pt>
                <c:pt idx="46">
                  <c:v>0.7</c:v>
                </c:pt>
                <c:pt idx="47">
                  <c:v>0.3</c:v>
                </c:pt>
                <c:pt idx="48">
                  <c:v>1.0</c:v>
                </c:pt>
                <c:pt idx="49">
                  <c:v>0.85</c:v>
                </c:pt>
                <c:pt idx="50">
                  <c:v>0.9</c:v>
                </c:pt>
                <c:pt idx="51">
                  <c:v>0.76</c:v>
                </c:pt>
                <c:pt idx="52">
                  <c:v>1.0</c:v>
                </c:pt>
                <c:pt idx="53">
                  <c:v>0.8</c:v>
                </c:pt>
                <c:pt idx="54">
                  <c:v>0.266666666666667</c:v>
                </c:pt>
                <c:pt idx="55">
                  <c:v>0.266666666666667</c:v>
                </c:pt>
                <c:pt idx="56">
                  <c:v>0.8</c:v>
                </c:pt>
                <c:pt idx="57">
                  <c:v>0.333333333333333</c:v>
                </c:pt>
                <c:pt idx="58">
                  <c:v>0.333333333333333</c:v>
                </c:pt>
                <c:pt idx="59">
                  <c:v>1.176470588235294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0.666666666666667</c:v>
                </c:pt>
                <c:pt idx="64">
                  <c:v>0.7</c:v>
                </c:pt>
                <c:pt idx="65">
                  <c:v>0.84</c:v>
                </c:pt>
                <c:pt idx="66">
                  <c:v>0.88</c:v>
                </c:pt>
                <c:pt idx="67">
                  <c:v>0.96</c:v>
                </c:pt>
                <c:pt idx="68">
                  <c:v>0.357142857142857</c:v>
                </c:pt>
                <c:pt idx="69">
                  <c:v>0.416666666666667</c:v>
                </c:pt>
                <c:pt idx="70">
                  <c:v>0.227272727272727</c:v>
                </c:pt>
                <c:pt idx="71">
                  <c:v>0.5</c:v>
                </c:pt>
                <c:pt idx="72">
                  <c:v>0.625</c:v>
                </c:pt>
                <c:pt idx="73">
                  <c:v>1.04</c:v>
                </c:pt>
                <c:pt idx="74">
                  <c:v>0.6</c:v>
                </c:pt>
                <c:pt idx="75">
                  <c:v>0.4</c:v>
                </c:pt>
                <c:pt idx="76">
                  <c:v>0.5</c:v>
                </c:pt>
                <c:pt idx="77">
                  <c:v>0.272727272727273</c:v>
                </c:pt>
                <c:pt idx="78">
                  <c:v>0.6</c:v>
                </c:pt>
                <c:pt idx="79">
                  <c:v>0.857142857142857</c:v>
                </c:pt>
                <c:pt idx="80">
                  <c:v>1.0</c:v>
                </c:pt>
                <c:pt idx="81">
                  <c:v>1.0</c:v>
                </c:pt>
                <c:pt idx="82">
                  <c:v>0.538461538461538</c:v>
                </c:pt>
                <c:pt idx="83">
                  <c:v>0.875</c:v>
                </c:pt>
                <c:pt idx="84">
                  <c:v>0.4</c:v>
                </c:pt>
                <c:pt idx="85">
                  <c:v>0.4</c:v>
                </c:pt>
                <c:pt idx="86">
                  <c:v>1.333333333333333</c:v>
                </c:pt>
                <c:pt idx="87">
                  <c:v>0.666666666666667</c:v>
                </c:pt>
                <c:pt idx="88">
                  <c:v>0.666666666666667</c:v>
                </c:pt>
                <c:pt idx="89">
                  <c:v>0.666666666666667</c:v>
                </c:pt>
                <c:pt idx="90">
                  <c:v>0.666666666666667</c:v>
                </c:pt>
                <c:pt idx="91">
                  <c:v>0.333333333333333</c:v>
                </c:pt>
                <c:pt idx="92">
                  <c:v>0.909090909090909</c:v>
                </c:pt>
                <c:pt idx="93">
                  <c:v>0.36</c:v>
                </c:pt>
                <c:pt idx="94">
                  <c:v>0.45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0.9</c:v>
                </c:pt>
                <c:pt idx="99">
                  <c:v>0.9</c:v>
                </c:pt>
                <c:pt idx="100">
                  <c:v>0.892857142857143</c:v>
                </c:pt>
                <c:pt idx="101">
                  <c:v>0.454545454545454</c:v>
                </c:pt>
                <c:pt idx="102">
                  <c:v>0.5</c:v>
                </c:pt>
                <c:pt idx="103">
                  <c:v>1.25</c:v>
                </c:pt>
                <c:pt idx="104">
                  <c:v>0.129411764705882</c:v>
                </c:pt>
                <c:pt idx="105">
                  <c:v>0.733333333333333</c:v>
                </c:pt>
                <c:pt idx="106">
                  <c:v>0.785714285714286</c:v>
                </c:pt>
                <c:pt idx="107">
                  <c:v>0.8</c:v>
                </c:pt>
                <c:pt idx="108">
                  <c:v>0.6</c:v>
                </c:pt>
                <c:pt idx="109">
                  <c:v>0.928571428571429</c:v>
                </c:pt>
                <c:pt idx="110">
                  <c:v>0.35</c:v>
                </c:pt>
                <c:pt idx="111">
                  <c:v>0.376344086021505</c:v>
                </c:pt>
                <c:pt idx="112">
                  <c:v>2.8</c:v>
                </c:pt>
                <c:pt idx="113">
                  <c:v>0.3</c:v>
                </c:pt>
                <c:pt idx="114">
                  <c:v>0.4</c:v>
                </c:pt>
                <c:pt idx="115">
                  <c:v>0.43010752688172</c:v>
                </c:pt>
                <c:pt idx="116">
                  <c:v>0.761904761904762</c:v>
                </c:pt>
                <c:pt idx="117">
                  <c:v>0.45</c:v>
                </c:pt>
                <c:pt idx="118">
                  <c:v>0.45</c:v>
                </c:pt>
                <c:pt idx="119">
                  <c:v>0.5</c:v>
                </c:pt>
                <c:pt idx="120">
                  <c:v>0.84</c:v>
                </c:pt>
                <c:pt idx="121">
                  <c:v>0.428571428571429</c:v>
                </c:pt>
                <c:pt idx="122">
                  <c:v>0.5</c:v>
                </c:pt>
                <c:pt idx="123">
                  <c:v>0.457142857142857</c:v>
                </c:pt>
                <c:pt idx="124">
                  <c:v>0.493333333333333</c:v>
                </c:pt>
                <c:pt idx="125">
                  <c:v>0.69811320754717</c:v>
                </c:pt>
                <c:pt idx="126">
                  <c:v>0.69811320754717</c:v>
                </c:pt>
                <c:pt idx="127">
                  <c:v>0.333333333333333</c:v>
                </c:pt>
                <c:pt idx="128">
                  <c:v>0.571428571428571</c:v>
                </c:pt>
                <c:pt idx="129">
                  <c:v>0.4</c:v>
                </c:pt>
                <c:pt idx="130">
                  <c:v>0.546666666666667</c:v>
                </c:pt>
                <c:pt idx="131">
                  <c:v>0.426136363636364</c:v>
                </c:pt>
                <c:pt idx="132">
                  <c:v>0.426136363636364</c:v>
                </c:pt>
                <c:pt idx="133">
                  <c:v>0.426136363636364</c:v>
                </c:pt>
                <c:pt idx="134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44288"/>
        <c:axId val="1706548816"/>
      </c:scatterChart>
      <c:valAx>
        <c:axId val="17066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48816"/>
        <c:crosses val="autoZero"/>
        <c:crossBetween val="midCat"/>
      </c:valAx>
      <c:valAx>
        <c:axId val="1706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Sales/Value22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087983567271"/>
                  <c:y val="-0.156944000881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Sheet1!$O$2:$O$136</c:f>
              <c:numCache>
                <c:formatCode>General</c:formatCode>
                <c:ptCount val="1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6.8</c:v>
                </c:pt>
                <c:pt idx="33">
                  <c:v>6.0</c:v>
                </c:pt>
                <c:pt idx="34">
                  <c:v>3.333333333333333</c:v>
                </c:pt>
                <c:pt idx="35">
                  <c:v>28.57142857142857</c:v>
                </c:pt>
                <c:pt idx="36">
                  <c:v>20.0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2.0</c:v>
                </c:pt>
                <c:pt idx="41">
                  <c:v>18.18181818181818</c:v>
                </c:pt>
                <c:pt idx="42">
                  <c:v>1.818181818181818</c:v>
                </c:pt>
                <c:pt idx="43">
                  <c:v>3.333333333333333</c:v>
                </c:pt>
                <c:pt idx="44">
                  <c:v>5.76923076923077</c:v>
                </c:pt>
                <c:pt idx="45">
                  <c:v>1.538461538461538</c:v>
                </c:pt>
                <c:pt idx="46">
                  <c:v>2.857142857142857</c:v>
                </c:pt>
                <c:pt idx="47">
                  <c:v>16.66666666666667</c:v>
                </c:pt>
                <c:pt idx="48">
                  <c:v>2.0</c:v>
                </c:pt>
                <c:pt idx="49">
                  <c:v>2.352941176470588</c:v>
                </c:pt>
                <c:pt idx="50">
                  <c:v>2.222222222222222</c:v>
                </c:pt>
                <c:pt idx="51">
                  <c:v>2.631578947368421</c:v>
                </c:pt>
                <c:pt idx="52">
                  <c:v>5.0</c:v>
                </c:pt>
                <c:pt idx="53">
                  <c:v>6.25</c:v>
                </c:pt>
                <c:pt idx="54">
                  <c:v>18.75</c:v>
                </c:pt>
                <c:pt idx="55">
                  <c:v>18.75</c:v>
                </c:pt>
                <c:pt idx="56">
                  <c:v>2.5</c:v>
                </c:pt>
                <c:pt idx="57">
                  <c:v>15.0</c:v>
                </c:pt>
                <c:pt idx="58">
                  <c:v>15.0</c:v>
                </c:pt>
                <c:pt idx="59">
                  <c:v>1.7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7.5</c:v>
                </c:pt>
                <c:pt idx="64">
                  <c:v>2.857142857142857</c:v>
                </c:pt>
                <c:pt idx="65">
                  <c:v>2.380952380952381</c:v>
                </c:pt>
                <c:pt idx="66">
                  <c:v>2.272727272727272</c:v>
                </c:pt>
                <c:pt idx="67">
                  <c:v>2.083333333333333</c:v>
                </c:pt>
                <c:pt idx="68">
                  <c:v>14.0</c:v>
                </c:pt>
                <c:pt idx="69">
                  <c:v>12.0</c:v>
                </c:pt>
                <c:pt idx="70">
                  <c:v>44.0</c:v>
                </c:pt>
                <c:pt idx="71">
                  <c:v>10.0</c:v>
                </c:pt>
                <c:pt idx="72">
                  <c:v>8.0</c:v>
                </c:pt>
                <c:pt idx="73">
                  <c:v>1.923076923076923</c:v>
                </c:pt>
                <c:pt idx="74">
                  <c:v>8.333333333333333</c:v>
                </c:pt>
                <c:pt idx="75">
                  <c:v>12.5</c:v>
                </c:pt>
                <c:pt idx="76">
                  <c:v>10.0</c:v>
                </c:pt>
                <c:pt idx="77">
                  <c:v>36.66666666666667</c:v>
                </c:pt>
                <c:pt idx="78">
                  <c:v>8.333333333333333</c:v>
                </c:pt>
                <c:pt idx="79">
                  <c:v>5.833333333333333</c:v>
                </c:pt>
                <c:pt idx="80">
                  <c:v>5.0</c:v>
                </c:pt>
                <c:pt idx="81">
                  <c:v>5.0</c:v>
                </c:pt>
                <c:pt idx="82">
                  <c:v>9.285714285714286</c:v>
                </c:pt>
                <c:pt idx="83">
                  <c:v>5.714285714285714</c:v>
                </c:pt>
                <c:pt idx="84">
                  <c:v>12.5</c:v>
                </c:pt>
                <c:pt idx="85">
                  <c:v>12.5</c:v>
                </c:pt>
                <c:pt idx="86">
                  <c:v>1.5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30.0</c:v>
                </c:pt>
                <c:pt idx="92">
                  <c:v>5.5</c:v>
                </c:pt>
                <c:pt idx="93">
                  <c:v>13.88888888888889</c:v>
                </c:pt>
                <c:pt idx="94">
                  <c:v>11.11111111111111</c:v>
                </c:pt>
                <c:pt idx="95">
                  <c:v>8.333333333333333</c:v>
                </c:pt>
                <c:pt idx="96">
                  <c:v>8.333333333333333</c:v>
                </c:pt>
                <c:pt idx="97">
                  <c:v>8.333333333333333</c:v>
                </c:pt>
                <c:pt idx="98">
                  <c:v>5.555555555555555</c:v>
                </c:pt>
                <c:pt idx="99">
                  <c:v>5.555555555555555</c:v>
                </c:pt>
                <c:pt idx="100">
                  <c:v>5.6</c:v>
                </c:pt>
                <c:pt idx="101">
                  <c:v>22.0</c:v>
                </c:pt>
                <c:pt idx="102">
                  <c:v>20.0</c:v>
                </c:pt>
                <c:pt idx="103">
                  <c:v>4.0</c:v>
                </c:pt>
                <c:pt idx="104">
                  <c:v>15.45454545454545</c:v>
                </c:pt>
                <c:pt idx="105">
                  <c:v>6.818181818181818</c:v>
                </c:pt>
                <c:pt idx="106">
                  <c:v>6.363636363636364</c:v>
                </c:pt>
                <c:pt idx="107">
                  <c:v>6.25</c:v>
                </c:pt>
                <c:pt idx="108">
                  <c:v>16.66666666666667</c:v>
                </c:pt>
                <c:pt idx="109">
                  <c:v>5.384615384615384</c:v>
                </c:pt>
                <c:pt idx="110">
                  <c:v>28.57142857142857</c:v>
                </c:pt>
                <c:pt idx="111">
                  <c:v>26.57142857142857</c:v>
                </c:pt>
                <c:pt idx="112">
                  <c:v>0.714285714285714</c:v>
                </c:pt>
                <c:pt idx="113">
                  <c:v>83.33333333333334</c:v>
                </c:pt>
                <c:pt idx="114">
                  <c:v>25.0</c:v>
                </c:pt>
                <c:pt idx="115">
                  <c:v>23.25</c:v>
                </c:pt>
                <c:pt idx="116">
                  <c:v>13.125</c:v>
                </c:pt>
                <c:pt idx="117">
                  <c:v>22.22222222222222</c:v>
                </c:pt>
                <c:pt idx="118">
                  <c:v>22.22222222222222</c:v>
                </c:pt>
                <c:pt idx="119">
                  <c:v>20.0</c:v>
                </c:pt>
                <c:pt idx="120">
                  <c:v>11.90476190476191</c:v>
                </c:pt>
                <c:pt idx="121">
                  <c:v>58.33333333333334</c:v>
                </c:pt>
                <c:pt idx="122">
                  <c:v>50.0</c:v>
                </c:pt>
                <c:pt idx="123">
                  <c:v>54.6875</c:v>
                </c:pt>
                <c:pt idx="124">
                  <c:v>20.27027027027027</c:v>
                </c:pt>
                <c:pt idx="125">
                  <c:v>14.32432432432432</c:v>
                </c:pt>
                <c:pt idx="126">
                  <c:v>14.32432432432432</c:v>
                </c:pt>
                <c:pt idx="127">
                  <c:v>75.0</c:v>
                </c:pt>
                <c:pt idx="128">
                  <c:v>43.75</c:v>
                </c:pt>
                <c:pt idx="129">
                  <c:v>125.0</c:v>
                </c:pt>
                <c:pt idx="130">
                  <c:v>18.29268292682927</c:v>
                </c:pt>
                <c:pt idx="131">
                  <c:v>58.66666666666666</c:v>
                </c:pt>
                <c:pt idx="132">
                  <c:v>58.66666666666666</c:v>
                </c:pt>
                <c:pt idx="133">
                  <c:v>58.66666666666666</c:v>
                </c:pt>
                <c:pt idx="134">
                  <c:v>100.0</c:v>
                </c:pt>
              </c:numCache>
            </c:numRef>
          </c:xVal>
          <c:yVal>
            <c:numRef>
              <c:f>Sheet1!$P$2:$P$136</c:f>
              <c:numCache>
                <c:formatCode>General</c:formatCode>
                <c:ptCount val="135"/>
                <c:pt idx="0">
                  <c:v>0.294117647058824</c:v>
                </c:pt>
                <c:pt idx="1">
                  <c:v>0.333333333333333</c:v>
                </c:pt>
                <c:pt idx="2">
                  <c:v>0.6</c:v>
                </c:pt>
                <c:pt idx="3">
                  <c:v>0.175</c:v>
                </c:pt>
                <c:pt idx="4">
                  <c:v>0.25</c:v>
                </c:pt>
                <c:pt idx="5">
                  <c:v>0.285714285714286</c:v>
                </c:pt>
                <c:pt idx="6">
                  <c:v>0.285714285714286</c:v>
                </c:pt>
                <c:pt idx="7">
                  <c:v>0.285714285714286</c:v>
                </c:pt>
                <c:pt idx="8">
                  <c:v>1.0</c:v>
                </c:pt>
                <c:pt idx="9">
                  <c:v>0.275</c:v>
                </c:pt>
                <c:pt idx="10">
                  <c:v>1.1</c:v>
                </c:pt>
                <c:pt idx="11">
                  <c:v>0.6</c:v>
                </c:pt>
                <c:pt idx="12">
                  <c:v>0.866666666666667</c:v>
                </c:pt>
                <c:pt idx="13">
                  <c:v>1.3</c:v>
                </c:pt>
                <c:pt idx="14">
                  <c:v>0.7</c:v>
                </c:pt>
                <c:pt idx="15">
                  <c:v>0.3</c:v>
                </c:pt>
                <c:pt idx="16">
                  <c:v>1.0</c:v>
                </c:pt>
                <c:pt idx="17">
                  <c:v>0.85</c:v>
                </c:pt>
                <c:pt idx="18">
                  <c:v>0.9</c:v>
                </c:pt>
                <c:pt idx="19">
                  <c:v>0.76</c:v>
                </c:pt>
                <c:pt idx="20">
                  <c:v>1.0</c:v>
                </c:pt>
                <c:pt idx="21">
                  <c:v>0.8</c:v>
                </c:pt>
                <c:pt idx="22">
                  <c:v>0.266666666666667</c:v>
                </c:pt>
                <c:pt idx="23">
                  <c:v>0.266666666666667</c:v>
                </c:pt>
                <c:pt idx="24">
                  <c:v>0.8</c:v>
                </c:pt>
                <c:pt idx="25">
                  <c:v>0.333333333333333</c:v>
                </c:pt>
                <c:pt idx="26">
                  <c:v>0.333333333333333</c:v>
                </c:pt>
                <c:pt idx="27">
                  <c:v>1.176470588235294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0.666666666666667</c:v>
                </c:pt>
                <c:pt idx="32">
                  <c:v>0.7</c:v>
                </c:pt>
                <c:pt idx="33">
                  <c:v>0.84</c:v>
                </c:pt>
                <c:pt idx="34">
                  <c:v>0.88</c:v>
                </c:pt>
                <c:pt idx="35">
                  <c:v>0.96</c:v>
                </c:pt>
                <c:pt idx="36">
                  <c:v>0.357142857142857</c:v>
                </c:pt>
                <c:pt idx="37">
                  <c:v>0.416666666666667</c:v>
                </c:pt>
                <c:pt idx="38">
                  <c:v>0.227272727272727</c:v>
                </c:pt>
                <c:pt idx="39">
                  <c:v>0.5</c:v>
                </c:pt>
                <c:pt idx="40">
                  <c:v>0.625</c:v>
                </c:pt>
                <c:pt idx="41">
                  <c:v>1.04</c:v>
                </c:pt>
                <c:pt idx="42">
                  <c:v>0.6</c:v>
                </c:pt>
                <c:pt idx="43">
                  <c:v>0.4</c:v>
                </c:pt>
                <c:pt idx="44">
                  <c:v>0.5</c:v>
                </c:pt>
                <c:pt idx="45">
                  <c:v>0.272727272727273</c:v>
                </c:pt>
                <c:pt idx="46">
                  <c:v>0.6</c:v>
                </c:pt>
                <c:pt idx="47">
                  <c:v>0.857142857142857</c:v>
                </c:pt>
                <c:pt idx="48">
                  <c:v>1.0</c:v>
                </c:pt>
                <c:pt idx="49">
                  <c:v>1.0</c:v>
                </c:pt>
                <c:pt idx="50">
                  <c:v>0.538461538461538</c:v>
                </c:pt>
                <c:pt idx="51">
                  <c:v>0.875</c:v>
                </c:pt>
                <c:pt idx="52">
                  <c:v>0.4</c:v>
                </c:pt>
                <c:pt idx="53">
                  <c:v>0.4</c:v>
                </c:pt>
                <c:pt idx="54">
                  <c:v>1.333333333333333</c:v>
                </c:pt>
                <c:pt idx="55">
                  <c:v>0.666666666666667</c:v>
                </c:pt>
                <c:pt idx="56">
                  <c:v>0.666666666666667</c:v>
                </c:pt>
                <c:pt idx="57">
                  <c:v>0.666666666666667</c:v>
                </c:pt>
                <c:pt idx="58">
                  <c:v>0.666666666666667</c:v>
                </c:pt>
                <c:pt idx="59">
                  <c:v>0.333333333333333</c:v>
                </c:pt>
                <c:pt idx="60">
                  <c:v>0.909090909090909</c:v>
                </c:pt>
                <c:pt idx="61">
                  <c:v>0.36</c:v>
                </c:pt>
                <c:pt idx="62">
                  <c:v>0.45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0.9</c:v>
                </c:pt>
                <c:pt idx="67">
                  <c:v>0.9</c:v>
                </c:pt>
                <c:pt idx="68">
                  <c:v>0.892857142857143</c:v>
                </c:pt>
                <c:pt idx="69">
                  <c:v>0.454545454545454</c:v>
                </c:pt>
                <c:pt idx="70">
                  <c:v>0.5</c:v>
                </c:pt>
                <c:pt idx="71">
                  <c:v>1.25</c:v>
                </c:pt>
                <c:pt idx="72">
                  <c:v>0.129411764705882</c:v>
                </c:pt>
                <c:pt idx="73">
                  <c:v>0.733333333333333</c:v>
                </c:pt>
                <c:pt idx="74">
                  <c:v>0.785714285714286</c:v>
                </c:pt>
                <c:pt idx="75">
                  <c:v>0.8</c:v>
                </c:pt>
                <c:pt idx="76">
                  <c:v>0.6</c:v>
                </c:pt>
                <c:pt idx="77">
                  <c:v>0.928571428571429</c:v>
                </c:pt>
                <c:pt idx="78">
                  <c:v>0.35</c:v>
                </c:pt>
                <c:pt idx="79">
                  <c:v>0.376344086021505</c:v>
                </c:pt>
                <c:pt idx="80">
                  <c:v>2.8</c:v>
                </c:pt>
                <c:pt idx="81">
                  <c:v>0.3</c:v>
                </c:pt>
                <c:pt idx="82">
                  <c:v>0.4</c:v>
                </c:pt>
                <c:pt idx="83">
                  <c:v>0.43010752688172</c:v>
                </c:pt>
                <c:pt idx="84">
                  <c:v>0.761904761904762</c:v>
                </c:pt>
                <c:pt idx="85">
                  <c:v>0.45</c:v>
                </c:pt>
                <c:pt idx="86">
                  <c:v>0.45</c:v>
                </c:pt>
                <c:pt idx="87">
                  <c:v>0.5</c:v>
                </c:pt>
                <c:pt idx="88">
                  <c:v>0.84</c:v>
                </c:pt>
                <c:pt idx="89">
                  <c:v>0.428571428571429</c:v>
                </c:pt>
                <c:pt idx="90">
                  <c:v>0.5</c:v>
                </c:pt>
                <c:pt idx="91">
                  <c:v>0.457142857142857</c:v>
                </c:pt>
                <c:pt idx="92">
                  <c:v>0.493333333333333</c:v>
                </c:pt>
                <c:pt idx="93">
                  <c:v>0.69811320754717</c:v>
                </c:pt>
                <c:pt idx="94">
                  <c:v>0.69811320754717</c:v>
                </c:pt>
                <c:pt idx="95">
                  <c:v>0.333333333333333</c:v>
                </c:pt>
                <c:pt idx="96">
                  <c:v>0.571428571428571</c:v>
                </c:pt>
                <c:pt idx="97">
                  <c:v>0.4</c:v>
                </c:pt>
                <c:pt idx="98">
                  <c:v>0.546666666666667</c:v>
                </c:pt>
                <c:pt idx="99">
                  <c:v>0.426136363636364</c:v>
                </c:pt>
                <c:pt idx="100">
                  <c:v>0.426136363636364</c:v>
                </c:pt>
                <c:pt idx="101">
                  <c:v>0.426136363636364</c:v>
                </c:pt>
                <c:pt idx="10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632752"/>
        <c:axId val="1709616480"/>
      </c:scatterChart>
      <c:valAx>
        <c:axId val="17096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16480"/>
        <c:crosses val="autoZero"/>
        <c:crossBetween val="midCat"/>
      </c:valAx>
      <c:valAx>
        <c:axId val="1709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12700</xdr:rowOff>
    </xdr:from>
    <xdr:to>
      <xdr:col>8</xdr:col>
      <xdr:colOff>228600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6</xdr:col>
      <xdr:colOff>114300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78439</xdr:colOff>
      <xdr:row>9</xdr:row>
      <xdr:rowOff>235324</xdr:rowOff>
    </xdr:from>
    <xdr:to>
      <xdr:col>34</xdr:col>
      <xdr:colOff>235322</xdr:colOff>
      <xdr:row>25</xdr:row>
      <xdr:rowOff>194982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808D15E-1386-4F1E-9222-D26D196A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270434</xdr:colOff>
      <xdr:row>36</xdr:row>
      <xdr:rowOff>256239</xdr:rowOff>
    </xdr:from>
    <xdr:to>
      <xdr:col>32</xdr:col>
      <xdr:colOff>91141</xdr:colOff>
      <xdr:row>57</xdr:row>
      <xdr:rowOff>53786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34</xdr:row>
      <xdr:rowOff>50800</xdr:rowOff>
    </xdr:from>
    <xdr:to>
      <xdr:col>24</xdr:col>
      <xdr:colOff>558800</xdr:colOff>
      <xdr:row>46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itcher" refreshedDate="43117.632987847224" createdVersion="6" refreshedVersion="6" minRefreshableVersion="3" recordCount="135">
  <cacheSource type="worksheet">
    <worksheetSource ref="A1:M136" sheet="Sheet1"/>
  </cacheSource>
  <cacheFields count="13">
    <cacheField name="Category" numFmtId="0">
      <sharedItems count="14">
        <s v="Entertainment"/>
        <s v="Clothing"/>
        <s v="Art"/>
        <s v="Health &amp; Beauty"/>
        <s v="Kid's stuff"/>
        <s v="Sports fitness"/>
        <s v="Miscellaneous"/>
        <s v="Food"/>
        <s v="Houseware"/>
        <s v="Wine"/>
        <s v="Restaurant"/>
        <s v="Jewelry"/>
        <s v="Furniture"/>
        <s v="Travel"/>
      </sharedItems>
    </cacheField>
    <cacheField name="Hallo-Wine silent auction items" numFmtId="0">
      <sharedItems/>
    </cacheField>
    <cacheField name="Value" numFmtId="0">
      <sharedItems containsSemiMixedTypes="0" containsString="0" containsNumber="1" containsInteger="1" minValue="10" maxValue="2000"/>
    </cacheField>
    <cacheField name="Min. bid" numFmtId="0">
      <sharedItems containsString="0" containsBlank="1" containsNumber="1" containsInteger="1" minValue="2" maxValue="200"/>
    </cacheField>
    <cacheField name="Increment" numFmtId="0">
      <sharedItems containsString="0" containsBlank="1" containsNumber="1" containsInteger="1" minValue="2" maxValue="50"/>
    </cacheField>
    <cacheField name="sales price" numFmtId="0">
      <sharedItems containsSemiMixedTypes="0" containsString="0" containsNumber="1" containsInteger="1" minValue="0" maxValue="500" count="40">
        <n v="0"/>
        <n v="5"/>
        <n v="6"/>
        <n v="7"/>
        <n v="10"/>
        <n v="11"/>
        <n v="12"/>
        <n v="13"/>
        <n v="14"/>
        <n v="15"/>
        <n v="17"/>
        <n v="18"/>
        <n v="19"/>
        <n v="20"/>
        <n v="21"/>
        <n v="22"/>
        <n v="24"/>
        <n v="25"/>
        <n v="26"/>
        <n v="30"/>
        <n v="35"/>
        <n v="40"/>
        <n v="45"/>
        <n v="50"/>
        <n v="55"/>
        <n v="60"/>
        <n v="65"/>
        <n v="70"/>
        <n v="75"/>
        <n v="80"/>
        <n v="90"/>
        <n v="100"/>
        <n v="105"/>
        <n v="150"/>
        <n v="160"/>
        <n v="185"/>
        <n v="200"/>
        <n v="205"/>
        <n v="225"/>
        <n v="500"/>
      </sharedItems>
    </cacheField>
    <cacheField name="Sales/Value" numFmtId="0">
      <sharedItems containsSemiMixedTypes="0" containsString="0" containsNumber="1" minValue="0" maxValue="2.8"/>
    </cacheField>
    <cacheField name="Sales - Value" numFmtId="0">
      <sharedItems containsSemiMixedTypes="0" containsString="0" containsNumber="1" containsInteger="1" minValue="-1500" maxValue="45"/>
    </cacheField>
    <cacheField name="Sold?" numFmtId="0">
      <sharedItems containsNonDate="0" containsString="0" containsBlank="1"/>
    </cacheField>
    <cacheField name="Min/Value" numFmtId="0">
      <sharedItems containsSemiMixedTypes="0" containsString="0" containsNumber="1" minValue="0" maxValue="0.69811320754716977"/>
    </cacheField>
    <cacheField name="Sales/Value2" numFmtId="0">
      <sharedItems containsSemiMixedTypes="0" containsString="0" containsNumber="1" minValue="0" maxValue="2.8"/>
    </cacheField>
    <cacheField name="Value - Min" numFmtId="0">
      <sharedItems containsSemiMixedTypes="0" containsString="0" containsNumber="1" containsInteger="1" minValue="8" maxValue="1800"/>
    </cacheField>
    <cacheField name="sales price2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21.548784837963" createdVersion="4" refreshedVersion="4" minRefreshableVersion="3" recordCount="135">
  <cacheSource type="worksheet">
    <worksheetSource name="Table2"/>
  </cacheSource>
  <cacheFields count="17">
    <cacheField name="Category" numFmtId="0">
      <sharedItems/>
    </cacheField>
    <cacheField name="Hallo-Wine silent auction items" numFmtId="0">
      <sharedItems/>
    </cacheField>
    <cacheField name="Value" numFmtId="0">
      <sharedItems containsSemiMixedTypes="0" containsString="0" containsNumber="1" containsInteger="1" minValue="10" maxValue="2000"/>
    </cacheField>
    <cacheField name="Min. bid" numFmtId="0">
      <sharedItems containsString="0" containsBlank="1" containsNumber="1" containsInteger="1" minValue="2" maxValue="200" count="19">
        <n v="100"/>
        <n v="60"/>
        <n v="35"/>
        <n v="150"/>
        <n v="125"/>
        <n v="10"/>
        <n v="25"/>
        <n v="20"/>
        <n v="15"/>
        <n v="30"/>
        <n v="5"/>
        <n v="2"/>
        <m/>
        <n v="40"/>
        <n v="45"/>
        <n v="50"/>
        <n v="80"/>
        <n v="185"/>
        <n v="200"/>
      </sharedItems>
    </cacheField>
    <cacheField name="Increment" numFmtId="0">
      <sharedItems containsSemiMixedTypes="0" containsString="0" containsNumber="1" containsInteger="1" minValue="2" maxValue="50"/>
    </cacheField>
    <cacheField name="sales price" numFmtId="0">
      <sharedItems containsSemiMixedTypes="0" containsString="0" containsNumber="1" containsInteger="1" minValue="0" maxValue="500"/>
    </cacheField>
    <cacheField name="Sales/Value" numFmtId="0">
      <sharedItems containsSemiMixedTypes="0" containsString="0" containsNumber="1" minValue="0" maxValue="2.8"/>
    </cacheField>
    <cacheField name="Sales - Value" numFmtId="0">
      <sharedItems containsSemiMixedTypes="0" containsString="0" containsNumber="1" containsInteger="1" minValue="-1500" maxValue="45"/>
    </cacheField>
    <cacheField name="Sold?" numFmtId="0">
      <sharedItems containsNonDate="0" containsString="0" containsBlank="1" count="1">
        <m/>
      </sharedItems>
    </cacheField>
    <cacheField name="Min/Value" numFmtId="0">
      <sharedItems containsSemiMixedTypes="0" containsString="0" containsNumber="1" minValue="0" maxValue="0.69811320754716977" count="30">
        <n v="0.2"/>
        <n v="0.26666666666666666"/>
        <n v="0.2857142857142857"/>
        <n v="0.35"/>
        <n v="0.35714285714285715"/>
        <n v="0.375"/>
        <n v="0.33333333333333331"/>
        <n v="0.4"/>
        <n v="0.41666666666666669"/>
        <n v="0.3"/>
        <n v="0.5"/>
        <n v="0.44444444444444442"/>
        <n v="0.29411764705882354"/>
        <n v="0"/>
        <n v="0.6"/>
        <n v="0.36363636363636365"/>
        <n v="0.25"/>
        <n v="0.42857142857142855"/>
        <n v="0.38461538461538464"/>
        <n v="0.45454545454545453"/>
        <n v="0.36"/>
        <n v="0.46666666666666667"/>
        <n v="0.44642857142857145"/>
        <n v="1.1764705882352941E-2"/>
        <n v="0.32258064516129031"/>
        <n v="0.38095238095238093"/>
        <n v="0.49333333333333335"/>
        <n v="0.69811320754716977"/>
        <n v="0.37878787878787878"/>
        <n v="0.1"/>
      </sharedItems>
      <fieldGroup base="9">
        <rangePr startNum="0" endNum="0.69811320754716977" groupInterval="0.1"/>
        <groupItems count="9">
          <s v="&lt;0"/>
          <s v="0-0.1"/>
          <s v="0.1-0.2"/>
          <s v="0.2-0.3"/>
          <s v="0.3-0.4"/>
          <s v="0.4-0.5"/>
          <s v="0.5-0.6"/>
          <s v="0.6-0.7"/>
          <s v="&gt;0.7"/>
        </groupItems>
      </fieldGroup>
    </cacheField>
    <cacheField name="Sales/Value2" numFmtId="0">
      <sharedItems containsSemiMixedTypes="0" containsString="0" containsNumber="1" minValue="0" maxValue="2.8"/>
    </cacheField>
    <cacheField name="Value - Min" numFmtId="0">
      <sharedItems containsSemiMixedTypes="0" containsString="0" containsNumber="1" containsInteger="1" minValue="8" maxValue="1800"/>
    </cacheField>
    <cacheField name="sales price3" numFmtId="0">
      <sharedItems containsSemiMixedTypes="0" containsString="0" containsNumber="1" containsInteger="1" minValue="0" maxValue="500"/>
    </cacheField>
    <cacheField name="bids" numFmtId="0">
      <sharedItems containsSemiMixedTypes="0" containsString="0" containsNumber="1" containsInteger="1" minValue="0" maxValue="35"/>
    </cacheField>
    <cacheField name="IncValue" numFmtId="0">
      <sharedItems containsMixedTypes="1" containsNumber="1" minValue="0.7142857142857143" maxValue="125"/>
    </cacheField>
    <cacheField name="Sales/Value22" numFmtId="0">
      <sharedItems containsString="0" containsBlank="1" containsNumber="1" minValue="0.12941176470588237" maxValue="2.8"/>
    </cacheField>
    <cacheField name="sold" numFmtId="0">
      <sharedItems count="2">
        <s v="N"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s v="Half-hour Mermaids Hawaii show"/>
    <n v="500"/>
    <n v="100"/>
    <n v="10"/>
    <x v="0"/>
    <n v="0"/>
    <n v="-500"/>
    <m/>
    <n v="0.2"/>
    <n v="0"/>
    <n v="400"/>
    <n v="0"/>
  </r>
  <r>
    <x v="1"/>
    <s v="Two Dunhill leather passport wallets"/>
    <n v="225"/>
    <n v="60"/>
    <n v="5"/>
    <x v="0"/>
    <n v="0"/>
    <n v="-225"/>
    <m/>
    <n v="0.26666666666666666"/>
    <n v="0"/>
    <n v="165"/>
    <n v="0"/>
  </r>
  <r>
    <x v="2"/>
    <s v="Beach scene"/>
    <n v="350"/>
    <n v="100"/>
    <n v="10"/>
    <x v="0"/>
    <n v="0"/>
    <n v="-350"/>
    <m/>
    <n v="0.2857142857142857"/>
    <n v="0"/>
    <n v="250"/>
    <n v="0"/>
  </r>
  <r>
    <x v="3"/>
    <s v="Paul Brown gift basket (not yet arrived)"/>
    <n v="100"/>
    <n v="35"/>
    <n v="5"/>
    <x v="0"/>
    <n v="0"/>
    <n v="-100"/>
    <m/>
    <n v="0.35"/>
    <n v="0"/>
    <n v="65"/>
    <n v="0"/>
  </r>
  <r>
    <x v="4"/>
    <s v="Half off 6 weeks of Swim Baby infant swim lessons "/>
    <n v="420"/>
    <n v="150"/>
    <n v="25"/>
    <x v="0"/>
    <n v="0"/>
    <n v="-420"/>
    <m/>
    <n v="0.35714285714285715"/>
    <n v="0"/>
    <n v="270"/>
    <n v="0"/>
  </r>
  <r>
    <x v="4"/>
    <s v="Half off 6 weeks of Swim Baby infant swim lessons "/>
    <n v="420"/>
    <n v="150"/>
    <n v="25"/>
    <x v="0"/>
    <n v="0"/>
    <n v="-420"/>
    <m/>
    <n v="0.35714285714285715"/>
    <n v="0"/>
    <n v="270"/>
    <n v="0"/>
  </r>
  <r>
    <x v="3"/>
    <s v="Consultation and 1-hour laser skin care treatment"/>
    <n v="400"/>
    <n v="150"/>
    <n v="25"/>
    <x v="0"/>
    <n v="0"/>
    <n v="-400"/>
    <m/>
    <n v="0.375"/>
    <n v="0"/>
    <n v="250"/>
    <n v="0"/>
  </r>
  <r>
    <x v="5"/>
    <s v="One-month membership, two lessons, dinner for two KRC"/>
    <n v="375"/>
    <n v="125"/>
    <n v="25"/>
    <x v="0"/>
    <n v="0"/>
    <n v="-375"/>
    <m/>
    <n v="0.33333333333333331"/>
    <n v="0"/>
    <n v="250"/>
    <n v="0"/>
  </r>
  <r>
    <x v="6"/>
    <s v="Santa cup gift set"/>
    <n v="25"/>
    <n v="10"/>
    <n v="2"/>
    <x v="0"/>
    <n v="0"/>
    <n v="-25"/>
    <m/>
    <n v="0.4"/>
    <n v="0"/>
    <n v="15"/>
    <n v="0"/>
  </r>
  <r>
    <x v="7"/>
    <s v="Starbucks gift basket"/>
    <n v="60"/>
    <n v="25"/>
    <n v="5"/>
    <x v="0"/>
    <n v="0"/>
    <n v="-60"/>
    <m/>
    <n v="0.41666666666666669"/>
    <n v="0"/>
    <n v="35"/>
    <n v="0"/>
  </r>
  <r>
    <x v="8"/>
    <s v="Wicker magazine rack"/>
    <n v="60"/>
    <n v="20"/>
    <n v="5"/>
    <x v="0"/>
    <n v="0"/>
    <n v="-60"/>
    <m/>
    <n v="0.33333333333333331"/>
    <n v="0"/>
    <n v="40"/>
    <n v="0"/>
  </r>
  <r>
    <x v="8"/>
    <s v="Bookends"/>
    <n v="60"/>
    <n v="20"/>
    <n v="5"/>
    <x v="0"/>
    <n v="0"/>
    <n v="-60"/>
    <m/>
    <n v="0.33333333333333331"/>
    <n v="0"/>
    <n v="40"/>
    <n v="0"/>
  </r>
  <r>
    <x v="9"/>
    <s v="I chard, 1 zin, 1 syrah, 6 glass charms"/>
    <n v="60"/>
    <n v="25"/>
    <n v="5"/>
    <x v="0"/>
    <n v="0"/>
    <n v="-60"/>
    <m/>
    <n v="0.41666666666666669"/>
    <n v="0"/>
    <n v="35"/>
    <n v="0"/>
  </r>
  <r>
    <x v="2"/>
    <s v="Peggy Hopper print"/>
    <n v="50"/>
    <n v="15"/>
    <n v="5"/>
    <x v="0"/>
    <n v="0"/>
    <n v="-50"/>
    <m/>
    <n v="0.3"/>
    <n v="0"/>
    <n v="35"/>
    <n v="0"/>
  </r>
  <r>
    <x v="3"/>
    <s v="Spinal exam &amp; chirpractic x-rays"/>
    <n v="250"/>
    <n v="100"/>
    <n v="25"/>
    <x v="0"/>
    <n v="0"/>
    <n v="-250"/>
    <m/>
    <n v="0.4"/>
    <n v="0"/>
    <n v="150"/>
    <n v="0"/>
  </r>
  <r>
    <x v="10"/>
    <s v="Formaggio's $20 GC"/>
    <n v="20"/>
    <n v="10"/>
    <n v="2"/>
    <x v="0"/>
    <n v="0"/>
    <n v="-20"/>
    <m/>
    <n v="0.5"/>
    <n v="0"/>
    <n v="10"/>
    <n v="0"/>
  </r>
  <r>
    <x v="5"/>
    <s v="Four field trips &amp; 1 reuseable tote bag"/>
    <n v="100"/>
    <n v="30"/>
    <n v="10"/>
    <x v="0"/>
    <n v="0"/>
    <n v="-100"/>
    <m/>
    <n v="0.3"/>
    <n v="0"/>
    <n v="70"/>
    <n v="0"/>
  </r>
  <r>
    <x v="7"/>
    <s v="Signature box of artisan chocolate"/>
    <n v="45"/>
    <n v="20"/>
    <n v="5"/>
    <x v="0"/>
    <n v="0"/>
    <n v="-45"/>
    <m/>
    <n v="0.44444444444444442"/>
    <n v="0"/>
    <n v="25"/>
    <n v="0"/>
  </r>
  <r>
    <x v="5"/>
    <s v="Motorcycle goggles"/>
    <n v="45"/>
    <n v="20"/>
    <n v="5"/>
    <x v="0"/>
    <n v="0"/>
    <n v="-45"/>
    <m/>
    <n v="0.44444444444444442"/>
    <n v="0"/>
    <n v="25"/>
    <n v="0"/>
  </r>
  <r>
    <x v="8"/>
    <s v="Two white flowered vases"/>
    <n v="40"/>
    <n v="20"/>
    <n v="5"/>
    <x v="0"/>
    <n v="0"/>
    <n v="-40"/>
    <m/>
    <n v="0.5"/>
    <n v="0"/>
    <n v="20"/>
    <n v="0"/>
  </r>
  <r>
    <x v="8"/>
    <s v="Beige vase and teapot"/>
    <n v="40"/>
    <n v="20"/>
    <n v="5"/>
    <x v="0"/>
    <n v="0"/>
    <n v="-40"/>
    <m/>
    <n v="0.5"/>
    <n v="0"/>
    <n v="20"/>
    <n v="0"/>
  </r>
  <r>
    <x v="11"/>
    <s v="Earrings"/>
    <n v="15"/>
    <n v="5"/>
    <n v="2"/>
    <x v="0"/>
    <n v="0"/>
    <n v="-15"/>
    <m/>
    <n v="0.33333333333333331"/>
    <n v="0"/>
    <n v="10"/>
    <n v="0"/>
  </r>
  <r>
    <x v="1"/>
    <s v="Reversible cloth pocketbook"/>
    <n v="30"/>
    <n v="10"/>
    <n v="5"/>
    <x v="0"/>
    <n v="0"/>
    <n v="-30"/>
    <m/>
    <n v="0.33333333333333331"/>
    <n v="0"/>
    <n v="20"/>
    <n v="0"/>
  </r>
  <r>
    <x v="3"/>
    <s v="Footbath lomi &amp; tea service"/>
    <n v="30"/>
    <n v="15"/>
    <n v="5"/>
    <x v="0"/>
    <n v="0"/>
    <n v="-30"/>
    <m/>
    <n v="0.5"/>
    <n v="0"/>
    <n v="15"/>
    <n v="0"/>
  </r>
  <r>
    <x v="3"/>
    <s v="Footbath lomi &amp; tea service"/>
    <n v="30"/>
    <n v="15"/>
    <n v="5"/>
    <x v="0"/>
    <n v="0"/>
    <n v="-30"/>
    <m/>
    <n v="0.5"/>
    <n v="0"/>
    <n v="15"/>
    <n v="0"/>
  </r>
  <r>
    <x v="3"/>
    <s v="30-minute massage"/>
    <n v="25"/>
    <n v="10"/>
    <n v="5"/>
    <x v="0"/>
    <n v="0"/>
    <n v="-25"/>
    <m/>
    <n v="0.4"/>
    <n v="0"/>
    <n v="15"/>
    <n v="0"/>
  </r>
  <r>
    <x v="6"/>
    <s v="Aquarium party light"/>
    <n v="10"/>
    <n v="2"/>
    <n v="2"/>
    <x v="0"/>
    <n v="0"/>
    <n v="-10"/>
    <m/>
    <n v="0.2"/>
    <n v="0"/>
    <n v="8"/>
    <n v="0"/>
  </r>
  <r>
    <x v="6"/>
    <s v="Aquarium party light"/>
    <n v="10"/>
    <n v="2"/>
    <n v="2"/>
    <x v="0"/>
    <n v="0"/>
    <n v="-10"/>
    <m/>
    <n v="0.2"/>
    <n v="0"/>
    <n v="8"/>
    <n v="0"/>
  </r>
  <r>
    <x v="10"/>
    <s v="$25 gift certificate from The Shack"/>
    <n v="25"/>
    <n v="10"/>
    <n v="5"/>
    <x v="0"/>
    <n v="0"/>
    <n v="-25"/>
    <m/>
    <n v="0.4"/>
    <n v="0"/>
    <n v="15"/>
    <n v="0"/>
  </r>
  <r>
    <x v="10"/>
    <s v="$25 gift certificate from The Shack"/>
    <n v="25"/>
    <n v="10"/>
    <n v="5"/>
    <x v="0"/>
    <n v="0"/>
    <n v="-25"/>
    <m/>
    <n v="0.4"/>
    <n v="0"/>
    <n v="15"/>
    <n v="0"/>
  </r>
  <r>
    <x v="10"/>
    <s v="$25 gift certificate from The Shack"/>
    <n v="25"/>
    <n v="10"/>
    <n v="5"/>
    <x v="0"/>
    <n v="0"/>
    <n v="-25"/>
    <m/>
    <n v="0.4"/>
    <n v="0"/>
    <n v="15"/>
    <n v="0"/>
  </r>
  <r>
    <x v="10"/>
    <s v="$25 gift certificate from The Shack"/>
    <n v="25"/>
    <n v="10"/>
    <n v="5"/>
    <x v="0"/>
    <n v="0"/>
    <n v="-25"/>
    <m/>
    <n v="0.4"/>
    <n v="0"/>
    <n v="15"/>
    <n v="0"/>
  </r>
  <r>
    <x v="6"/>
    <s v="Grocery tote bag (not yet arrived)"/>
    <n v="17"/>
    <n v="5"/>
    <n v="2"/>
    <x v="1"/>
    <n v="0.29411764705882354"/>
    <n v="-12"/>
    <m/>
    <n v="0.29411764705882354"/>
    <n v="0.29411764705882354"/>
    <n v="12"/>
    <n v="5"/>
  </r>
  <r>
    <x v="11"/>
    <s v="Earrings"/>
    <n v="15"/>
    <n v="5"/>
    <n v="2"/>
    <x v="1"/>
    <n v="0.33333333333333331"/>
    <n v="-10"/>
    <m/>
    <n v="0.33333333333333331"/>
    <n v="0.33333333333333331"/>
    <n v="10"/>
    <n v="5"/>
  </r>
  <r>
    <x v="6"/>
    <s v="Magnetic purse hanger w/pouch"/>
    <n v="10"/>
    <n v="2"/>
    <n v="2"/>
    <x v="2"/>
    <n v="0.6"/>
    <n v="-4"/>
    <m/>
    <n v="0.2"/>
    <n v="0.6"/>
    <n v="8"/>
    <n v="6"/>
  </r>
  <r>
    <x v="4"/>
    <s v="Kids baskets"/>
    <n v="40"/>
    <n v="20"/>
    <n v="5"/>
    <x v="3"/>
    <n v="0.17499999999999999"/>
    <n v="-33"/>
    <m/>
    <n v="0.5"/>
    <n v="0.17499999999999999"/>
    <n v="20"/>
    <n v="7"/>
  </r>
  <r>
    <x v="4"/>
    <s v="Kids baskets"/>
    <n v="40"/>
    <n v="20"/>
    <n v="5"/>
    <x v="4"/>
    <n v="0.25"/>
    <n v="-30"/>
    <m/>
    <n v="0.5"/>
    <n v="0.25"/>
    <n v="20"/>
    <n v="10"/>
  </r>
  <r>
    <x v="6"/>
    <s v="Glare Professional Car Wax "/>
    <n v="35"/>
    <n v="10"/>
    <n v="5"/>
    <x v="4"/>
    <n v="0.2857142857142857"/>
    <n v="-25"/>
    <m/>
    <n v="0.2857142857142857"/>
    <n v="0.2857142857142857"/>
    <n v="25"/>
    <n v="10"/>
  </r>
  <r>
    <x v="6"/>
    <s v="Glare Professional Car Wax "/>
    <n v="35"/>
    <n v="10"/>
    <n v="5"/>
    <x v="4"/>
    <n v="0.2857142857142857"/>
    <n v="-25"/>
    <m/>
    <n v="0.2857142857142857"/>
    <n v="0.2857142857142857"/>
    <n v="25"/>
    <n v="10"/>
  </r>
  <r>
    <x v="6"/>
    <s v="Glare Professional Car Wax "/>
    <n v="35"/>
    <n v="10"/>
    <n v="5"/>
    <x v="4"/>
    <n v="0.2857142857142857"/>
    <n v="-25"/>
    <m/>
    <n v="0.2857142857142857"/>
    <n v="0.2857142857142857"/>
    <n v="25"/>
    <n v="10"/>
  </r>
  <r>
    <x v="6"/>
    <s v="Aquarium party light"/>
    <n v="10"/>
    <n v="2"/>
    <n v="2"/>
    <x v="4"/>
    <n v="1"/>
    <n v="0"/>
    <m/>
    <n v="0.2"/>
    <n v="1"/>
    <n v="8"/>
    <n v="10"/>
  </r>
  <r>
    <x v="4"/>
    <s v="Kids baskets"/>
    <n v="40"/>
    <n v="20"/>
    <n v="5"/>
    <x v="5"/>
    <n v="0.27500000000000002"/>
    <n v="-29"/>
    <m/>
    <n v="0.5"/>
    <n v="0.27500000000000002"/>
    <n v="20"/>
    <n v="11"/>
  </r>
  <r>
    <x v="6"/>
    <s v="Aquarium party light"/>
    <n v="10"/>
    <n v="2"/>
    <n v="2"/>
    <x v="5"/>
    <n v="1.1000000000000001"/>
    <n v="1"/>
    <m/>
    <n v="0.2"/>
    <n v="1.1000000000000001"/>
    <n v="8"/>
    <n v="11"/>
  </r>
  <r>
    <x v="6"/>
    <s v="Chili pepper growing kit &amp; pot"/>
    <n v="20"/>
    <n v="10"/>
    <n v="2"/>
    <x v="6"/>
    <n v="0.6"/>
    <n v="-8"/>
    <m/>
    <n v="0.5"/>
    <n v="0.6"/>
    <n v="10"/>
    <n v="12"/>
  </r>
  <r>
    <x v="4"/>
    <s v="Photo frames"/>
    <n v="15"/>
    <m/>
    <m/>
    <x v="7"/>
    <n v="0.8666666666666667"/>
    <n v="-2"/>
    <m/>
    <n v="0"/>
    <n v="0.8666666666666667"/>
    <n v="15"/>
    <n v="13"/>
  </r>
  <r>
    <x v="6"/>
    <s v="Magnifier and letter opener set"/>
    <n v="10"/>
    <n v="2"/>
    <n v="2"/>
    <x v="7"/>
    <n v="1.3"/>
    <n v="3"/>
    <m/>
    <n v="0.2"/>
    <n v="1.3"/>
    <n v="8"/>
    <n v="13"/>
  </r>
  <r>
    <x v="6"/>
    <s v="Chili pepper growing kit &amp; pot"/>
    <n v="20"/>
    <n v="10"/>
    <n v="2"/>
    <x v="8"/>
    <n v="0.7"/>
    <n v="-6"/>
    <m/>
    <n v="0.5"/>
    <n v="0.7"/>
    <n v="10"/>
    <n v="14"/>
  </r>
  <r>
    <x v="8"/>
    <s v="English gift set"/>
    <n v="50"/>
    <n v="15"/>
    <n v="5"/>
    <x v="9"/>
    <n v="0.3"/>
    <n v="-35"/>
    <m/>
    <n v="0.3"/>
    <n v="0.3"/>
    <n v="35"/>
    <n v="15"/>
  </r>
  <r>
    <x v="7"/>
    <s v="Jamaica coffee basket"/>
    <n v="15"/>
    <n v="5"/>
    <n v="2"/>
    <x v="9"/>
    <n v="1"/>
    <n v="0"/>
    <m/>
    <n v="0.33333333333333331"/>
    <n v="1"/>
    <n v="10"/>
    <n v="15"/>
  </r>
  <r>
    <x v="11"/>
    <s v="Beach glass earrings and necklace"/>
    <n v="20"/>
    <n v="10"/>
    <n v="2"/>
    <x v="10"/>
    <n v="0.85"/>
    <n v="-3"/>
    <m/>
    <n v="0.5"/>
    <n v="0.85"/>
    <n v="10"/>
    <n v="17"/>
  </r>
  <r>
    <x v="6"/>
    <s v="Scrapbook ribbon thingy"/>
    <n v="20"/>
    <m/>
    <m/>
    <x v="11"/>
    <n v="0.9"/>
    <n v="-2"/>
    <m/>
    <n v="0"/>
    <n v="0.9"/>
    <n v="20"/>
    <n v="18"/>
  </r>
  <r>
    <x v="6"/>
    <s v="$25 gift certificate from the Picket Fence florist"/>
    <n v="25"/>
    <n v="15"/>
    <n v="2"/>
    <x v="12"/>
    <n v="0.76"/>
    <n v="-6"/>
    <m/>
    <n v="0.6"/>
    <n v="0.76"/>
    <n v="10"/>
    <n v="19"/>
  </r>
  <r>
    <x v="4"/>
    <s v="Disney posters"/>
    <n v="20"/>
    <m/>
    <m/>
    <x v="13"/>
    <n v="1"/>
    <n v="0"/>
    <m/>
    <n v="0"/>
    <n v="1"/>
    <n v="20"/>
    <n v="20"/>
  </r>
  <r>
    <x v="7"/>
    <s v="2 packs of Mountain Thunder Kona coffee 6 oz. each"/>
    <n v="25"/>
    <m/>
    <m/>
    <x v="13"/>
    <n v="0.8"/>
    <n v="-5"/>
    <m/>
    <n v="0"/>
    <n v="0.8"/>
    <n v="25"/>
    <n v="20"/>
  </r>
  <r>
    <x v="1"/>
    <s v="Coupon Book, Sea Life Park, 1 Maui Taco, 6 oz. Kona Coffee"/>
    <n v="75"/>
    <n v="30"/>
    <n v="5"/>
    <x v="13"/>
    <n v="0.26666666666666666"/>
    <n v="-55"/>
    <m/>
    <n v="0.4"/>
    <n v="0.26666666666666666"/>
    <n v="45"/>
    <n v="20"/>
  </r>
  <r>
    <x v="0"/>
    <s v="Coupon Book, Sea Life Park, 1 Maui Taco, 6 oz. Kona Coffee"/>
    <n v="75"/>
    <n v="30"/>
    <n v="5"/>
    <x v="13"/>
    <n v="0.26666666666666666"/>
    <n v="-55"/>
    <m/>
    <n v="0.4"/>
    <n v="0.26666666666666666"/>
    <n v="45"/>
    <n v="20"/>
  </r>
  <r>
    <x v="6"/>
    <s v="$25 gift certificate from the Picket Fence florist"/>
    <n v="25"/>
    <n v="15"/>
    <n v="2"/>
    <x v="13"/>
    <n v="0.8"/>
    <n v="-5"/>
    <m/>
    <n v="0.6"/>
    <n v="0.8"/>
    <n v="10"/>
    <n v="20"/>
  </r>
  <r>
    <x v="8"/>
    <s v="Chinese framed sculpture and teapot"/>
    <n v="60"/>
    <n v="20"/>
    <n v="5"/>
    <x v="13"/>
    <n v="0.33333333333333331"/>
    <n v="-40"/>
    <m/>
    <n v="0.33333333333333331"/>
    <n v="0.33333333333333331"/>
    <n v="40"/>
    <n v="20"/>
  </r>
  <r>
    <x v="8"/>
    <s v="Chinese framed sculpture and teapot"/>
    <n v="60"/>
    <n v="20"/>
    <n v="5"/>
    <x v="13"/>
    <n v="0.33333333333333331"/>
    <n v="-40"/>
    <m/>
    <n v="0.33333333333333331"/>
    <n v="0.33333333333333331"/>
    <n v="40"/>
    <n v="20"/>
  </r>
  <r>
    <x v="6"/>
    <s v="Grocery tote bag (not yet arrived)"/>
    <n v="17"/>
    <n v="5"/>
    <n v="2"/>
    <x v="13"/>
    <n v="1.1764705882352942"/>
    <n v="3"/>
    <m/>
    <n v="0.29411764705882354"/>
    <n v="1.1764705882352942"/>
    <n v="12"/>
    <n v="20"/>
  </r>
  <r>
    <x v="7"/>
    <s v="3 packs of Mountain Thunder Kona coffee 6 oz. each"/>
    <n v="40"/>
    <n v="15"/>
    <n v="5"/>
    <x v="13"/>
    <n v="0.5"/>
    <n v="-20"/>
    <m/>
    <n v="0.375"/>
    <n v="0.5"/>
    <n v="25"/>
    <n v="20"/>
  </r>
  <r>
    <x v="7"/>
    <s v="3 packs of Mountain Thunder Kona coffee 6 oz. each"/>
    <n v="40"/>
    <n v="15"/>
    <n v="5"/>
    <x v="13"/>
    <n v="0.5"/>
    <n v="-20"/>
    <m/>
    <n v="0.375"/>
    <n v="0.5"/>
    <n v="25"/>
    <n v="20"/>
  </r>
  <r>
    <x v="7"/>
    <s v="3 packs of Mountain Thunder Kona coffee 6 oz. each"/>
    <n v="40"/>
    <n v="15"/>
    <n v="5"/>
    <x v="13"/>
    <n v="0.5"/>
    <n v="-20"/>
    <m/>
    <n v="0.375"/>
    <n v="0.5"/>
    <n v="25"/>
    <n v="20"/>
  </r>
  <r>
    <x v="12"/>
    <s v="Indonesian Coconut table"/>
    <n v="30"/>
    <n v="10"/>
    <n v="5"/>
    <x v="13"/>
    <n v="0.66666666666666663"/>
    <n v="-10"/>
    <m/>
    <n v="0.33333333333333331"/>
    <n v="0.66666666666666663"/>
    <n v="20"/>
    <n v="20"/>
  </r>
  <r>
    <x v="10"/>
    <s v="Formaggio's $20 GC plus T-shirt"/>
    <n v="30"/>
    <n v="15"/>
    <n v="2"/>
    <x v="14"/>
    <n v="0.7"/>
    <n v="-9"/>
    <m/>
    <n v="0.5"/>
    <n v="0.7"/>
    <n v="15"/>
    <n v="21"/>
  </r>
  <r>
    <x v="10"/>
    <s v="Lucy's $25 GC"/>
    <n v="25"/>
    <n v="15"/>
    <n v="2"/>
    <x v="14"/>
    <n v="0.84"/>
    <n v="-4"/>
    <m/>
    <n v="0.6"/>
    <n v="0.84"/>
    <n v="10"/>
    <n v="21"/>
  </r>
  <r>
    <x v="10"/>
    <s v="Lucy's $25 GC"/>
    <n v="25"/>
    <n v="15"/>
    <n v="2"/>
    <x v="15"/>
    <n v="0.88"/>
    <n v="-3"/>
    <m/>
    <n v="0.6"/>
    <n v="0.88"/>
    <n v="10"/>
    <n v="22"/>
  </r>
  <r>
    <x v="10"/>
    <s v="Cup of Tea $25 gift certificate"/>
    <n v="25"/>
    <n v="10"/>
    <n v="2"/>
    <x v="16"/>
    <n v="0.96"/>
    <n v="-1"/>
    <m/>
    <n v="0.4"/>
    <n v="0.96"/>
    <n v="15"/>
    <n v="24"/>
  </r>
  <r>
    <x v="3"/>
    <s v="Dawn Cuje Gift certificate and hair care products"/>
    <n v="70"/>
    <n v="25"/>
    <n v="5"/>
    <x v="17"/>
    <n v="0.35714285714285715"/>
    <n v="-45"/>
    <m/>
    <n v="0.35714285714285715"/>
    <n v="0.35714285714285715"/>
    <n v="45"/>
    <n v="25"/>
  </r>
  <r>
    <x v="3"/>
    <s v="Wellness Cuisine Starter Kit"/>
    <n v="60"/>
    <n v="25"/>
    <n v="5"/>
    <x v="17"/>
    <n v="0.41666666666666669"/>
    <n v="-35"/>
    <m/>
    <n v="0.41666666666666669"/>
    <n v="0.41666666666666669"/>
    <n v="35"/>
    <n v="25"/>
  </r>
  <r>
    <x v="9"/>
    <s v="I chard, 1 zin, 1 syrah, 4 acrylic glasses, 6 glass charms"/>
    <n v="110"/>
    <n v="40"/>
    <n v="10"/>
    <x v="17"/>
    <n v="0.22727272727272727"/>
    <n v="-85"/>
    <m/>
    <n v="0.36363636363636365"/>
    <n v="0.22727272727272727"/>
    <n v="70"/>
    <n v="25"/>
  </r>
  <r>
    <x v="8"/>
    <s v="Candle holders, placemats, picture frame"/>
    <n v="50"/>
    <n v="25"/>
    <n v="5"/>
    <x v="17"/>
    <n v="0.5"/>
    <n v="-25"/>
    <m/>
    <n v="0.5"/>
    <n v="0.5"/>
    <n v="25"/>
    <n v="25"/>
  </r>
  <r>
    <x v="5"/>
    <s v="Swimming pool boat"/>
    <n v="40"/>
    <n v="10"/>
    <n v="5"/>
    <x v="17"/>
    <n v="0.625"/>
    <n v="-15"/>
    <m/>
    <n v="0.25"/>
    <n v="0.625"/>
    <n v="30"/>
    <n v="25"/>
  </r>
  <r>
    <x v="9"/>
    <s v="Bottle of Penfolds Merlot, red glasses w/charms"/>
    <n v="25"/>
    <n v="10"/>
    <n v="2"/>
    <x v="18"/>
    <n v="1.04"/>
    <n v="1"/>
    <m/>
    <n v="0.4"/>
    <n v="1.04"/>
    <n v="15"/>
    <n v="26"/>
  </r>
  <r>
    <x v="4"/>
    <s v="4 field trips &amp; tote bag"/>
    <n v="50"/>
    <m/>
    <m/>
    <x v="19"/>
    <n v="0.6"/>
    <n v="-20"/>
    <m/>
    <n v="0"/>
    <n v="0.6"/>
    <n v="50"/>
    <n v="30"/>
  </r>
  <r>
    <x v="5"/>
    <s v="Golf watch award set"/>
    <n v="75"/>
    <n v="25"/>
    <n v="5"/>
    <x v="19"/>
    <n v="0.4"/>
    <n v="-45"/>
    <m/>
    <n v="0.33333333333333331"/>
    <n v="0.4"/>
    <n v="50"/>
    <n v="30"/>
  </r>
  <r>
    <x v="9"/>
    <s v="I chard, 1 zin, 1 syrah, 6 glass charms"/>
    <n v="60"/>
    <n v="25"/>
    <n v="5"/>
    <x v="19"/>
    <n v="0.5"/>
    <n v="-30"/>
    <m/>
    <n v="0.41666666666666669"/>
    <n v="0.5"/>
    <n v="35"/>
    <n v="30"/>
  </r>
  <r>
    <x v="9"/>
    <s v="I chard, 1 zin, 1 syrah, 4 acrylic glasses, 6 glass charms"/>
    <n v="110"/>
    <n v="40"/>
    <n v="10"/>
    <x v="19"/>
    <n v="0.27272727272727271"/>
    <n v="-80"/>
    <m/>
    <n v="0.36363636363636365"/>
    <n v="0.27272727272727271"/>
    <n v="70"/>
    <n v="30"/>
  </r>
  <r>
    <x v="7"/>
    <s v="Big Island Candies Basket"/>
    <n v="50"/>
    <n v="25"/>
    <n v="5"/>
    <x v="19"/>
    <n v="0.6"/>
    <n v="-20"/>
    <m/>
    <n v="0.5"/>
    <n v="0.6"/>
    <n v="25"/>
    <n v="30"/>
  </r>
  <r>
    <x v="8"/>
    <s v="Placemat w/coasters, bowl &amp; chopsticks"/>
    <n v="35"/>
    <n v="15"/>
    <n v="5"/>
    <x v="19"/>
    <n v="0.8571428571428571"/>
    <n v="-5"/>
    <m/>
    <n v="0.42857142857142855"/>
    <n v="0.8571428571428571"/>
    <n v="20"/>
    <n v="30"/>
  </r>
  <r>
    <x v="7"/>
    <s v="Rocky Mountain Chocolates"/>
    <n v="30"/>
    <n v="10"/>
    <n v="5"/>
    <x v="19"/>
    <n v="1"/>
    <n v="0"/>
    <m/>
    <n v="0.33333333333333331"/>
    <n v="1"/>
    <n v="20"/>
    <n v="30"/>
  </r>
  <r>
    <x v="7"/>
    <s v="Rocky Mountain Chocolates"/>
    <n v="30"/>
    <n v="10"/>
    <n v="5"/>
    <x v="19"/>
    <n v="1"/>
    <n v="0"/>
    <m/>
    <n v="0.33333333333333331"/>
    <n v="1"/>
    <n v="20"/>
    <n v="30"/>
  </r>
  <r>
    <x v="7"/>
    <s v="Thrill on the Grill barbecue set"/>
    <n v="65"/>
    <n v="25"/>
    <n v="5"/>
    <x v="20"/>
    <n v="0.53846153846153844"/>
    <n v="-30"/>
    <m/>
    <n v="0.38461538461538464"/>
    <n v="0.53846153846153844"/>
    <n v="40"/>
    <n v="35"/>
  </r>
  <r>
    <x v="7"/>
    <s v="3 packs of Mountain Thunder Kona coffee 6 oz. each"/>
    <n v="40"/>
    <n v="15"/>
    <n v="5"/>
    <x v="20"/>
    <n v="0.875"/>
    <n v="-5"/>
    <m/>
    <n v="0.375"/>
    <n v="0.875"/>
    <n v="25"/>
    <n v="35"/>
  </r>
  <r>
    <x v="3"/>
    <s v="Sensual gift basket (not yet arrived)"/>
    <n v="100"/>
    <n v="35"/>
    <n v="5"/>
    <x v="21"/>
    <n v="0.4"/>
    <n v="-60"/>
    <m/>
    <n v="0.35"/>
    <n v="0.4"/>
    <n v="65"/>
    <n v="40"/>
  </r>
  <r>
    <x v="10"/>
    <s v="Cinnamon's Deluxe pupu platter for 6"/>
    <n v="100"/>
    <n v="35"/>
    <n v="5"/>
    <x v="21"/>
    <n v="0.4"/>
    <n v="-60"/>
    <m/>
    <n v="0.35"/>
    <n v="0.4"/>
    <n v="65"/>
    <n v="40"/>
  </r>
  <r>
    <x v="10"/>
    <s v="Formaggio's $20 GC plus T-shirt"/>
    <n v="30"/>
    <n v="15"/>
    <n v="2"/>
    <x v="21"/>
    <n v="1.3333333333333333"/>
    <n v="10"/>
    <m/>
    <n v="0.5"/>
    <n v="1.3333333333333333"/>
    <n v="15"/>
    <n v="40"/>
  </r>
  <r>
    <x v="7"/>
    <s v="Starbucks gift basket"/>
    <n v="60"/>
    <n v="25"/>
    <n v="5"/>
    <x v="21"/>
    <n v="0.66666666666666663"/>
    <n v="-20"/>
    <m/>
    <n v="0.41666666666666669"/>
    <n v="0.66666666666666663"/>
    <n v="35"/>
    <n v="40"/>
  </r>
  <r>
    <x v="8"/>
    <s v="Glass candle holders"/>
    <n v="60"/>
    <n v="20"/>
    <n v="5"/>
    <x v="21"/>
    <n v="0.66666666666666663"/>
    <n v="-20"/>
    <m/>
    <n v="0.33333333333333331"/>
    <n v="0.66666666666666663"/>
    <n v="40"/>
    <n v="40"/>
  </r>
  <r>
    <x v="11"/>
    <s v="silver bracelet with gem stones"/>
    <n v="60"/>
    <n v="25"/>
    <n v="5"/>
    <x v="21"/>
    <n v="0.66666666666666663"/>
    <n v="-20"/>
    <m/>
    <n v="0.41666666666666669"/>
    <n v="0.66666666666666663"/>
    <n v="35"/>
    <n v="40"/>
  </r>
  <r>
    <x v="9"/>
    <s v="I chard, 1 zin, 1 syrah, 6 glass charms"/>
    <n v="60"/>
    <n v="25"/>
    <n v="5"/>
    <x v="21"/>
    <n v="0.66666666666666663"/>
    <n v="-20"/>
    <m/>
    <n v="0.41666666666666669"/>
    <n v="0.66666666666666663"/>
    <n v="35"/>
    <n v="40"/>
  </r>
  <r>
    <x v="9"/>
    <s v="Diamond Head Winery tasting for 6"/>
    <n v="120"/>
    <n v="40"/>
    <n v="10"/>
    <x v="21"/>
    <n v="0.33333333333333331"/>
    <n v="-80"/>
    <m/>
    <n v="0.33333333333333331"/>
    <n v="0.33333333333333331"/>
    <n v="80"/>
    <n v="40"/>
  </r>
  <r>
    <x v="0"/>
    <s v="Diamond Head Theatre tickets"/>
    <n v="44"/>
    <n v="20"/>
    <n v="5"/>
    <x v="21"/>
    <n v="0.90909090909090906"/>
    <n v="-4"/>
    <m/>
    <n v="0.45454545454545453"/>
    <n v="0.90909090909090906"/>
    <n v="24"/>
    <n v="40"/>
  </r>
  <r>
    <x v="3"/>
    <s v="Hair-styling &amp; make-up for night out"/>
    <n v="125"/>
    <n v="45"/>
    <n v="5"/>
    <x v="22"/>
    <n v="0.36"/>
    <n v="-80"/>
    <m/>
    <n v="0.36"/>
    <n v="0.36"/>
    <n v="80"/>
    <n v="45"/>
  </r>
  <r>
    <x v="8"/>
    <s v="Shaklee gift pack (not yet arrived)"/>
    <n v="100"/>
    <n v="35"/>
    <n v="5"/>
    <x v="22"/>
    <n v="0.45"/>
    <n v="-55"/>
    <m/>
    <n v="0.35"/>
    <n v="0.45"/>
    <n v="65"/>
    <n v="45"/>
  </r>
  <r>
    <x v="12"/>
    <s v="Buddha in repose (not yet arrived)"/>
    <n v="75"/>
    <n v="35"/>
    <n v="5"/>
    <x v="22"/>
    <n v="0.6"/>
    <n v="-30"/>
    <m/>
    <n v="0.46666666666666667"/>
    <n v="0.6"/>
    <n v="40"/>
    <n v="45"/>
  </r>
  <r>
    <x v="11"/>
    <s v="Butterfly pendant with gold chain"/>
    <n v="75"/>
    <n v="30"/>
    <n v="5"/>
    <x v="22"/>
    <n v="0.6"/>
    <n v="-30"/>
    <m/>
    <n v="0.4"/>
    <n v="0.6"/>
    <n v="45"/>
    <n v="45"/>
  </r>
  <r>
    <x v="11"/>
    <s v="Butterfly pendant with gold chain"/>
    <n v="75"/>
    <n v="30"/>
    <n v="5"/>
    <x v="22"/>
    <n v="0.6"/>
    <n v="-30"/>
    <m/>
    <n v="0.4"/>
    <n v="0.6"/>
    <n v="45"/>
    <n v="45"/>
  </r>
  <r>
    <x v="10"/>
    <s v="Assagio's $50 "/>
    <n v="50"/>
    <n v="25"/>
    <n v="5"/>
    <x v="22"/>
    <n v="0.9"/>
    <n v="-5"/>
    <m/>
    <n v="0.5"/>
    <n v="0.9"/>
    <n v="25"/>
    <n v="45"/>
  </r>
  <r>
    <x v="10"/>
    <s v="Assagio's $51"/>
    <n v="50"/>
    <n v="25"/>
    <n v="5"/>
    <x v="22"/>
    <n v="0.9"/>
    <n v="-5"/>
    <m/>
    <n v="0.5"/>
    <n v="0.9"/>
    <n v="25"/>
    <n v="45"/>
  </r>
  <r>
    <x v="0"/>
    <s v="4 Consolidated movie passes &amp; 4 $5 Zippy's gift certificates"/>
    <n v="56"/>
    <n v="25"/>
    <n v="5"/>
    <x v="23"/>
    <n v="0.8928571428571429"/>
    <n v="-6"/>
    <m/>
    <n v="0.44642857142857145"/>
    <n v="0.8928571428571429"/>
    <n v="31"/>
    <n v="50"/>
  </r>
  <r>
    <x v="9"/>
    <s v="I chard, 1 zin, 1 syrah, 4 acrylic glasses, 6 glass charms"/>
    <n v="110"/>
    <n v="40"/>
    <n v="10"/>
    <x v="23"/>
    <n v="0.45454545454545453"/>
    <n v="-60"/>
    <m/>
    <n v="0.36363636363636365"/>
    <n v="0.45454545454545453"/>
    <n v="70"/>
    <n v="50"/>
  </r>
  <r>
    <x v="10"/>
    <s v="Baci Bistro $100 gift certificate"/>
    <n v="100"/>
    <n v="50"/>
    <n v="10"/>
    <x v="23"/>
    <n v="0.5"/>
    <n v="-50"/>
    <m/>
    <n v="0.5"/>
    <n v="0.5"/>
    <n v="50"/>
    <n v="50"/>
  </r>
  <r>
    <x v="4"/>
    <s v="Kids baskets"/>
    <n v="40"/>
    <n v="20"/>
    <n v="5"/>
    <x v="23"/>
    <n v="1.25"/>
    <n v="10"/>
    <m/>
    <n v="0.5"/>
    <n v="1.25"/>
    <n v="20"/>
    <n v="50"/>
  </r>
  <r>
    <x v="6"/>
    <s v="Real estate licensing class"/>
    <n v="425"/>
    <n v="5"/>
    <n v="2"/>
    <x v="24"/>
    <n v="0.12941176470588237"/>
    <n v="-370"/>
    <m/>
    <n v="1.1764705882352941E-2"/>
    <n v="0.12941176470588237"/>
    <n v="420"/>
    <n v="55"/>
  </r>
  <r>
    <x v="5"/>
    <s v="Fishing pole"/>
    <n v="75"/>
    <n v="35"/>
    <n v="5"/>
    <x v="24"/>
    <n v="0.73333333333333328"/>
    <n v="-20"/>
    <m/>
    <n v="0.46666666666666667"/>
    <n v="0.73333333333333328"/>
    <n v="40"/>
    <n v="55"/>
  </r>
  <r>
    <x v="11"/>
    <s v="Sterling silver necklace with pearls"/>
    <n v="70"/>
    <n v="35"/>
    <n v="5"/>
    <x v="24"/>
    <n v="0.7857142857142857"/>
    <n v="-15"/>
    <m/>
    <n v="0.5"/>
    <n v="0.7857142857142857"/>
    <n v="35"/>
    <n v="55"/>
  </r>
  <r>
    <x v="10"/>
    <s v="Duke's Canoe Club Waikiki gift certificate"/>
    <n v="75"/>
    <n v="35"/>
    <n v="5"/>
    <x v="25"/>
    <n v="0.8"/>
    <n v="-15"/>
    <m/>
    <n v="0.46666666666666667"/>
    <n v="0.8"/>
    <n v="40"/>
    <n v="60"/>
  </r>
  <r>
    <x v="13"/>
    <s v="Round-trip airport shuttle ride"/>
    <n v="100"/>
    <n v="40"/>
    <n v="10"/>
    <x v="25"/>
    <n v="0.6"/>
    <n v="-40"/>
    <m/>
    <n v="0.4"/>
    <n v="0.6"/>
    <n v="60"/>
    <n v="60"/>
  </r>
  <r>
    <x v="10"/>
    <s v="Dinner Buffet for 2 at the Oceanarium Restaurant"/>
    <n v="70"/>
    <n v="35"/>
    <n v="5"/>
    <x v="26"/>
    <n v="0.9285714285714286"/>
    <n v="-5"/>
    <m/>
    <n v="0.5"/>
    <n v="0.9285714285714286"/>
    <n v="35"/>
    <n v="65"/>
  </r>
  <r>
    <x v="5"/>
    <s v="3-month Windward YMCA membership &amp; Reebok duffel bag"/>
    <n v="200"/>
    <n v="60"/>
    <n v="10"/>
    <x v="27"/>
    <n v="0.35"/>
    <n v="-130"/>
    <m/>
    <n v="0.3"/>
    <n v="0.35"/>
    <n v="140"/>
    <n v="70"/>
  </r>
  <r>
    <x v="5"/>
    <s v="3-month Windward YMCA membership "/>
    <n v="186"/>
    <n v="60"/>
    <n v="10"/>
    <x v="27"/>
    <n v="0.37634408602150538"/>
    <n v="-116"/>
    <m/>
    <n v="0.32258064516129031"/>
    <n v="0.37634408602150538"/>
    <n v="126"/>
    <n v="70"/>
  </r>
  <r>
    <x v="10"/>
    <s v="Baci Bistro $25 gift certificate"/>
    <n v="25"/>
    <n v="10"/>
    <n v="2"/>
    <x v="27"/>
    <n v="2.8"/>
    <n v="45"/>
    <m/>
    <n v="0.4"/>
    <n v="2.8"/>
    <n v="15"/>
    <n v="70"/>
  </r>
  <r>
    <x v="5"/>
    <s v="Two rounds of golf at Luana Hills"/>
    <n v="250"/>
    <n v="100"/>
    <n v="25"/>
    <x v="28"/>
    <n v="0.3"/>
    <n v="-175"/>
    <m/>
    <n v="0.4"/>
    <n v="0.3"/>
    <n v="150"/>
    <n v="75"/>
  </r>
  <r>
    <x v="9"/>
    <s v="4 chard, 4 zin, 4 syrah"/>
    <n v="200"/>
    <n v="80"/>
    <n v="10"/>
    <x v="29"/>
    <n v="0.4"/>
    <n v="-120"/>
    <m/>
    <n v="0.4"/>
    <n v="0.4"/>
    <n v="120"/>
    <n v="80"/>
  </r>
  <r>
    <x v="5"/>
    <s v="3-month Windward YMCA membership "/>
    <n v="186"/>
    <n v="60"/>
    <n v="10"/>
    <x v="29"/>
    <n v="0.43010752688172044"/>
    <n v="-106"/>
    <m/>
    <n v="0.32258064516129031"/>
    <n v="0.43010752688172044"/>
    <n v="126"/>
    <n v="80"/>
  </r>
  <r>
    <x v="12"/>
    <s v="Honu Pedestal (not yet arrived)"/>
    <n v="105"/>
    <n v="40"/>
    <n v="10"/>
    <x v="29"/>
    <n v="0.76190476190476186"/>
    <n v="-25"/>
    <m/>
    <n v="0.38095238095238093"/>
    <n v="0.76190476190476186"/>
    <n v="65"/>
    <n v="80"/>
  </r>
  <r>
    <x v="9"/>
    <s v="4 chard, 4 zin, 4 syrah"/>
    <n v="200"/>
    <n v="80"/>
    <n v="10"/>
    <x v="30"/>
    <n v="0.45"/>
    <n v="-110"/>
    <m/>
    <n v="0.4"/>
    <n v="0.45"/>
    <n v="120"/>
    <n v="90"/>
  </r>
  <r>
    <x v="9"/>
    <s v="4 chard, 4 zin, 4 syrah"/>
    <n v="200"/>
    <n v="80"/>
    <n v="10"/>
    <x v="30"/>
    <n v="0.45"/>
    <n v="-110"/>
    <m/>
    <n v="0.4"/>
    <n v="0.45"/>
    <n v="120"/>
    <n v="90"/>
  </r>
  <r>
    <x v="9"/>
    <s v="4 chard, 4 zin, 4 syrah"/>
    <n v="200"/>
    <n v="80"/>
    <n v="10"/>
    <x v="31"/>
    <n v="0.5"/>
    <n v="-100"/>
    <m/>
    <n v="0.4"/>
    <n v="0.5"/>
    <n v="120"/>
    <n v="100"/>
  </r>
  <r>
    <x v="12"/>
    <s v="Carved wooden bowl"/>
    <n v="125"/>
    <m/>
    <m/>
    <x v="32"/>
    <n v="0.84"/>
    <n v="-20"/>
    <m/>
    <n v="0"/>
    <n v="0.84"/>
    <n v="125"/>
    <n v="105"/>
  </r>
  <r>
    <x v="13"/>
    <s v="Two nights at the Miramar at Waikiki"/>
    <n v="350"/>
    <n v="150"/>
    <n v="25"/>
    <x v="33"/>
    <n v="0.42857142857142855"/>
    <n v="-200"/>
    <m/>
    <n v="0.42857142857142855"/>
    <n v="0.42857142857142855"/>
    <n v="200"/>
    <n v="150"/>
  </r>
  <r>
    <x v="5"/>
    <s v="Two rounds of golf at Ko Olina"/>
    <n v="300"/>
    <n v="100"/>
    <n v="25"/>
    <x v="33"/>
    <n v="0.5"/>
    <n v="-150"/>
    <m/>
    <n v="0.33333333333333331"/>
    <n v="0.5"/>
    <n v="200"/>
    <n v="150"/>
  </r>
  <r>
    <x v="3"/>
    <s v="Gift certificate for skin treatment"/>
    <n v="350"/>
    <n v="150"/>
    <n v="25"/>
    <x v="34"/>
    <n v="0.45714285714285713"/>
    <n v="-190"/>
    <m/>
    <n v="0.42857142857142855"/>
    <n v="0.45714285714285713"/>
    <n v="200"/>
    <n v="160"/>
  </r>
  <r>
    <x v="12"/>
    <s v="Dolphin Table"/>
    <n v="375"/>
    <n v="185"/>
    <n v="10"/>
    <x v="35"/>
    <n v="0.49333333333333335"/>
    <n v="-190"/>
    <m/>
    <n v="0.49333333333333335"/>
    <n v="0.49333333333333335"/>
    <n v="190"/>
    <n v="185"/>
  </r>
  <r>
    <x v="12"/>
    <s v="Palm Tree table"/>
    <n v="265"/>
    <n v="185"/>
    <n v="10"/>
    <x v="35"/>
    <n v="0.69811320754716977"/>
    <n v="-80"/>
    <m/>
    <n v="0.69811320754716977"/>
    <n v="0.69811320754716977"/>
    <n v="80"/>
    <n v="185"/>
  </r>
  <r>
    <x v="12"/>
    <s v="Palm Tree table"/>
    <n v="265"/>
    <n v="185"/>
    <n v="10"/>
    <x v="35"/>
    <n v="0.69811320754716977"/>
    <n v="-80"/>
    <m/>
    <n v="0.69811320754716977"/>
    <n v="0.69811320754716977"/>
    <n v="80"/>
    <n v="185"/>
  </r>
  <r>
    <x v="0"/>
    <s v="Private tour of Shangri La for 4"/>
    <n v="600"/>
    <n v="200"/>
    <n v="25"/>
    <x v="36"/>
    <n v="0.33333333333333331"/>
    <n v="-400"/>
    <m/>
    <n v="0.33333333333333331"/>
    <n v="0.33333333333333331"/>
    <n v="400"/>
    <n v="200"/>
  </r>
  <r>
    <x v="9"/>
    <s v="Oeno Winemaking kit"/>
    <n v="350"/>
    <n v="150"/>
    <n v="25"/>
    <x v="36"/>
    <n v="0.5714285714285714"/>
    <n v="-150"/>
    <m/>
    <n v="0.42857142857142855"/>
    <n v="0.5714285714285714"/>
    <n v="200"/>
    <n v="200"/>
  </r>
  <r>
    <x v="6"/>
    <s v="Unique cactus and turquoise walking stick"/>
    <n v="500"/>
    <n v="200"/>
    <n v="50"/>
    <x v="36"/>
    <n v="0.4"/>
    <n v="-300"/>
    <m/>
    <n v="0.4"/>
    <n v="0.4"/>
    <n v="300"/>
    <n v="200"/>
  </r>
  <r>
    <x v="12"/>
    <s v="Turtle Table"/>
    <n v="375"/>
    <n v="185"/>
    <n v="10"/>
    <x v="37"/>
    <n v="0.54666666666666663"/>
    <n v="-170"/>
    <m/>
    <n v="0.49333333333333335"/>
    <n v="0.54666666666666663"/>
    <n v="190"/>
    <n v="205"/>
  </r>
  <r>
    <x v="5"/>
    <s v="One-year Windward YMCA membership"/>
    <n v="528"/>
    <n v="200"/>
    <n v="25"/>
    <x v="38"/>
    <n v="0.42613636363636365"/>
    <n v="-303"/>
    <m/>
    <n v="0.37878787878787878"/>
    <n v="0.42613636363636365"/>
    <n v="328"/>
    <n v="225"/>
  </r>
  <r>
    <x v="5"/>
    <s v="One-year Windward YMCA membership"/>
    <n v="528"/>
    <n v="200"/>
    <n v="25"/>
    <x v="38"/>
    <n v="0.42613636363636365"/>
    <n v="-303"/>
    <m/>
    <n v="0.37878787878787878"/>
    <n v="0.42613636363636365"/>
    <n v="328"/>
    <n v="225"/>
  </r>
  <r>
    <x v="5"/>
    <s v="One-year Windward YMCA membership"/>
    <n v="528"/>
    <n v="200"/>
    <n v="25"/>
    <x v="38"/>
    <n v="0.42613636363636365"/>
    <n v="-303"/>
    <m/>
    <n v="0.37878787878787878"/>
    <n v="0.42613636363636365"/>
    <n v="328"/>
    <n v="225"/>
  </r>
  <r>
    <x v="13"/>
    <s v="1-week stay at Resort in Thailand (air fare not included)"/>
    <n v="2000"/>
    <n v="200"/>
    <n v="25"/>
    <x v="39"/>
    <n v="0.25"/>
    <n v="-1500"/>
    <m/>
    <n v="0.1"/>
    <n v="0.25"/>
    <n v="1800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s v="Entertainment"/>
    <s v="Half-hour Mermaids Hawaii show"/>
    <n v="500"/>
    <x v="0"/>
    <n v="10"/>
    <n v="0"/>
    <n v="0"/>
    <n v="-500"/>
    <x v="0"/>
    <x v="0"/>
    <n v="0"/>
    <n v="400"/>
    <n v="0"/>
    <n v="0"/>
    <e v="#DIV/0!"/>
    <n v="0.29411764705882354"/>
    <x v="0"/>
  </r>
  <r>
    <s v="Clothing"/>
    <s v="Two Dunhill leather passport wallets"/>
    <n v="225"/>
    <x v="1"/>
    <n v="5"/>
    <n v="0"/>
    <n v="0"/>
    <n v="-225"/>
    <x v="0"/>
    <x v="1"/>
    <n v="0"/>
    <n v="165"/>
    <n v="0"/>
    <n v="0"/>
    <e v="#DIV/0!"/>
    <n v="0.33333333333333331"/>
    <x v="0"/>
  </r>
  <r>
    <s v="Art"/>
    <s v="Beach scene"/>
    <n v="350"/>
    <x v="0"/>
    <n v="10"/>
    <n v="0"/>
    <n v="0"/>
    <n v="-350"/>
    <x v="0"/>
    <x v="2"/>
    <n v="0"/>
    <n v="250"/>
    <n v="0"/>
    <n v="0"/>
    <e v="#DIV/0!"/>
    <n v="0.6"/>
    <x v="0"/>
  </r>
  <r>
    <s v="Health &amp; Beauty"/>
    <s v="Paul Brown gift basket (not yet arrived)"/>
    <n v="100"/>
    <x v="2"/>
    <n v="5"/>
    <n v="0"/>
    <n v="0"/>
    <n v="-100"/>
    <x v="0"/>
    <x v="3"/>
    <n v="0"/>
    <n v="65"/>
    <n v="0"/>
    <n v="0"/>
    <e v="#DIV/0!"/>
    <n v="0.17499999999999999"/>
    <x v="0"/>
  </r>
  <r>
    <s v="Kid's stuff"/>
    <s v="Half off 6 weeks of Swim Baby infant swim lessons "/>
    <n v="420"/>
    <x v="3"/>
    <n v="25"/>
    <n v="0"/>
    <n v="0"/>
    <n v="-420"/>
    <x v="0"/>
    <x v="4"/>
    <n v="0"/>
    <n v="270"/>
    <n v="0"/>
    <n v="0"/>
    <e v="#DIV/0!"/>
    <n v="0.25"/>
    <x v="0"/>
  </r>
  <r>
    <s v="Kid's stuff"/>
    <s v="Half off 6 weeks of Swim Baby infant swim lessons "/>
    <n v="420"/>
    <x v="3"/>
    <n v="25"/>
    <n v="0"/>
    <n v="0"/>
    <n v="-420"/>
    <x v="0"/>
    <x v="4"/>
    <n v="0"/>
    <n v="270"/>
    <n v="0"/>
    <n v="0"/>
    <e v="#DIV/0!"/>
    <n v="0.2857142857142857"/>
    <x v="0"/>
  </r>
  <r>
    <s v="Health &amp; Beauty"/>
    <s v="Consultation and 1-hour laser skin care treatment"/>
    <n v="400"/>
    <x v="3"/>
    <n v="25"/>
    <n v="0"/>
    <n v="0"/>
    <n v="-400"/>
    <x v="0"/>
    <x v="5"/>
    <n v="0"/>
    <n v="250"/>
    <n v="0"/>
    <n v="0"/>
    <e v="#DIV/0!"/>
    <n v="0.2857142857142857"/>
    <x v="0"/>
  </r>
  <r>
    <s v="Sports fitness"/>
    <s v="One-month membership, two lessons, dinner for two KRC"/>
    <n v="375"/>
    <x v="4"/>
    <n v="25"/>
    <n v="0"/>
    <n v="0"/>
    <n v="-375"/>
    <x v="0"/>
    <x v="6"/>
    <n v="0"/>
    <n v="250"/>
    <n v="0"/>
    <n v="0"/>
    <e v="#DIV/0!"/>
    <n v="0.2857142857142857"/>
    <x v="0"/>
  </r>
  <r>
    <s v="Miscellaneous"/>
    <s v="Santa cup gift set"/>
    <n v="25"/>
    <x v="5"/>
    <n v="2"/>
    <n v="0"/>
    <n v="0"/>
    <n v="-25"/>
    <x v="0"/>
    <x v="7"/>
    <n v="0"/>
    <n v="15"/>
    <n v="0"/>
    <n v="0"/>
    <e v="#DIV/0!"/>
    <n v="1"/>
    <x v="0"/>
  </r>
  <r>
    <s v="Food"/>
    <s v="Starbucks gift basket"/>
    <n v="60"/>
    <x v="6"/>
    <n v="5"/>
    <n v="0"/>
    <n v="0"/>
    <n v="-60"/>
    <x v="0"/>
    <x v="8"/>
    <n v="0"/>
    <n v="35"/>
    <n v="0"/>
    <n v="0"/>
    <e v="#DIV/0!"/>
    <n v="0.27500000000000002"/>
    <x v="0"/>
  </r>
  <r>
    <s v="Houseware"/>
    <s v="Wicker magazine rack"/>
    <n v="60"/>
    <x v="7"/>
    <n v="5"/>
    <n v="0"/>
    <n v="0"/>
    <n v="-60"/>
    <x v="0"/>
    <x v="6"/>
    <n v="0"/>
    <n v="40"/>
    <n v="0"/>
    <n v="0"/>
    <e v="#DIV/0!"/>
    <n v="1.1000000000000001"/>
    <x v="0"/>
  </r>
  <r>
    <s v="Houseware"/>
    <s v="Bookends"/>
    <n v="60"/>
    <x v="7"/>
    <n v="5"/>
    <n v="0"/>
    <n v="0"/>
    <n v="-60"/>
    <x v="0"/>
    <x v="6"/>
    <n v="0"/>
    <n v="40"/>
    <n v="0"/>
    <n v="0"/>
    <e v="#DIV/0!"/>
    <n v="0.6"/>
    <x v="0"/>
  </r>
  <r>
    <s v="Wine"/>
    <s v="I chard, 1 zin, 1 syrah, 6 glass charms"/>
    <n v="60"/>
    <x v="6"/>
    <n v="5"/>
    <n v="0"/>
    <n v="0"/>
    <n v="-60"/>
    <x v="0"/>
    <x v="8"/>
    <n v="0"/>
    <n v="35"/>
    <n v="0"/>
    <n v="0"/>
    <e v="#DIV/0!"/>
    <n v="0.8666666666666667"/>
    <x v="0"/>
  </r>
  <r>
    <s v="Art"/>
    <s v="Peggy Hopper print"/>
    <n v="50"/>
    <x v="8"/>
    <n v="5"/>
    <n v="0"/>
    <n v="0"/>
    <n v="-50"/>
    <x v="0"/>
    <x v="9"/>
    <n v="0"/>
    <n v="35"/>
    <n v="0"/>
    <n v="0"/>
    <e v="#DIV/0!"/>
    <n v="1.3"/>
    <x v="0"/>
  </r>
  <r>
    <s v="Health &amp; Beauty"/>
    <s v="Spinal exam &amp; chirpractic x-rays"/>
    <n v="250"/>
    <x v="0"/>
    <n v="25"/>
    <n v="0"/>
    <n v="0"/>
    <n v="-250"/>
    <x v="0"/>
    <x v="7"/>
    <n v="0"/>
    <n v="150"/>
    <n v="0"/>
    <n v="0"/>
    <e v="#DIV/0!"/>
    <n v="0.7"/>
    <x v="0"/>
  </r>
  <r>
    <s v="Restaurant"/>
    <s v="Formaggio's $20 GC"/>
    <n v="20"/>
    <x v="5"/>
    <n v="2"/>
    <n v="0"/>
    <n v="0"/>
    <n v="-20"/>
    <x v="0"/>
    <x v="10"/>
    <n v="0"/>
    <n v="10"/>
    <n v="0"/>
    <n v="0"/>
    <e v="#DIV/0!"/>
    <n v="0.3"/>
    <x v="0"/>
  </r>
  <r>
    <s v="Sports fitness"/>
    <s v="Four field trips &amp; 1 reuseable tote bag"/>
    <n v="100"/>
    <x v="9"/>
    <n v="10"/>
    <n v="0"/>
    <n v="0"/>
    <n v="-100"/>
    <x v="0"/>
    <x v="9"/>
    <n v="0"/>
    <n v="70"/>
    <n v="0"/>
    <n v="0"/>
    <e v="#DIV/0!"/>
    <n v="1"/>
    <x v="0"/>
  </r>
  <r>
    <s v="Food"/>
    <s v="Signature box of artisan chocolate"/>
    <n v="45"/>
    <x v="7"/>
    <n v="5"/>
    <n v="0"/>
    <n v="0"/>
    <n v="-45"/>
    <x v="0"/>
    <x v="11"/>
    <n v="0"/>
    <n v="25"/>
    <n v="0"/>
    <n v="0"/>
    <e v="#DIV/0!"/>
    <n v="0.85"/>
    <x v="0"/>
  </r>
  <r>
    <s v="Sports fitness"/>
    <s v="Motorcycle goggles"/>
    <n v="45"/>
    <x v="7"/>
    <n v="5"/>
    <n v="0"/>
    <n v="0"/>
    <n v="-45"/>
    <x v="0"/>
    <x v="11"/>
    <n v="0"/>
    <n v="25"/>
    <n v="0"/>
    <n v="0"/>
    <e v="#DIV/0!"/>
    <n v="0.9"/>
    <x v="0"/>
  </r>
  <r>
    <s v="Houseware"/>
    <s v="Two white flowered vases"/>
    <n v="40"/>
    <x v="7"/>
    <n v="5"/>
    <n v="0"/>
    <n v="0"/>
    <n v="-40"/>
    <x v="0"/>
    <x v="10"/>
    <n v="0"/>
    <n v="20"/>
    <n v="0"/>
    <n v="0"/>
    <e v="#DIV/0!"/>
    <n v="0.76"/>
    <x v="0"/>
  </r>
  <r>
    <s v="Houseware"/>
    <s v="Beige vase and teapot"/>
    <n v="40"/>
    <x v="7"/>
    <n v="5"/>
    <n v="0"/>
    <n v="0"/>
    <n v="-40"/>
    <x v="0"/>
    <x v="10"/>
    <n v="0"/>
    <n v="20"/>
    <n v="0"/>
    <n v="0"/>
    <e v="#DIV/0!"/>
    <n v="1"/>
    <x v="0"/>
  </r>
  <r>
    <s v="Jewelry"/>
    <s v="Earrings"/>
    <n v="15"/>
    <x v="10"/>
    <n v="2"/>
    <n v="0"/>
    <n v="0"/>
    <n v="-15"/>
    <x v="0"/>
    <x v="6"/>
    <n v="0"/>
    <n v="10"/>
    <n v="0"/>
    <n v="0"/>
    <e v="#DIV/0!"/>
    <n v="0.8"/>
    <x v="0"/>
  </r>
  <r>
    <s v="Clothing"/>
    <s v="Reversible cloth pocketbook"/>
    <n v="30"/>
    <x v="5"/>
    <n v="5"/>
    <n v="0"/>
    <n v="0"/>
    <n v="-30"/>
    <x v="0"/>
    <x v="6"/>
    <n v="0"/>
    <n v="20"/>
    <n v="0"/>
    <n v="0"/>
    <e v="#DIV/0!"/>
    <n v="0.26666666666666666"/>
    <x v="0"/>
  </r>
  <r>
    <s v="Health &amp; Beauty"/>
    <s v="Footbath lomi &amp; tea service"/>
    <n v="30"/>
    <x v="8"/>
    <n v="5"/>
    <n v="0"/>
    <n v="0"/>
    <n v="-30"/>
    <x v="0"/>
    <x v="10"/>
    <n v="0"/>
    <n v="15"/>
    <n v="0"/>
    <n v="0"/>
    <e v="#DIV/0!"/>
    <n v="0.26666666666666666"/>
    <x v="0"/>
  </r>
  <r>
    <s v="Health &amp; Beauty"/>
    <s v="Footbath lomi &amp; tea service"/>
    <n v="30"/>
    <x v="8"/>
    <n v="5"/>
    <n v="0"/>
    <n v="0"/>
    <n v="-30"/>
    <x v="0"/>
    <x v="10"/>
    <n v="0"/>
    <n v="15"/>
    <n v="0"/>
    <n v="0"/>
    <e v="#DIV/0!"/>
    <n v="0.8"/>
    <x v="0"/>
  </r>
  <r>
    <s v="Health &amp; Beauty"/>
    <s v="30-minute massage"/>
    <n v="25"/>
    <x v="5"/>
    <n v="5"/>
    <n v="0"/>
    <n v="0"/>
    <n v="-25"/>
    <x v="0"/>
    <x v="7"/>
    <n v="0"/>
    <n v="15"/>
    <n v="0"/>
    <n v="0"/>
    <e v="#DIV/0!"/>
    <n v="0.33333333333333331"/>
    <x v="0"/>
  </r>
  <r>
    <s v="Miscellaneous"/>
    <s v="Aquarium party light"/>
    <n v="10"/>
    <x v="11"/>
    <n v="2"/>
    <n v="0"/>
    <n v="0"/>
    <n v="-10"/>
    <x v="0"/>
    <x v="0"/>
    <n v="0"/>
    <n v="8"/>
    <n v="0"/>
    <n v="0"/>
    <e v="#DIV/0!"/>
    <n v="0.33333333333333331"/>
    <x v="0"/>
  </r>
  <r>
    <s v="Miscellaneous"/>
    <s v="Aquarium party light"/>
    <n v="10"/>
    <x v="11"/>
    <n v="2"/>
    <n v="0"/>
    <n v="0"/>
    <n v="-10"/>
    <x v="0"/>
    <x v="0"/>
    <n v="0"/>
    <n v="8"/>
    <n v="0"/>
    <n v="0"/>
    <e v="#DIV/0!"/>
    <n v="1.1764705882352942"/>
    <x v="0"/>
  </r>
  <r>
    <s v="Restaurant"/>
    <s v="$25 gift certificate from The Shack"/>
    <n v="25"/>
    <x v="5"/>
    <n v="5"/>
    <n v="0"/>
    <n v="0"/>
    <n v="-25"/>
    <x v="0"/>
    <x v="7"/>
    <n v="0"/>
    <n v="15"/>
    <n v="0"/>
    <n v="0"/>
    <e v="#DIV/0!"/>
    <n v="0.5"/>
    <x v="0"/>
  </r>
  <r>
    <s v="Restaurant"/>
    <s v="$25 gift certificate from The Shack"/>
    <n v="25"/>
    <x v="5"/>
    <n v="5"/>
    <n v="0"/>
    <n v="0"/>
    <n v="-25"/>
    <x v="0"/>
    <x v="7"/>
    <n v="0"/>
    <n v="15"/>
    <n v="0"/>
    <n v="0"/>
    <e v="#DIV/0!"/>
    <n v="0.5"/>
    <x v="0"/>
  </r>
  <r>
    <s v="Restaurant"/>
    <s v="$25 gift certificate from The Shack"/>
    <n v="25"/>
    <x v="5"/>
    <n v="5"/>
    <n v="0"/>
    <n v="0"/>
    <n v="-25"/>
    <x v="0"/>
    <x v="7"/>
    <n v="0"/>
    <n v="15"/>
    <n v="0"/>
    <n v="0"/>
    <e v="#DIV/0!"/>
    <n v="0.5"/>
    <x v="0"/>
  </r>
  <r>
    <s v="Restaurant"/>
    <s v="$25 gift certificate from The Shack"/>
    <n v="25"/>
    <x v="5"/>
    <n v="5"/>
    <n v="0"/>
    <n v="0"/>
    <n v="-25"/>
    <x v="0"/>
    <x v="7"/>
    <n v="0"/>
    <n v="15"/>
    <n v="0"/>
    <n v="0"/>
    <e v="#DIV/0!"/>
    <n v="0.66666666666666663"/>
    <x v="0"/>
  </r>
  <r>
    <s v="Miscellaneous"/>
    <s v="Grocery tote bag (not yet arrived)"/>
    <n v="17"/>
    <x v="10"/>
    <n v="2"/>
    <n v="5"/>
    <n v="0.29411764705882354"/>
    <n v="-12"/>
    <x v="0"/>
    <x v="12"/>
    <n v="0.29411764705882354"/>
    <n v="12"/>
    <n v="5"/>
    <n v="2"/>
    <n v="6.8"/>
    <n v="0.7"/>
    <x v="1"/>
  </r>
  <r>
    <s v="Jewelry"/>
    <s v="Earrings"/>
    <n v="15"/>
    <x v="10"/>
    <n v="2"/>
    <n v="5"/>
    <n v="0.33333333333333331"/>
    <n v="-10"/>
    <x v="0"/>
    <x v="6"/>
    <n v="0.33333333333333331"/>
    <n v="10"/>
    <n v="5"/>
    <n v="2"/>
    <n v="6"/>
    <n v="0.84"/>
    <x v="1"/>
  </r>
  <r>
    <s v="Miscellaneous"/>
    <s v="Magnetic purse hanger w/pouch"/>
    <n v="10"/>
    <x v="11"/>
    <n v="2"/>
    <n v="6"/>
    <n v="0.6"/>
    <n v="-4"/>
    <x v="0"/>
    <x v="0"/>
    <n v="0.6"/>
    <n v="8"/>
    <n v="6"/>
    <n v="3"/>
    <n v="3.3333333333333335"/>
    <n v="0.88"/>
    <x v="1"/>
  </r>
  <r>
    <s v="Kid's stuff"/>
    <s v="Kids baskets"/>
    <n v="40"/>
    <x v="7"/>
    <n v="5"/>
    <n v="7"/>
    <n v="0.17499999999999999"/>
    <n v="-33"/>
    <x v="0"/>
    <x v="10"/>
    <n v="0.17499999999999999"/>
    <n v="20"/>
    <n v="7"/>
    <n v="1"/>
    <n v="28.571428571428573"/>
    <n v="0.96"/>
    <x v="1"/>
  </r>
  <r>
    <s v="Kid's stuff"/>
    <s v="Kids baskets"/>
    <n v="40"/>
    <x v="7"/>
    <n v="5"/>
    <n v="10"/>
    <n v="0.25"/>
    <n v="-30"/>
    <x v="0"/>
    <x v="10"/>
    <n v="0.25"/>
    <n v="20"/>
    <n v="10"/>
    <n v="2"/>
    <n v="20"/>
    <n v="0.35714285714285715"/>
    <x v="1"/>
  </r>
  <r>
    <s v="Miscellaneous"/>
    <s v="Glare Professional Car Wax "/>
    <n v="35"/>
    <x v="5"/>
    <n v="5"/>
    <n v="10"/>
    <n v="0.2857142857142857"/>
    <n v="-25"/>
    <x v="0"/>
    <x v="2"/>
    <n v="0.2857142857142857"/>
    <n v="25"/>
    <n v="10"/>
    <n v="2"/>
    <n v="17.5"/>
    <n v="0.41666666666666669"/>
    <x v="1"/>
  </r>
  <r>
    <s v="Miscellaneous"/>
    <s v="Glare Professional Car Wax "/>
    <n v="35"/>
    <x v="5"/>
    <n v="5"/>
    <n v="10"/>
    <n v="0.2857142857142857"/>
    <n v="-25"/>
    <x v="0"/>
    <x v="2"/>
    <n v="0.2857142857142857"/>
    <n v="25"/>
    <n v="10"/>
    <n v="2"/>
    <n v="17.5"/>
    <n v="0.22727272727272727"/>
    <x v="1"/>
  </r>
  <r>
    <s v="Miscellaneous"/>
    <s v="Glare Professional Car Wax "/>
    <n v="35"/>
    <x v="5"/>
    <n v="5"/>
    <n v="10"/>
    <n v="0.2857142857142857"/>
    <n v="-25"/>
    <x v="0"/>
    <x v="2"/>
    <n v="0.2857142857142857"/>
    <n v="25"/>
    <n v="10"/>
    <n v="2"/>
    <n v="17.5"/>
    <n v="0.5"/>
    <x v="1"/>
  </r>
  <r>
    <s v="Miscellaneous"/>
    <s v="Aquarium party light"/>
    <n v="10"/>
    <x v="11"/>
    <n v="2"/>
    <n v="10"/>
    <n v="1"/>
    <n v="0"/>
    <x v="0"/>
    <x v="0"/>
    <n v="1"/>
    <n v="8"/>
    <n v="10"/>
    <n v="5"/>
    <n v="2"/>
    <n v="0.625"/>
    <x v="1"/>
  </r>
  <r>
    <s v="Kid's stuff"/>
    <s v="Kids baskets"/>
    <n v="40"/>
    <x v="7"/>
    <n v="5"/>
    <n v="11"/>
    <n v="0.27500000000000002"/>
    <n v="-29"/>
    <x v="0"/>
    <x v="10"/>
    <n v="0.27500000000000002"/>
    <n v="20"/>
    <n v="11"/>
    <n v="2"/>
    <n v="18.18181818181818"/>
    <n v="1.04"/>
    <x v="1"/>
  </r>
  <r>
    <s v="Miscellaneous"/>
    <s v="Aquarium party light"/>
    <n v="10"/>
    <x v="11"/>
    <n v="2"/>
    <n v="11"/>
    <n v="1.1000000000000001"/>
    <n v="1"/>
    <x v="0"/>
    <x v="0"/>
    <n v="1.1000000000000001"/>
    <n v="8"/>
    <n v="11"/>
    <n v="5"/>
    <n v="1.8181818181818181"/>
    <n v="0.6"/>
    <x v="1"/>
  </r>
  <r>
    <s v="Miscellaneous"/>
    <s v="Chili pepper growing kit &amp; pot"/>
    <n v="20"/>
    <x v="5"/>
    <n v="2"/>
    <n v="12"/>
    <n v="0.6"/>
    <n v="-8"/>
    <x v="0"/>
    <x v="10"/>
    <n v="0.6"/>
    <n v="10"/>
    <n v="12"/>
    <n v="6"/>
    <n v="3.3333333333333335"/>
    <n v="0.4"/>
    <x v="1"/>
  </r>
  <r>
    <s v="Kid's stuff"/>
    <s v="Photo frames"/>
    <n v="15"/>
    <x v="12"/>
    <n v="5"/>
    <n v="13"/>
    <n v="0.8666666666666667"/>
    <n v="-2"/>
    <x v="0"/>
    <x v="13"/>
    <n v="0.8666666666666667"/>
    <n v="15"/>
    <n v="13"/>
    <n v="2"/>
    <n v="5.7692307692307692"/>
    <n v="0.5"/>
    <x v="1"/>
  </r>
  <r>
    <s v="Miscellaneous"/>
    <s v="Magnifier and letter opener set"/>
    <n v="10"/>
    <x v="11"/>
    <n v="2"/>
    <n v="13"/>
    <n v="1.3"/>
    <n v="3"/>
    <x v="0"/>
    <x v="0"/>
    <n v="1.3"/>
    <n v="8"/>
    <n v="13"/>
    <n v="6"/>
    <n v="1.5384615384615383"/>
    <n v="0.27272727272727271"/>
    <x v="1"/>
  </r>
  <r>
    <s v="Miscellaneous"/>
    <s v="Chili pepper growing kit &amp; pot"/>
    <n v="20"/>
    <x v="5"/>
    <n v="2"/>
    <n v="14"/>
    <n v="0.7"/>
    <n v="-6"/>
    <x v="0"/>
    <x v="10"/>
    <n v="0.7"/>
    <n v="10"/>
    <n v="14"/>
    <n v="7"/>
    <n v="2.8571428571428572"/>
    <n v="0.6"/>
    <x v="1"/>
  </r>
  <r>
    <s v="Houseware"/>
    <s v="English gift set"/>
    <n v="50"/>
    <x v="8"/>
    <n v="5"/>
    <n v="15"/>
    <n v="0.3"/>
    <n v="-35"/>
    <x v="0"/>
    <x v="9"/>
    <n v="0.3"/>
    <n v="35"/>
    <n v="15"/>
    <n v="3"/>
    <n v="16.666666666666668"/>
    <n v="0.8571428571428571"/>
    <x v="1"/>
  </r>
  <r>
    <s v="Food"/>
    <s v="Jamaica coffee basket"/>
    <n v="15"/>
    <x v="10"/>
    <n v="2"/>
    <n v="15"/>
    <n v="1"/>
    <n v="0"/>
    <x v="0"/>
    <x v="6"/>
    <n v="1"/>
    <n v="10"/>
    <n v="15"/>
    <n v="7"/>
    <n v="2"/>
    <n v="1"/>
    <x v="1"/>
  </r>
  <r>
    <s v="Jewelry"/>
    <s v="Beach glass earrings and necklace"/>
    <n v="20"/>
    <x v="5"/>
    <n v="2"/>
    <n v="17"/>
    <n v="0.85"/>
    <n v="-3"/>
    <x v="0"/>
    <x v="10"/>
    <n v="0.85"/>
    <n v="10"/>
    <n v="17"/>
    <n v="8"/>
    <n v="2.3529411764705883"/>
    <n v="1"/>
    <x v="1"/>
  </r>
  <r>
    <s v="Miscellaneous"/>
    <s v="Scrapbook ribbon thingy"/>
    <n v="20"/>
    <x v="12"/>
    <n v="2"/>
    <n v="18"/>
    <n v="0.9"/>
    <n v="-2"/>
    <x v="0"/>
    <x v="13"/>
    <n v="0.9"/>
    <n v="20"/>
    <n v="18"/>
    <n v="9"/>
    <n v="2.2222222222222223"/>
    <n v="0.53846153846153844"/>
    <x v="1"/>
  </r>
  <r>
    <s v="Miscellaneous"/>
    <s v="$25 gift certificate from the Picket Fence florist"/>
    <n v="25"/>
    <x v="8"/>
    <n v="2"/>
    <n v="19"/>
    <n v="0.76"/>
    <n v="-6"/>
    <x v="0"/>
    <x v="14"/>
    <n v="0.76"/>
    <n v="10"/>
    <n v="19"/>
    <n v="9"/>
    <n v="2.6315789473684212"/>
    <n v="0.875"/>
    <x v="1"/>
  </r>
  <r>
    <s v="Kid's stuff"/>
    <s v="Disney posters"/>
    <n v="20"/>
    <x v="12"/>
    <n v="5"/>
    <n v="20"/>
    <n v="1"/>
    <n v="0"/>
    <x v="0"/>
    <x v="13"/>
    <n v="1"/>
    <n v="20"/>
    <n v="20"/>
    <n v="4"/>
    <n v="5"/>
    <n v="0.4"/>
    <x v="1"/>
  </r>
  <r>
    <s v="Food"/>
    <s v="2 packs of Mountain Thunder Kona coffee 6 oz. each"/>
    <n v="25"/>
    <x v="12"/>
    <n v="5"/>
    <n v="20"/>
    <n v="0.8"/>
    <n v="-5"/>
    <x v="0"/>
    <x v="13"/>
    <n v="0.8"/>
    <n v="25"/>
    <n v="20"/>
    <n v="4"/>
    <n v="6.25"/>
    <n v="0.4"/>
    <x v="1"/>
  </r>
  <r>
    <s v="Clothing"/>
    <s v="Coupon Book, Sea Life Park, 1 Maui Taco, 6 oz. Kona Coffee"/>
    <n v="75"/>
    <x v="9"/>
    <n v="5"/>
    <n v="20"/>
    <n v="0.26666666666666666"/>
    <n v="-55"/>
    <x v="0"/>
    <x v="7"/>
    <n v="0.26666666666666666"/>
    <n v="45"/>
    <n v="20"/>
    <n v="4"/>
    <n v="18.75"/>
    <n v="1.3333333333333333"/>
    <x v="1"/>
  </r>
  <r>
    <s v="Entertainment"/>
    <s v="Coupon Book, Sea Life Park, 1 Maui Taco, 6 oz. Kona Coffee"/>
    <n v="75"/>
    <x v="9"/>
    <n v="5"/>
    <n v="20"/>
    <n v="0.26666666666666666"/>
    <n v="-55"/>
    <x v="0"/>
    <x v="7"/>
    <n v="0.26666666666666666"/>
    <n v="45"/>
    <n v="20"/>
    <n v="4"/>
    <n v="18.75"/>
    <n v="0.66666666666666663"/>
    <x v="1"/>
  </r>
  <r>
    <s v="Miscellaneous"/>
    <s v="$25 gift certificate from the Picket Fence florist"/>
    <n v="25"/>
    <x v="8"/>
    <n v="2"/>
    <n v="20"/>
    <n v="0.8"/>
    <n v="-5"/>
    <x v="0"/>
    <x v="14"/>
    <n v="0.8"/>
    <n v="10"/>
    <n v="20"/>
    <n v="10"/>
    <n v="2.5"/>
    <n v="0.66666666666666663"/>
    <x v="1"/>
  </r>
  <r>
    <s v="Houseware"/>
    <s v="Chinese framed sculpture and teapot"/>
    <n v="60"/>
    <x v="7"/>
    <n v="5"/>
    <n v="20"/>
    <n v="0.33333333333333331"/>
    <n v="-40"/>
    <x v="0"/>
    <x v="6"/>
    <n v="0.33333333333333331"/>
    <n v="40"/>
    <n v="20"/>
    <n v="4"/>
    <n v="15"/>
    <n v="0.66666666666666663"/>
    <x v="1"/>
  </r>
  <r>
    <s v="Houseware"/>
    <s v="Chinese framed sculpture and teapot"/>
    <n v="60"/>
    <x v="7"/>
    <n v="5"/>
    <n v="20"/>
    <n v="0.33333333333333331"/>
    <n v="-40"/>
    <x v="0"/>
    <x v="6"/>
    <n v="0.33333333333333331"/>
    <n v="40"/>
    <n v="20"/>
    <n v="4"/>
    <n v="15"/>
    <n v="0.66666666666666663"/>
    <x v="1"/>
  </r>
  <r>
    <s v="Miscellaneous"/>
    <s v="Grocery tote bag (not yet arrived)"/>
    <n v="17"/>
    <x v="10"/>
    <n v="2"/>
    <n v="20"/>
    <n v="1.1764705882352942"/>
    <n v="3"/>
    <x v="0"/>
    <x v="12"/>
    <n v="1.1764705882352942"/>
    <n v="12"/>
    <n v="20"/>
    <n v="10"/>
    <n v="1.7"/>
    <n v="0.33333333333333331"/>
    <x v="1"/>
  </r>
  <r>
    <s v="Food"/>
    <s v="3 packs of Mountain Thunder Kona coffee 6 oz. each"/>
    <n v="40"/>
    <x v="8"/>
    <n v="5"/>
    <n v="20"/>
    <n v="0.5"/>
    <n v="-20"/>
    <x v="0"/>
    <x v="5"/>
    <n v="0.5"/>
    <n v="25"/>
    <n v="20"/>
    <n v="4"/>
    <n v="10"/>
    <n v="0.90909090909090906"/>
    <x v="1"/>
  </r>
  <r>
    <s v="Food"/>
    <s v="3 packs of Mountain Thunder Kona coffee 6 oz. each"/>
    <n v="40"/>
    <x v="8"/>
    <n v="5"/>
    <n v="20"/>
    <n v="0.5"/>
    <n v="-20"/>
    <x v="0"/>
    <x v="5"/>
    <n v="0.5"/>
    <n v="25"/>
    <n v="20"/>
    <n v="4"/>
    <n v="10"/>
    <n v="0.36"/>
    <x v="1"/>
  </r>
  <r>
    <s v="Food"/>
    <s v="3 packs of Mountain Thunder Kona coffee 6 oz. each"/>
    <n v="40"/>
    <x v="8"/>
    <n v="5"/>
    <n v="20"/>
    <n v="0.5"/>
    <n v="-20"/>
    <x v="0"/>
    <x v="5"/>
    <n v="0.5"/>
    <n v="25"/>
    <n v="20"/>
    <n v="4"/>
    <n v="10"/>
    <n v="0.45"/>
    <x v="1"/>
  </r>
  <r>
    <s v="Furniture"/>
    <s v="Indonesian Coconut table"/>
    <n v="30"/>
    <x v="5"/>
    <n v="5"/>
    <n v="20"/>
    <n v="0.66666666666666663"/>
    <n v="-10"/>
    <x v="0"/>
    <x v="6"/>
    <n v="0.66666666666666663"/>
    <n v="20"/>
    <n v="20"/>
    <n v="4"/>
    <n v="7.5"/>
    <n v="0.6"/>
    <x v="1"/>
  </r>
  <r>
    <s v="Restaurant"/>
    <s v="Formaggio's $20 GC plus T-shirt"/>
    <n v="30"/>
    <x v="8"/>
    <n v="2"/>
    <n v="21"/>
    <n v="0.7"/>
    <n v="-9"/>
    <x v="0"/>
    <x v="10"/>
    <n v="0.7"/>
    <n v="15"/>
    <n v="21"/>
    <n v="10"/>
    <n v="2.8571428571428572"/>
    <n v="0.6"/>
    <x v="1"/>
  </r>
  <r>
    <s v="Restaurant"/>
    <s v="Lucy's $25 GC"/>
    <n v="25"/>
    <x v="8"/>
    <n v="2"/>
    <n v="21"/>
    <n v="0.84"/>
    <n v="-4"/>
    <x v="0"/>
    <x v="14"/>
    <n v="0.84"/>
    <n v="10"/>
    <n v="21"/>
    <n v="10"/>
    <n v="2.3809523809523809"/>
    <n v="0.6"/>
    <x v="1"/>
  </r>
  <r>
    <s v="Restaurant"/>
    <s v="Lucy's $25 GC"/>
    <n v="25"/>
    <x v="8"/>
    <n v="2"/>
    <n v="22"/>
    <n v="0.88"/>
    <n v="-3"/>
    <x v="0"/>
    <x v="14"/>
    <n v="0.88"/>
    <n v="10"/>
    <n v="22"/>
    <n v="11"/>
    <n v="2.2727272727272729"/>
    <n v="0.9"/>
    <x v="1"/>
  </r>
  <r>
    <s v="Restaurant"/>
    <s v="Cup of Tea $25 gift certificate"/>
    <n v="25"/>
    <x v="5"/>
    <n v="2"/>
    <n v="24"/>
    <n v="0.96"/>
    <n v="-1"/>
    <x v="0"/>
    <x v="7"/>
    <n v="0.96"/>
    <n v="15"/>
    <n v="24"/>
    <n v="12"/>
    <n v="2.0833333333333335"/>
    <n v="0.9"/>
    <x v="1"/>
  </r>
  <r>
    <s v="Health &amp; Beauty"/>
    <s v="Dawn Cuje Gift certificate and hair care products"/>
    <n v="70"/>
    <x v="6"/>
    <n v="5"/>
    <n v="25"/>
    <n v="0.35714285714285715"/>
    <n v="-45"/>
    <x v="0"/>
    <x v="4"/>
    <n v="0.35714285714285715"/>
    <n v="45"/>
    <n v="25"/>
    <n v="5"/>
    <n v="14"/>
    <n v="0.8928571428571429"/>
    <x v="1"/>
  </r>
  <r>
    <s v="Health &amp; Beauty"/>
    <s v="Wellness Cuisine Starter Kit"/>
    <n v="60"/>
    <x v="6"/>
    <n v="5"/>
    <n v="25"/>
    <n v="0.41666666666666669"/>
    <n v="-35"/>
    <x v="0"/>
    <x v="8"/>
    <n v="0.41666666666666669"/>
    <n v="35"/>
    <n v="25"/>
    <n v="5"/>
    <n v="12"/>
    <n v="0.45454545454545453"/>
    <x v="1"/>
  </r>
  <r>
    <s v="Wine"/>
    <s v="I chard, 1 zin, 1 syrah, 4 acrylic glasses, 6 glass charms"/>
    <n v="110"/>
    <x v="13"/>
    <n v="10"/>
    <n v="25"/>
    <n v="0.22727272727272727"/>
    <n v="-85"/>
    <x v="0"/>
    <x v="15"/>
    <n v="0.22727272727272727"/>
    <n v="70"/>
    <n v="25"/>
    <n v="2"/>
    <n v="44"/>
    <n v="0.5"/>
    <x v="1"/>
  </r>
  <r>
    <s v="Houseware"/>
    <s v="Candle holders, placemats, picture frame"/>
    <n v="50"/>
    <x v="6"/>
    <n v="5"/>
    <n v="25"/>
    <n v="0.5"/>
    <n v="-25"/>
    <x v="0"/>
    <x v="10"/>
    <n v="0.5"/>
    <n v="25"/>
    <n v="25"/>
    <n v="5"/>
    <n v="10"/>
    <n v="1.25"/>
    <x v="1"/>
  </r>
  <r>
    <s v="Sports fitness"/>
    <s v="Swimming pool boat"/>
    <n v="40"/>
    <x v="5"/>
    <n v="5"/>
    <n v="25"/>
    <n v="0.625"/>
    <n v="-15"/>
    <x v="0"/>
    <x v="16"/>
    <n v="0.625"/>
    <n v="30"/>
    <n v="25"/>
    <n v="5"/>
    <n v="8"/>
    <n v="0.12941176470588237"/>
    <x v="1"/>
  </r>
  <r>
    <s v="Wine"/>
    <s v="Bottle of Penfolds Merlot, red glasses w/charms"/>
    <n v="25"/>
    <x v="5"/>
    <n v="2"/>
    <n v="26"/>
    <n v="1.04"/>
    <n v="1"/>
    <x v="0"/>
    <x v="7"/>
    <n v="1.04"/>
    <n v="15"/>
    <n v="26"/>
    <n v="13"/>
    <n v="1.9230769230769229"/>
    <n v="0.73333333333333328"/>
    <x v="1"/>
  </r>
  <r>
    <s v="Kid's stuff"/>
    <s v="4 field trips &amp; tote bag"/>
    <n v="50"/>
    <x v="12"/>
    <n v="5"/>
    <n v="30"/>
    <n v="0.6"/>
    <n v="-20"/>
    <x v="0"/>
    <x v="13"/>
    <n v="0.6"/>
    <n v="50"/>
    <n v="30"/>
    <n v="6"/>
    <n v="8.3333333333333339"/>
    <n v="0.7857142857142857"/>
    <x v="1"/>
  </r>
  <r>
    <s v="Sports fitness"/>
    <s v="Golf watch award set"/>
    <n v="75"/>
    <x v="6"/>
    <n v="5"/>
    <n v="30"/>
    <n v="0.4"/>
    <n v="-45"/>
    <x v="0"/>
    <x v="6"/>
    <n v="0.4"/>
    <n v="50"/>
    <n v="30"/>
    <n v="6"/>
    <n v="12.5"/>
    <n v="0.8"/>
    <x v="1"/>
  </r>
  <r>
    <s v="Wine"/>
    <s v="I chard, 1 zin, 1 syrah, 6 glass charms"/>
    <n v="60"/>
    <x v="6"/>
    <n v="5"/>
    <n v="30"/>
    <n v="0.5"/>
    <n v="-30"/>
    <x v="0"/>
    <x v="8"/>
    <n v="0.5"/>
    <n v="35"/>
    <n v="30"/>
    <n v="6"/>
    <n v="10"/>
    <n v="0.6"/>
    <x v="1"/>
  </r>
  <r>
    <s v="Wine"/>
    <s v="I chard, 1 zin, 1 syrah, 4 acrylic glasses, 6 glass charms"/>
    <n v="110"/>
    <x v="13"/>
    <n v="10"/>
    <n v="30"/>
    <n v="0.27272727272727271"/>
    <n v="-80"/>
    <x v="0"/>
    <x v="15"/>
    <n v="0.27272727272727271"/>
    <n v="70"/>
    <n v="30"/>
    <n v="3"/>
    <n v="36.666666666666671"/>
    <n v="0.9285714285714286"/>
    <x v="1"/>
  </r>
  <r>
    <s v="Food"/>
    <s v="Big Island Candies Basket"/>
    <n v="50"/>
    <x v="6"/>
    <n v="5"/>
    <n v="30"/>
    <n v="0.6"/>
    <n v="-20"/>
    <x v="0"/>
    <x v="10"/>
    <n v="0.6"/>
    <n v="25"/>
    <n v="30"/>
    <n v="6"/>
    <n v="8.3333333333333339"/>
    <n v="0.35"/>
    <x v="1"/>
  </r>
  <r>
    <s v="Houseware"/>
    <s v="Placemat w/coasters, bowl &amp; chopsticks"/>
    <n v="35"/>
    <x v="8"/>
    <n v="5"/>
    <n v="30"/>
    <n v="0.8571428571428571"/>
    <n v="-5"/>
    <x v="0"/>
    <x v="17"/>
    <n v="0.8571428571428571"/>
    <n v="20"/>
    <n v="30"/>
    <n v="6"/>
    <n v="5.8333333333333339"/>
    <n v="0.37634408602150538"/>
    <x v="1"/>
  </r>
  <r>
    <s v="Food"/>
    <s v="Rocky Mountain Chocolates"/>
    <n v="30"/>
    <x v="5"/>
    <n v="5"/>
    <n v="30"/>
    <n v="1"/>
    <n v="0"/>
    <x v="0"/>
    <x v="6"/>
    <n v="1"/>
    <n v="20"/>
    <n v="30"/>
    <n v="6"/>
    <n v="5"/>
    <n v="2.8"/>
    <x v="1"/>
  </r>
  <r>
    <s v="Food"/>
    <s v="Rocky Mountain Chocolates"/>
    <n v="30"/>
    <x v="5"/>
    <n v="5"/>
    <n v="30"/>
    <n v="1"/>
    <n v="0"/>
    <x v="0"/>
    <x v="6"/>
    <n v="1"/>
    <n v="20"/>
    <n v="30"/>
    <n v="6"/>
    <n v="5"/>
    <n v="0.3"/>
    <x v="1"/>
  </r>
  <r>
    <s v="Food"/>
    <s v="Thrill on the Grill barbecue set"/>
    <n v="65"/>
    <x v="6"/>
    <n v="5"/>
    <n v="35"/>
    <n v="0.53846153846153844"/>
    <n v="-30"/>
    <x v="0"/>
    <x v="18"/>
    <n v="0.53846153846153844"/>
    <n v="40"/>
    <n v="35"/>
    <n v="7"/>
    <n v="9.2857142857142865"/>
    <n v="0.4"/>
    <x v="1"/>
  </r>
  <r>
    <s v="Food"/>
    <s v="3 packs of Mountain Thunder Kona coffee 6 oz. each"/>
    <n v="40"/>
    <x v="8"/>
    <n v="5"/>
    <n v="35"/>
    <n v="0.875"/>
    <n v="-5"/>
    <x v="0"/>
    <x v="5"/>
    <n v="0.875"/>
    <n v="25"/>
    <n v="35"/>
    <n v="7"/>
    <n v="5.7142857142857144"/>
    <n v="0.43010752688172044"/>
    <x v="1"/>
  </r>
  <r>
    <s v="Health &amp; Beauty"/>
    <s v="Sensual gift basket (not yet arrived)"/>
    <n v="100"/>
    <x v="2"/>
    <n v="5"/>
    <n v="40"/>
    <n v="0.4"/>
    <n v="-60"/>
    <x v="0"/>
    <x v="3"/>
    <n v="0.4"/>
    <n v="65"/>
    <n v="40"/>
    <n v="8"/>
    <n v="12.5"/>
    <n v="0.76190476190476186"/>
    <x v="1"/>
  </r>
  <r>
    <s v="Restaurant"/>
    <s v="Cinnamon's Deluxe pupu platter for 6"/>
    <n v="100"/>
    <x v="2"/>
    <n v="5"/>
    <n v="40"/>
    <n v="0.4"/>
    <n v="-60"/>
    <x v="0"/>
    <x v="3"/>
    <n v="0.4"/>
    <n v="65"/>
    <n v="40"/>
    <n v="8"/>
    <n v="12.5"/>
    <n v="0.45"/>
    <x v="1"/>
  </r>
  <r>
    <s v="Restaurant"/>
    <s v="Formaggio's $20 GC plus T-shirt"/>
    <n v="30"/>
    <x v="8"/>
    <n v="2"/>
    <n v="40"/>
    <n v="1.3333333333333333"/>
    <n v="10"/>
    <x v="0"/>
    <x v="10"/>
    <n v="1.3333333333333333"/>
    <n v="15"/>
    <n v="40"/>
    <n v="20"/>
    <n v="1.5"/>
    <n v="0.45"/>
    <x v="1"/>
  </r>
  <r>
    <s v="Food"/>
    <s v="Starbucks gift basket"/>
    <n v="60"/>
    <x v="6"/>
    <n v="5"/>
    <n v="40"/>
    <n v="0.66666666666666663"/>
    <n v="-20"/>
    <x v="0"/>
    <x v="8"/>
    <n v="0.66666666666666663"/>
    <n v="35"/>
    <n v="40"/>
    <n v="8"/>
    <n v="7.5"/>
    <n v="0.5"/>
    <x v="1"/>
  </r>
  <r>
    <s v="Houseware"/>
    <s v="Glass candle holders"/>
    <n v="60"/>
    <x v="7"/>
    <n v="5"/>
    <n v="40"/>
    <n v="0.66666666666666663"/>
    <n v="-20"/>
    <x v="0"/>
    <x v="6"/>
    <n v="0.66666666666666663"/>
    <n v="40"/>
    <n v="40"/>
    <n v="8"/>
    <n v="7.5"/>
    <n v="0.84"/>
    <x v="1"/>
  </r>
  <r>
    <s v="Jewelry"/>
    <s v="silver bracelet with gem stones"/>
    <n v="60"/>
    <x v="6"/>
    <n v="5"/>
    <n v="40"/>
    <n v="0.66666666666666663"/>
    <n v="-20"/>
    <x v="0"/>
    <x v="8"/>
    <n v="0.66666666666666663"/>
    <n v="35"/>
    <n v="40"/>
    <n v="8"/>
    <n v="7.5"/>
    <n v="0.42857142857142855"/>
    <x v="1"/>
  </r>
  <r>
    <s v="Wine"/>
    <s v="I chard, 1 zin, 1 syrah, 6 glass charms"/>
    <n v="60"/>
    <x v="6"/>
    <n v="5"/>
    <n v="40"/>
    <n v="0.66666666666666663"/>
    <n v="-20"/>
    <x v="0"/>
    <x v="8"/>
    <n v="0.66666666666666663"/>
    <n v="35"/>
    <n v="40"/>
    <n v="8"/>
    <n v="7.5"/>
    <n v="0.5"/>
    <x v="1"/>
  </r>
  <r>
    <s v="Wine"/>
    <s v="Diamond Head Winery tasting for 6"/>
    <n v="120"/>
    <x v="13"/>
    <n v="10"/>
    <n v="40"/>
    <n v="0.33333333333333331"/>
    <n v="-80"/>
    <x v="0"/>
    <x v="6"/>
    <n v="0.33333333333333331"/>
    <n v="80"/>
    <n v="40"/>
    <n v="4"/>
    <n v="30"/>
    <n v="0.45714285714285713"/>
    <x v="1"/>
  </r>
  <r>
    <s v="Entertainment"/>
    <s v="Diamond Head Theatre tickets"/>
    <n v="44"/>
    <x v="7"/>
    <n v="5"/>
    <n v="40"/>
    <n v="0.90909090909090906"/>
    <n v="-4"/>
    <x v="0"/>
    <x v="19"/>
    <n v="0.90909090909090906"/>
    <n v="24"/>
    <n v="40"/>
    <n v="8"/>
    <n v="5.5"/>
    <n v="0.49333333333333335"/>
    <x v="1"/>
  </r>
  <r>
    <s v="Health &amp; Beauty"/>
    <s v="Hair-styling &amp; make-up for night out"/>
    <n v="125"/>
    <x v="14"/>
    <n v="5"/>
    <n v="45"/>
    <n v="0.36"/>
    <n v="-80"/>
    <x v="0"/>
    <x v="20"/>
    <n v="0.36"/>
    <n v="80"/>
    <n v="45"/>
    <n v="9"/>
    <n v="13.888888888888889"/>
    <n v="0.69811320754716977"/>
    <x v="1"/>
  </r>
  <r>
    <s v="Houseware"/>
    <s v="Shaklee gift pack (not yet arrived)"/>
    <n v="100"/>
    <x v="2"/>
    <n v="5"/>
    <n v="45"/>
    <n v="0.45"/>
    <n v="-55"/>
    <x v="0"/>
    <x v="3"/>
    <n v="0.45"/>
    <n v="65"/>
    <n v="45"/>
    <n v="9"/>
    <n v="11.111111111111111"/>
    <n v="0.69811320754716977"/>
    <x v="1"/>
  </r>
  <r>
    <s v="Furniture"/>
    <s v="Buddha in repose (not yet arrived)"/>
    <n v="75"/>
    <x v="2"/>
    <n v="5"/>
    <n v="45"/>
    <n v="0.6"/>
    <n v="-30"/>
    <x v="0"/>
    <x v="21"/>
    <n v="0.6"/>
    <n v="40"/>
    <n v="45"/>
    <n v="9"/>
    <n v="8.3333333333333339"/>
    <n v="0.33333333333333331"/>
    <x v="1"/>
  </r>
  <r>
    <s v="Jewelry"/>
    <s v="Butterfly pendant with gold chain"/>
    <n v="75"/>
    <x v="9"/>
    <n v="5"/>
    <n v="45"/>
    <n v="0.6"/>
    <n v="-30"/>
    <x v="0"/>
    <x v="7"/>
    <n v="0.6"/>
    <n v="45"/>
    <n v="45"/>
    <n v="9"/>
    <n v="8.3333333333333339"/>
    <n v="0.5714285714285714"/>
    <x v="1"/>
  </r>
  <r>
    <s v="Jewelry"/>
    <s v="Butterfly pendant with gold chain"/>
    <n v="75"/>
    <x v="9"/>
    <n v="5"/>
    <n v="45"/>
    <n v="0.6"/>
    <n v="-30"/>
    <x v="0"/>
    <x v="7"/>
    <n v="0.6"/>
    <n v="45"/>
    <n v="45"/>
    <n v="9"/>
    <n v="8.3333333333333339"/>
    <n v="0.4"/>
    <x v="1"/>
  </r>
  <r>
    <s v="Restaurant"/>
    <s v="Assagio's $50 "/>
    <n v="50"/>
    <x v="6"/>
    <n v="5"/>
    <n v="45"/>
    <n v="0.9"/>
    <n v="-5"/>
    <x v="0"/>
    <x v="10"/>
    <n v="0.9"/>
    <n v="25"/>
    <n v="45"/>
    <n v="9"/>
    <n v="5.5555555555555554"/>
    <n v="0.54666666666666663"/>
    <x v="1"/>
  </r>
  <r>
    <s v="Restaurant"/>
    <s v="Assagio's $51"/>
    <n v="50"/>
    <x v="6"/>
    <n v="5"/>
    <n v="45"/>
    <n v="0.9"/>
    <n v="-5"/>
    <x v="0"/>
    <x v="10"/>
    <n v="0.9"/>
    <n v="25"/>
    <n v="45"/>
    <n v="9"/>
    <n v="5.5555555555555554"/>
    <n v="0.42613636363636365"/>
    <x v="1"/>
  </r>
  <r>
    <s v="Entertainment"/>
    <s v="4 Consolidated movie passes &amp; 4 $5 Zippy's gift certificates"/>
    <n v="56"/>
    <x v="6"/>
    <n v="5"/>
    <n v="50"/>
    <n v="0.8928571428571429"/>
    <n v="-6"/>
    <x v="0"/>
    <x v="22"/>
    <n v="0.8928571428571429"/>
    <n v="31"/>
    <n v="50"/>
    <n v="10"/>
    <n v="5.6"/>
    <n v="0.42613636363636365"/>
    <x v="1"/>
  </r>
  <r>
    <s v="Wine"/>
    <s v="I chard, 1 zin, 1 syrah, 4 acrylic glasses, 6 glass charms"/>
    <n v="110"/>
    <x v="13"/>
    <n v="10"/>
    <n v="50"/>
    <n v="0.45454545454545453"/>
    <n v="-60"/>
    <x v="0"/>
    <x v="15"/>
    <n v="0.45454545454545453"/>
    <n v="70"/>
    <n v="50"/>
    <n v="5"/>
    <n v="22"/>
    <n v="0.42613636363636365"/>
    <x v="1"/>
  </r>
  <r>
    <s v="Restaurant"/>
    <s v="Baci Bistro $100 gift certificate"/>
    <n v="100"/>
    <x v="15"/>
    <n v="10"/>
    <n v="50"/>
    <n v="0.5"/>
    <n v="-50"/>
    <x v="0"/>
    <x v="10"/>
    <n v="0.5"/>
    <n v="50"/>
    <n v="50"/>
    <n v="5"/>
    <n v="20"/>
    <n v="0.25"/>
    <x v="1"/>
  </r>
  <r>
    <s v="Kid's stuff"/>
    <s v="Kids baskets"/>
    <n v="40"/>
    <x v="7"/>
    <n v="5"/>
    <n v="50"/>
    <n v="1.25"/>
    <n v="10"/>
    <x v="0"/>
    <x v="10"/>
    <n v="1.25"/>
    <n v="20"/>
    <n v="50"/>
    <n v="10"/>
    <n v="4"/>
    <m/>
    <x v="1"/>
  </r>
  <r>
    <s v="Miscellaneous"/>
    <s v="Real estate licensing class"/>
    <n v="425"/>
    <x v="10"/>
    <n v="2"/>
    <n v="55"/>
    <n v="0.12941176470588237"/>
    <n v="-370"/>
    <x v="0"/>
    <x v="23"/>
    <n v="0.12941176470588237"/>
    <n v="420"/>
    <n v="55"/>
    <n v="27"/>
    <n v="15.454545454545453"/>
    <m/>
    <x v="1"/>
  </r>
  <r>
    <s v="Sports fitness"/>
    <s v="Fishing pole"/>
    <n v="75"/>
    <x v="2"/>
    <n v="5"/>
    <n v="55"/>
    <n v="0.73333333333333328"/>
    <n v="-20"/>
    <x v="0"/>
    <x v="21"/>
    <n v="0.73333333333333328"/>
    <n v="40"/>
    <n v="55"/>
    <n v="11"/>
    <n v="6.8181818181818183"/>
    <m/>
    <x v="1"/>
  </r>
  <r>
    <s v="Jewelry"/>
    <s v="Sterling silver necklace with pearls"/>
    <n v="70"/>
    <x v="2"/>
    <n v="5"/>
    <n v="55"/>
    <n v="0.7857142857142857"/>
    <n v="-15"/>
    <x v="0"/>
    <x v="10"/>
    <n v="0.7857142857142857"/>
    <n v="35"/>
    <n v="55"/>
    <n v="11"/>
    <n v="6.3636363636363642"/>
    <m/>
    <x v="1"/>
  </r>
  <r>
    <s v="Restaurant"/>
    <s v="Duke's Canoe Club Waikiki gift certificate"/>
    <n v="75"/>
    <x v="2"/>
    <n v="5"/>
    <n v="60"/>
    <n v="0.8"/>
    <n v="-15"/>
    <x v="0"/>
    <x v="21"/>
    <n v="0.8"/>
    <n v="40"/>
    <n v="60"/>
    <n v="12"/>
    <n v="6.25"/>
    <m/>
    <x v="1"/>
  </r>
  <r>
    <s v="Travel"/>
    <s v="Round-trip airport shuttle ride"/>
    <n v="100"/>
    <x v="13"/>
    <n v="10"/>
    <n v="60"/>
    <n v="0.6"/>
    <n v="-40"/>
    <x v="0"/>
    <x v="7"/>
    <n v="0.6"/>
    <n v="60"/>
    <n v="60"/>
    <n v="6"/>
    <n v="16.666666666666668"/>
    <m/>
    <x v="1"/>
  </r>
  <r>
    <s v="Restaurant"/>
    <s v="Dinner Buffet for 2 at the Oceanarium Restaurant"/>
    <n v="70"/>
    <x v="2"/>
    <n v="5"/>
    <n v="65"/>
    <n v="0.9285714285714286"/>
    <n v="-5"/>
    <x v="0"/>
    <x v="10"/>
    <n v="0.9285714285714286"/>
    <n v="35"/>
    <n v="65"/>
    <n v="13"/>
    <n v="5.3846153846153841"/>
    <m/>
    <x v="1"/>
  </r>
  <r>
    <s v="Sports fitness"/>
    <s v="3-month Windward YMCA membership &amp; Reebok duffel bag"/>
    <n v="200"/>
    <x v="1"/>
    <n v="10"/>
    <n v="70"/>
    <n v="0.35"/>
    <n v="-130"/>
    <x v="0"/>
    <x v="9"/>
    <n v="0.35"/>
    <n v="140"/>
    <n v="70"/>
    <n v="7"/>
    <n v="28.571428571428573"/>
    <m/>
    <x v="1"/>
  </r>
  <r>
    <s v="Sports fitness"/>
    <s v="3-month Windward YMCA membership "/>
    <n v="186"/>
    <x v="1"/>
    <n v="10"/>
    <n v="70"/>
    <n v="0.37634408602150538"/>
    <n v="-116"/>
    <x v="0"/>
    <x v="24"/>
    <n v="0.37634408602150538"/>
    <n v="126"/>
    <n v="70"/>
    <n v="7"/>
    <n v="26.571428571428573"/>
    <m/>
    <x v="1"/>
  </r>
  <r>
    <s v="Restaurant"/>
    <s v="Baci Bistro $25 gift certificate"/>
    <n v="25"/>
    <x v="5"/>
    <n v="2"/>
    <n v="70"/>
    <n v="2.8"/>
    <n v="45"/>
    <x v="0"/>
    <x v="7"/>
    <n v="2.8"/>
    <n v="15"/>
    <n v="70"/>
    <n v="35"/>
    <n v="0.7142857142857143"/>
    <m/>
    <x v="1"/>
  </r>
  <r>
    <s v="Sports fitness"/>
    <s v="Two rounds of golf at Luana Hills"/>
    <n v="250"/>
    <x v="0"/>
    <n v="25"/>
    <n v="75"/>
    <n v="0.3"/>
    <n v="-175"/>
    <x v="0"/>
    <x v="7"/>
    <n v="0.3"/>
    <n v="150"/>
    <n v="75"/>
    <n v="3"/>
    <n v="83.333333333333343"/>
    <m/>
    <x v="1"/>
  </r>
  <r>
    <s v="Wine"/>
    <s v="4 chard, 4 zin, 4 syrah"/>
    <n v="200"/>
    <x v="16"/>
    <n v="10"/>
    <n v="80"/>
    <n v="0.4"/>
    <n v="-120"/>
    <x v="0"/>
    <x v="7"/>
    <n v="0.4"/>
    <n v="120"/>
    <n v="80"/>
    <n v="8"/>
    <n v="25"/>
    <m/>
    <x v="1"/>
  </r>
  <r>
    <s v="Sports fitness"/>
    <s v="3-month Windward YMCA membership "/>
    <n v="186"/>
    <x v="1"/>
    <n v="10"/>
    <n v="80"/>
    <n v="0.43010752688172044"/>
    <n v="-106"/>
    <x v="0"/>
    <x v="24"/>
    <n v="0.43010752688172044"/>
    <n v="126"/>
    <n v="80"/>
    <n v="8"/>
    <n v="23.25"/>
    <m/>
    <x v="1"/>
  </r>
  <r>
    <s v="Furniture"/>
    <s v="Honu Pedestal (not yet arrived)"/>
    <n v="105"/>
    <x v="13"/>
    <n v="10"/>
    <n v="80"/>
    <n v="0.76190476190476186"/>
    <n v="-25"/>
    <x v="0"/>
    <x v="25"/>
    <n v="0.76190476190476186"/>
    <n v="65"/>
    <n v="80"/>
    <n v="8"/>
    <n v="13.125"/>
    <m/>
    <x v="1"/>
  </r>
  <r>
    <s v="Wine"/>
    <s v="4 chard, 4 zin, 4 syrah"/>
    <n v="200"/>
    <x v="16"/>
    <n v="10"/>
    <n v="90"/>
    <n v="0.45"/>
    <n v="-110"/>
    <x v="0"/>
    <x v="7"/>
    <n v="0.45"/>
    <n v="120"/>
    <n v="90"/>
    <n v="9"/>
    <n v="22.222222222222221"/>
    <m/>
    <x v="1"/>
  </r>
  <r>
    <s v="Wine"/>
    <s v="4 chard, 4 zin, 4 syrah"/>
    <n v="200"/>
    <x v="16"/>
    <n v="10"/>
    <n v="90"/>
    <n v="0.45"/>
    <n v="-110"/>
    <x v="0"/>
    <x v="7"/>
    <n v="0.45"/>
    <n v="120"/>
    <n v="90"/>
    <n v="9"/>
    <n v="22.222222222222221"/>
    <m/>
    <x v="1"/>
  </r>
  <r>
    <s v="Wine"/>
    <s v="4 chard, 4 zin, 4 syrah"/>
    <n v="200"/>
    <x v="16"/>
    <n v="10"/>
    <n v="100"/>
    <n v="0.5"/>
    <n v="-100"/>
    <x v="0"/>
    <x v="7"/>
    <n v="0.5"/>
    <n v="120"/>
    <n v="100"/>
    <n v="10"/>
    <n v="20"/>
    <m/>
    <x v="1"/>
  </r>
  <r>
    <s v="Furniture"/>
    <s v="Carved wooden bowl"/>
    <n v="125"/>
    <x v="12"/>
    <n v="10"/>
    <n v="105"/>
    <n v="0.84"/>
    <n v="-20"/>
    <x v="0"/>
    <x v="13"/>
    <n v="0.84"/>
    <n v="125"/>
    <n v="105"/>
    <n v="10"/>
    <n v="11.904761904761905"/>
    <m/>
    <x v="1"/>
  </r>
  <r>
    <s v="Travel"/>
    <s v="Two nights at the Miramar at Waikiki"/>
    <n v="350"/>
    <x v="3"/>
    <n v="25"/>
    <n v="150"/>
    <n v="0.42857142857142855"/>
    <n v="-200"/>
    <x v="0"/>
    <x v="17"/>
    <n v="0.42857142857142855"/>
    <n v="200"/>
    <n v="150"/>
    <n v="6"/>
    <n v="58.333333333333336"/>
    <m/>
    <x v="1"/>
  </r>
  <r>
    <s v="Sports fitness"/>
    <s v="Two rounds of golf at Ko Olina"/>
    <n v="300"/>
    <x v="0"/>
    <n v="25"/>
    <n v="150"/>
    <n v="0.5"/>
    <n v="-150"/>
    <x v="0"/>
    <x v="6"/>
    <n v="0.5"/>
    <n v="200"/>
    <n v="150"/>
    <n v="6"/>
    <n v="50"/>
    <m/>
    <x v="1"/>
  </r>
  <r>
    <s v="Health &amp; Beauty"/>
    <s v="Gift certificate for skin treatment"/>
    <n v="350"/>
    <x v="3"/>
    <n v="25"/>
    <n v="160"/>
    <n v="0.45714285714285713"/>
    <n v="-190"/>
    <x v="0"/>
    <x v="17"/>
    <n v="0.45714285714285713"/>
    <n v="200"/>
    <n v="160"/>
    <n v="6"/>
    <n v="54.6875"/>
    <m/>
    <x v="1"/>
  </r>
  <r>
    <s v="Furniture"/>
    <s v="Dolphin Table"/>
    <n v="375"/>
    <x v="17"/>
    <n v="10"/>
    <n v="185"/>
    <n v="0.49333333333333335"/>
    <n v="-190"/>
    <x v="0"/>
    <x v="26"/>
    <n v="0.49333333333333335"/>
    <n v="190"/>
    <n v="185"/>
    <n v="18"/>
    <n v="20.27027027027027"/>
    <m/>
    <x v="1"/>
  </r>
  <r>
    <s v="Furniture"/>
    <s v="Palm Tree table"/>
    <n v="265"/>
    <x v="17"/>
    <n v="10"/>
    <n v="185"/>
    <n v="0.69811320754716977"/>
    <n v="-80"/>
    <x v="0"/>
    <x v="27"/>
    <n v="0.69811320754716977"/>
    <n v="80"/>
    <n v="185"/>
    <n v="18"/>
    <n v="14.324324324324325"/>
    <m/>
    <x v="1"/>
  </r>
  <r>
    <s v="Furniture"/>
    <s v="Palm Tree table"/>
    <n v="265"/>
    <x v="17"/>
    <n v="10"/>
    <n v="185"/>
    <n v="0.69811320754716977"/>
    <n v="-80"/>
    <x v="0"/>
    <x v="27"/>
    <n v="0.69811320754716977"/>
    <n v="80"/>
    <n v="185"/>
    <n v="18"/>
    <n v="14.324324324324325"/>
    <m/>
    <x v="1"/>
  </r>
  <r>
    <s v="Entertainment"/>
    <s v="Private tour of Shangri La for 4"/>
    <n v="600"/>
    <x v="18"/>
    <n v="25"/>
    <n v="200"/>
    <n v="0.33333333333333331"/>
    <n v="-400"/>
    <x v="0"/>
    <x v="6"/>
    <n v="0.33333333333333331"/>
    <n v="400"/>
    <n v="200"/>
    <n v="8"/>
    <n v="75"/>
    <m/>
    <x v="1"/>
  </r>
  <r>
    <s v="Wine"/>
    <s v="Oeno Winemaking kit"/>
    <n v="350"/>
    <x v="3"/>
    <n v="25"/>
    <n v="200"/>
    <n v="0.5714285714285714"/>
    <n v="-150"/>
    <x v="0"/>
    <x v="17"/>
    <n v="0.5714285714285714"/>
    <n v="200"/>
    <n v="200"/>
    <n v="8"/>
    <n v="43.75"/>
    <m/>
    <x v="1"/>
  </r>
  <r>
    <s v="Miscellaneous"/>
    <s v="Unique cactus and turquoise walking stick"/>
    <n v="500"/>
    <x v="18"/>
    <n v="50"/>
    <n v="200"/>
    <n v="0.4"/>
    <n v="-300"/>
    <x v="0"/>
    <x v="7"/>
    <n v="0.4"/>
    <n v="300"/>
    <n v="200"/>
    <n v="4"/>
    <n v="125"/>
    <m/>
    <x v="1"/>
  </r>
  <r>
    <s v="Furniture"/>
    <s v="Turtle Table"/>
    <n v="375"/>
    <x v="17"/>
    <n v="10"/>
    <n v="205"/>
    <n v="0.54666666666666663"/>
    <n v="-170"/>
    <x v="0"/>
    <x v="26"/>
    <n v="0.54666666666666663"/>
    <n v="190"/>
    <n v="205"/>
    <n v="20"/>
    <n v="18.292682926829269"/>
    <m/>
    <x v="1"/>
  </r>
  <r>
    <s v="Sports fitness"/>
    <s v="One-year Windward YMCA membership"/>
    <n v="528"/>
    <x v="18"/>
    <n v="25"/>
    <n v="225"/>
    <n v="0.42613636363636365"/>
    <n v="-303"/>
    <x v="0"/>
    <x v="28"/>
    <n v="0.42613636363636365"/>
    <n v="328"/>
    <n v="225"/>
    <n v="9"/>
    <n v="58.666666666666664"/>
    <m/>
    <x v="1"/>
  </r>
  <r>
    <s v="Sports fitness"/>
    <s v="One-year Windward YMCA membership"/>
    <n v="528"/>
    <x v="18"/>
    <n v="25"/>
    <n v="225"/>
    <n v="0.42613636363636365"/>
    <n v="-303"/>
    <x v="0"/>
    <x v="28"/>
    <n v="0.42613636363636365"/>
    <n v="328"/>
    <n v="225"/>
    <n v="9"/>
    <n v="58.666666666666664"/>
    <m/>
    <x v="1"/>
  </r>
  <r>
    <s v="Sports fitness"/>
    <s v="One-year Windward YMCA membership"/>
    <n v="528"/>
    <x v="18"/>
    <n v="25"/>
    <n v="225"/>
    <n v="0.42613636363636365"/>
    <n v="-303"/>
    <x v="0"/>
    <x v="28"/>
    <n v="0.42613636363636365"/>
    <n v="328"/>
    <n v="225"/>
    <n v="9"/>
    <n v="58.666666666666664"/>
    <m/>
    <x v="1"/>
  </r>
  <r>
    <s v="Travel"/>
    <s v="1-week stay at Resort in Thailand (air fare not included)"/>
    <n v="2000"/>
    <x v="18"/>
    <n v="25"/>
    <n v="500"/>
    <n v="0.25"/>
    <n v="-1500"/>
    <x v="0"/>
    <x v="29"/>
    <n v="0.25"/>
    <n v="1800"/>
    <n v="500"/>
    <n v="20"/>
    <n v="10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9" firstHeaderRow="1" firstDataRow="1" firstDataCol="1"/>
  <pivotFields count="13">
    <pivotField axis="axisRow" dataField="1" showAll="0">
      <items count="15">
        <item x="2"/>
        <item x="1"/>
        <item x="0"/>
        <item x="7"/>
        <item x="12"/>
        <item x="3"/>
        <item x="8"/>
        <item x="11"/>
        <item x="4"/>
        <item x="6"/>
        <item x="10"/>
        <item x="5"/>
        <item x="13"/>
        <item x="9"/>
        <item t="default"/>
      </items>
    </pivotField>
    <pivotField showAll="0"/>
    <pivotField showAll="0"/>
    <pivotField showAll="0"/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106">
    <i>
      <x/>
    </i>
    <i r="1">
      <x/>
    </i>
    <i>
      <x v="1"/>
    </i>
    <i r="1">
      <x/>
    </i>
    <i r="1">
      <x v="13"/>
    </i>
    <i>
      <x v="2"/>
    </i>
    <i r="1">
      <x/>
    </i>
    <i r="1">
      <x v="13"/>
    </i>
    <i r="1">
      <x v="21"/>
    </i>
    <i r="1">
      <x v="23"/>
    </i>
    <i r="1">
      <x v="36"/>
    </i>
    <i>
      <x v="3"/>
    </i>
    <i r="1">
      <x/>
    </i>
    <i r="1">
      <x v="9"/>
    </i>
    <i r="1">
      <x v="13"/>
    </i>
    <i r="1">
      <x v="19"/>
    </i>
    <i r="1">
      <x v="20"/>
    </i>
    <i r="1">
      <x v="21"/>
    </i>
    <i>
      <x v="4"/>
    </i>
    <i r="1">
      <x v="13"/>
    </i>
    <i r="1">
      <x v="22"/>
    </i>
    <i r="1">
      <x v="29"/>
    </i>
    <i r="1">
      <x v="32"/>
    </i>
    <i r="1">
      <x v="35"/>
    </i>
    <i r="1">
      <x v="37"/>
    </i>
    <i>
      <x v="5"/>
    </i>
    <i r="1">
      <x/>
    </i>
    <i r="1">
      <x v="17"/>
    </i>
    <i r="1">
      <x v="21"/>
    </i>
    <i r="1">
      <x v="22"/>
    </i>
    <i r="1">
      <x v="34"/>
    </i>
    <i>
      <x v="6"/>
    </i>
    <i r="1">
      <x/>
    </i>
    <i r="1">
      <x v="9"/>
    </i>
    <i r="1">
      <x v="13"/>
    </i>
    <i r="1">
      <x v="17"/>
    </i>
    <i r="1">
      <x v="19"/>
    </i>
    <i r="1">
      <x v="21"/>
    </i>
    <i r="1">
      <x v="22"/>
    </i>
    <i>
      <x v="7"/>
    </i>
    <i r="1">
      <x/>
    </i>
    <i r="1">
      <x v="1"/>
    </i>
    <i r="1">
      <x v="10"/>
    </i>
    <i r="1">
      <x v="21"/>
    </i>
    <i r="1">
      <x v="22"/>
    </i>
    <i r="1">
      <x v="24"/>
    </i>
    <i>
      <x v="8"/>
    </i>
    <i r="1">
      <x/>
    </i>
    <i r="1">
      <x v="3"/>
    </i>
    <i r="1">
      <x v="4"/>
    </i>
    <i r="1">
      <x v="5"/>
    </i>
    <i r="1">
      <x v="7"/>
    </i>
    <i r="1">
      <x v="13"/>
    </i>
    <i r="1">
      <x v="19"/>
    </i>
    <i r="1">
      <x v="23"/>
    </i>
    <i>
      <x v="9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24"/>
    </i>
    <i r="1">
      <x v="36"/>
    </i>
    <i>
      <x v="10"/>
    </i>
    <i r="1">
      <x/>
    </i>
    <i r="1">
      <x v="14"/>
    </i>
    <i r="1">
      <x v="15"/>
    </i>
    <i r="1">
      <x v="16"/>
    </i>
    <i r="1">
      <x v="21"/>
    </i>
    <i r="1">
      <x v="22"/>
    </i>
    <i r="1">
      <x v="23"/>
    </i>
    <i r="1">
      <x v="25"/>
    </i>
    <i r="1">
      <x v="26"/>
    </i>
    <i r="1">
      <x v="27"/>
    </i>
    <i>
      <x v="11"/>
    </i>
    <i r="1">
      <x/>
    </i>
    <i r="1">
      <x v="17"/>
    </i>
    <i r="1">
      <x v="19"/>
    </i>
    <i r="1">
      <x v="24"/>
    </i>
    <i r="1">
      <x v="27"/>
    </i>
    <i r="1">
      <x v="28"/>
    </i>
    <i r="1">
      <x v="29"/>
    </i>
    <i r="1">
      <x v="33"/>
    </i>
    <i r="1">
      <x v="38"/>
    </i>
    <i>
      <x v="12"/>
    </i>
    <i r="1">
      <x v="25"/>
    </i>
    <i r="1">
      <x v="33"/>
    </i>
    <i r="1">
      <x v="39"/>
    </i>
    <i>
      <x v="13"/>
    </i>
    <i r="1">
      <x/>
    </i>
    <i r="1">
      <x v="17"/>
    </i>
    <i r="1">
      <x v="18"/>
    </i>
    <i r="1">
      <x v="19"/>
    </i>
    <i r="1">
      <x v="21"/>
    </i>
    <i r="1">
      <x v="23"/>
    </i>
    <i r="1">
      <x v="29"/>
    </i>
    <i r="1">
      <x v="30"/>
    </i>
    <i r="1">
      <x v="31"/>
    </i>
    <i r="1">
      <x v="36"/>
    </i>
    <i t="grand">
      <x/>
    </i>
  </rowItems>
  <colItems count="1">
    <i/>
  </colItems>
  <dataFields count="1">
    <dataField name="Count of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17">
    <pivotField showAll="0"/>
    <pivotField showAll="0"/>
    <pivotField showAll="0"/>
    <pivotField showAll="0">
      <items count="20">
        <item x="11"/>
        <item x="10"/>
        <item x="5"/>
        <item x="8"/>
        <item x="7"/>
        <item x="6"/>
        <item x="9"/>
        <item x="2"/>
        <item x="13"/>
        <item x="14"/>
        <item x="15"/>
        <item x="1"/>
        <item x="16"/>
        <item x="0"/>
        <item x="4"/>
        <item x="3"/>
        <item x="17"/>
        <item x="18"/>
        <item x="12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old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ount of sold" fld="1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40" totalsRowShown="0" headerRowDxfId="21" dataDxfId="20">
  <autoFilter ref="A1:J140"/>
  <sortState ref="A2:L140">
    <sortCondition ref="G1:G140"/>
  </sortState>
  <tableColumns count="10">
    <tableColumn id="1" name="Category" dataDxfId="19"/>
    <tableColumn id="2" name="###" dataDxfId="18"/>
    <tableColumn id="3" name="Hallo-Wine silent auction items" dataDxfId="17"/>
    <tableColumn id="4" name="Value" dataDxfId="16"/>
    <tableColumn id="5" name="Min. bid" dataDxfId="15"/>
    <tableColumn id="6" name="Increment" dataDxfId="14"/>
    <tableColumn id="7" name="sales price" dataDxfId="13"/>
    <tableColumn id="8" name="winning bidder" dataDxfId="12"/>
    <tableColumn id="9" name="Donor" dataDxfId="11"/>
    <tableColumn id="10" name="Intiated by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136" totalsRowShown="0" headerRowDxfId="1" tableBorderDxfId="9">
  <autoFilter ref="A1:Q136"/>
  <tableColumns count="17">
    <tableColumn id="1" name="Category" dataDxfId="8"/>
    <tableColumn id="2" name="Hallo-Wine silent auction items" dataDxfId="7"/>
    <tableColumn id="3" name="Value" dataDxfId="6"/>
    <tableColumn id="4" name="Min. bid" dataDxfId="5"/>
    <tableColumn id="5" name="Increment" dataDxfId="4"/>
    <tableColumn id="6" name="sales price" dataDxfId="3"/>
    <tableColumn id="7" name="Sales/Value">
      <calculatedColumnFormula>F2/C2</calculatedColumnFormula>
    </tableColumn>
    <tableColumn id="8" name="Sales - Value">
      <calculatedColumnFormula>F2-C2</calculatedColumnFormula>
    </tableColumn>
    <tableColumn id="9" name="Sold?"/>
    <tableColumn id="10" name="Min/Value">
      <calculatedColumnFormula>D2/C2</calculatedColumnFormula>
    </tableColumn>
    <tableColumn id="11" name="Sales/Value2"/>
    <tableColumn id="12" name="Value - Min">
      <calculatedColumnFormula>C2-D2</calculatedColumnFormula>
    </tableColumn>
    <tableColumn id="13" name="sales price3" dataDxfId="2"/>
    <tableColumn id="14" name="bids">
      <calculatedColumnFormula>FLOOR(F2/E2,1)</calculatedColumnFormula>
    </tableColumn>
    <tableColumn id="15" name="IncValue">
      <calculatedColumnFormula>E2/G2</calculatedColumnFormula>
    </tableColumn>
    <tableColumn id="17" name="Sales/Value22"/>
    <tableColumn id="18" name="sold" dataDxfId="0">
      <calculatedColumnFormula>IF(Table2[[#This Row],[sales price3]]&gt;0,"Y","N")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view="pageBreakPreview" zoomScale="60" workbookViewId="0">
      <pane ySplit="1" topLeftCell="A2" activePane="bottomLeft" state="frozen"/>
      <selection pane="bottomLeft" activeCell="K119" sqref="K119"/>
    </sheetView>
  </sheetViews>
  <sheetFormatPr baseColWidth="10" defaultColWidth="8.83203125" defaultRowHeight="23" x14ac:dyDescent="0.25"/>
  <cols>
    <col min="1" max="1" width="34.33203125" style="2" bestFit="1" customWidth="1"/>
    <col min="2" max="2" width="9" style="2" customWidth="1"/>
    <col min="3" max="3" width="67" style="2" customWidth="1"/>
    <col min="4" max="4" width="12.5" style="2" customWidth="1"/>
    <col min="5" max="5" width="16.6640625" style="2" customWidth="1"/>
    <col min="6" max="6" width="20.33203125" style="2" customWidth="1"/>
    <col min="7" max="7" width="21.6640625" style="2" customWidth="1"/>
    <col min="8" max="8" width="29.1640625" style="2" bestFit="1" customWidth="1"/>
    <col min="9" max="9" width="53.6640625" style="2" bestFit="1" customWidth="1"/>
    <col min="10" max="10" width="20.6640625" style="2" customWidth="1"/>
    <col min="11" max="16384" width="8.83203125" style="2"/>
  </cols>
  <sheetData>
    <row r="1" spans="1:10" s="1" customFormat="1" x14ac:dyDescent="0.25">
      <c r="A1" s="1" t="s">
        <v>9</v>
      </c>
      <c r="B1" s="1" t="s">
        <v>111</v>
      </c>
      <c r="C1" s="1" t="s">
        <v>0</v>
      </c>
      <c r="D1" s="1" t="s">
        <v>143</v>
      </c>
      <c r="E1" s="1" t="s">
        <v>8</v>
      </c>
      <c r="F1" s="1" t="s">
        <v>144</v>
      </c>
      <c r="G1" s="1" t="s">
        <v>1</v>
      </c>
      <c r="H1" s="1" t="s">
        <v>2</v>
      </c>
      <c r="I1" s="1" t="s">
        <v>3</v>
      </c>
      <c r="J1" s="1" t="s">
        <v>29</v>
      </c>
    </row>
    <row r="2" spans="1:10" x14ac:dyDescent="0.25">
      <c r="A2" s="2" t="s">
        <v>10</v>
      </c>
      <c r="C2" s="2" t="s">
        <v>248</v>
      </c>
      <c r="D2" s="2" t="s">
        <v>97</v>
      </c>
      <c r="E2" s="2" t="s">
        <v>97</v>
      </c>
      <c r="F2" s="2" t="s">
        <v>97</v>
      </c>
      <c r="G2" s="2">
        <v>0</v>
      </c>
    </row>
    <row r="3" spans="1:10" x14ac:dyDescent="0.25">
      <c r="A3" s="2" t="s">
        <v>10</v>
      </c>
      <c r="C3" s="2" t="s">
        <v>249</v>
      </c>
      <c r="D3" s="2" t="s">
        <v>97</v>
      </c>
      <c r="E3" s="2" t="s">
        <v>97</v>
      </c>
      <c r="F3" s="2" t="s">
        <v>97</v>
      </c>
      <c r="G3" s="2">
        <v>0</v>
      </c>
    </row>
    <row r="4" spans="1:10" x14ac:dyDescent="0.25">
      <c r="A4" s="2" t="s">
        <v>10</v>
      </c>
      <c r="C4" s="2" t="s">
        <v>250</v>
      </c>
      <c r="D4" s="2" t="s">
        <v>97</v>
      </c>
      <c r="E4" s="2" t="s">
        <v>97</v>
      </c>
      <c r="F4" s="2" t="s">
        <v>97</v>
      </c>
      <c r="G4" s="2">
        <v>0</v>
      </c>
    </row>
    <row r="5" spans="1:10" x14ac:dyDescent="0.25">
      <c r="A5" s="2" t="s">
        <v>10</v>
      </c>
      <c r="C5" s="2" t="s">
        <v>247</v>
      </c>
      <c r="D5" s="2">
        <v>100</v>
      </c>
      <c r="E5" s="2" t="s">
        <v>97</v>
      </c>
      <c r="F5" s="2" t="s">
        <v>97</v>
      </c>
      <c r="G5" s="2">
        <v>0</v>
      </c>
    </row>
    <row r="6" spans="1:10" x14ac:dyDescent="0.25">
      <c r="A6" s="2" t="s">
        <v>11</v>
      </c>
      <c r="C6" s="2" t="s">
        <v>36</v>
      </c>
      <c r="D6" s="2">
        <v>500</v>
      </c>
      <c r="E6" s="2">
        <v>100</v>
      </c>
      <c r="F6" s="2">
        <v>10</v>
      </c>
      <c r="G6" s="2">
        <v>0</v>
      </c>
      <c r="I6" s="2" t="s">
        <v>37</v>
      </c>
      <c r="J6" s="2" t="s">
        <v>32</v>
      </c>
    </row>
    <row r="7" spans="1:10" x14ac:dyDescent="0.25">
      <c r="A7" s="2" t="s">
        <v>113</v>
      </c>
      <c r="C7" s="2" t="s">
        <v>245</v>
      </c>
      <c r="D7" s="2">
        <v>225</v>
      </c>
      <c r="E7" s="2">
        <v>60</v>
      </c>
      <c r="F7" s="2">
        <v>5</v>
      </c>
      <c r="G7" s="2">
        <v>0</v>
      </c>
      <c r="I7" s="2" t="s">
        <v>246</v>
      </c>
      <c r="J7" s="2" t="s">
        <v>32</v>
      </c>
    </row>
    <row r="8" spans="1:10" s="1" customFormat="1" x14ac:dyDescent="0.25">
      <c r="A8" s="2" t="s">
        <v>5</v>
      </c>
      <c r="B8" s="2"/>
      <c r="C8" s="2" t="s">
        <v>243</v>
      </c>
      <c r="D8" s="2">
        <v>350</v>
      </c>
      <c r="E8" s="2">
        <v>100</v>
      </c>
      <c r="F8" s="2">
        <v>10</v>
      </c>
      <c r="G8" s="2">
        <v>0</v>
      </c>
      <c r="H8" s="2"/>
      <c r="I8" s="2" t="s">
        <v>92</v>
      </c>
      <c r="J8" s="2" t="s">
        <v>32</v>
      </c>
    </row>
    <row r="9" spans="1:10" s="1" customFormat="1" x14ac:dyDescent="0.25">
      <c r="A9" s="2" t="s">
        <v>55</v>
      </c>
      <c r="B9" s="2"/>
      <c r="C9" s="2" t="s">
        <v>156</v>
      </c>
      <c r="D9" s="2">
        <v>100</v>
      </c>
      <c r="E9" s="2">
        <v>35</v>
      </c>
      <c r="F9" s="2">
        <v>5</v>
      </c>
      <c r="G9" s="2">
        <v>0</v>
      </c>
      <c r="H9" s="2"/>
      <c r="I9" s="2" t="s">
        <v>52</v>
      </c>
      <c r="J9" s="2" t="s">
        <v>30</v>
      </c>
    </row>
    <row r="10" spans="1:10" x14ac:dyDescent="0.25">
      <c r="A10" s="2" t="s">
        <v>106</v>
      </c>
      <c r="C10" s="2" t="s">
        <v>161</v>
      </c>
      <c r="D10" s="2">
        <v>420</v>
      </c>
      <c r="E10" s="2">
        <v>150</v>
      </c>
      <c r="F10" s="2">
        <v>25</v>
      </c>
      <c r="G10" s="2">
        <v>0</v>
      </c>
      <c r="I10" s="2" t="s">
        <v>162</v>
      </c>
      <c r="J10" s="2" t="s">
        <v>69</v>
      </c>
    </row>
    <row r="11" spans="1:10" x14ac:dyDescent="0.25">
      <c r="A11" s="2" t="s">
        <v>106</v>
      </c>
      <c r="C11" s="2" t="s">
        <v>161</v>
      </c>
      <c r="D11" s="2">
        <v>420</v>
      </c>
      <c r="E11" s="2">
        <v>150</v>
      </c>
      <c r="F11" s="2">
        <v>25</v>
      </c>
      <c r="G11" s="2">
        <v>0</v>
      </c>
      <c r="I11" s="2" t="s">
        <v>162</v>
      </c>
      <c r="J11" s="2" t="s">
        <v>69</v>
      </c>
    </row>
    <row r="12" spans="1:10" x14ac:dyDescent="0.25">
      <c r="A12" s="2" t="s">
        <v>55</v>
      </c>
      <c r="C12" s="2" t="s">
        <v>90</v>
      </c>
      <c r="D12" s="2">
        <v>400</v>
      </c>
      <c r="E12" s="2">
        <v>150</v>
      </c>
      <c r="F12" s="2">
        <v>25</v>
      </c>
      <c r="G12" s="2">
        <v>0</v>
      </c>
      <c r="I12" s="2" t="s">
        <v>91</v>
      </c>
      <c r="J12" s="2" t="s">
        <v>89</v>
      </c>
    </row>
    <row r="13" spans="1:10" x14ac:dyDescent="0.25">
      <c r="A13" s="2" t="s">
        <v>26</v>
      </c>
      <c r="C13" s="2" t="s">
        <v>98</v>
      </c>
      <c r="D13" s="2">
        <v>375</v>
      </c>
      <c r="E13" s="2">
        <v>125</v>
      </c>
      <c r="F13" s="2">
        <v>25</v>
      </c>
      <c r="G13" s="2">
        <v>0</v>
      </c>
      <c r="I13" s="2" t="s">
        <v>99</v>
      </c>
      <c r="J13" s="2" t="s">
        <v>60</v>
      </c>
    </row>
    <row r="14" spans="1:10" x14ac:dyDescent="0.25">
      <c r="A14" s="2" t="s">
        <v>23</v>
      </c>
      <c r="C14" s="2" t="s">
        <v>139</v>
      </c>
      <c r="D14" s="2">
        <v>25</v>
      </c>
      <c r="E14" s="2">
        <v>10</v>
      </c>
      <c r="F14" s="2">
        <v>2</v>
      </c>
      <c r="G14" s="2">
        <v>0</v>
      </c>
      <c r="I14" s="2" t="s">
        <v>28</v>
      </c>
      <c r="J14" s="2" t="s">
        <v>32</v>
      </c>
    </row>
    <row r="15" spans="1:10" x14ac:dyDescent="0.25">
      <c r="A15" s="2" t="s">
        <v>102</v>
      </c>
      <c r="C15" s="2" t="s">
        <v>107</v>
      </c>
      <c r="D15" s="2">
        <v>60</v>
      </c>
      <c r="E15" s="2">
        <v>25</v>
      </c>
      <c r="F15" s="2">
        <v>5</v>
      </c>
      <c r="G15" s="2">
        <v>0</v>
      </c>
      <c r="I15" s="2" t="s">
        <v>63</v>
      </c>
      <c r="J15" s="2" t="s">
        <v>104</v>
      </c>
    </row>
    <row r="16" spans="1:10" x14ac:dyDescent="0.25">
      <c r="A16" s="2" t="s">
        <v>114</v>
      </c>
      <c r="C16" s="2" t="s">
        <v>49</v>
      </c>
      <c r="D16" s="2">
        <v>60</v>
      </c>
      <c r="E16" s="2">
        <v>20</v>
      </c>
      <c r="F16" s="2">
        <v>5</v>
      </c>
      <c r="G16" s="2">
        <v>0</v>
      </c>
      <c r="I16" s="2" t="s">
        <v>28</v>
      </c>
      <c r="J16" s="2" t="s">
        <v>32</v>
      </c>
    </row>
    <row r="17" spans="1:10" x14ac:dyDescent="0.25">
      <c r="A17" s="2" t="s">
        <v>114</v>
      </c>
      <c r="C17" s="2" t="s">
        <v>40</v>
      </c>
      <c r="D17" s="2">
        <v>60</v>
      </c>
      <c r="E17" s="2">
        <v>20</v>
      </c>
      <c r="F17" s="2">
        <v>5</v>
      </c>
      <c r="G17" s="2">
        <v>0</v>
      </c>
      <c r="I17" s="2" t="s">
        <v>39</v>
      </c>
      <c r="J17" s="2" t="s">
        <v>30</v>
      </c>
    </row>
    <row r="18" spans="1:10" x14ac:dyDescent="0.25">
      <c r="A18" s="2" t="s">
        <v>43</v>
      </c>
      <c r="C18" s="2" t="s">
        <v>141</v>
      </c>
      <c r="D18" s="2">
        <v>60</v>
      </c>
      <c r="E18" s="2">
        <v>25</v>
      </c>
      <c r="F18" s="2">
        <v>5</v>
      </c>
      <c r="G18" s="2">
        <v>0</v>
      </c>
      <c r="I18" s="2" t="s">
        <v>28</v>
      </c>
      <c r="J18" s="2" t="s">
        <v>32</v>
      </c>
    </row>
    <row r="19" spans="1:10" x14ac:dyDescent="0.25">
      <c r="A19" s="2" t="s">
        <v>5</v>
      </c>
      <c r="C19" s="2" t="s">
        <v>244</v>
      </c>
      <c r="D19" s="2">
        <v>50</v>
      </c>
      <c r="E19" s="2">
        <v>15</v>
      </c>
      <c r="F19" s="2">
        <v>5</v>
      </c>
      <c r="G19" s="2">
        <v>0</v>
      </c>
      <c r="I19" s="2" t="s">
        <v>219</v>
      </c>
      <c r="J19" s="2" t="s">
        <v>104</v>
      </c>
    </row>
    <row r="20" spans="1:10" s="1" customFormat="1" x14ac:dyDescent="0.25">
      <c r="A20" s="2" t="s">
        <v>55</v>
      </c>
      <c r="B20" s="2"/>
      <c r="C20" s="2" t="s">
        <v>70</v>
      </c>
      <c r="D20" s="2">
        <v>250</v>
      </c>
      <c r="E20" s="2">
        <v>100</v>
      </c>
      <c r="F20" s="2">
        <v>25</v>
      </c>
      <c r="G20" s="2">
        <v>0</v>
      </c>
      <c r="H20" s="2"/>
      <c r="I20" s="2" t="s">
        <v>71</v>
      </c>
      <c r="J20" s="2" t="s">
        <v>32</v>
      </c>
    </row>
    <row r="21" spans="1:10" x14ac:dyDescent="0.25">
      <c r="A21" s="2" t="s">
        <v>10</v>
      </c>
      <c r="C21" s="2" t="s">
        <v>20</v>
      </c>
      <c r="D21" s="2">
        <v>20</v>
      </c>
      <c r="E21" s="2">
        <v>10</v>
      </c>
      <c r="F21" s="2">
        <v>2</v>
      </c>
      <c r="G21" s="2">
        <v>0</v>
      </c>
      <c r="I21" s="2" t="s">
        <v>21</v>
      </c>
      <c r="J21" s="2" t="s">
        <v>33</v>
      </c>
    </row>
    <row r="22" spans="1:10" s="1" customFormat="1" x14ac:dyDescent="0.25">
      <c r="A22" s="2" t="s">
        <v>26</v>
      </c>
      <c r="B22" s="2"/>
      <c r="C22" s="2" t="s">
        <v>128</v>
      </c>
      <c r="D22" s="2">
        <v>100</v>
      </c>
      <c r="E22" s="2">
        <v>30</v>
      </c>
      <c r="F22" s="2">
        <v>10</v>
      </c>
      <c r="G22" s="2">
        <v>0</v>
      </c>
      <c r="H22" s="2"/>
      <c r="I22" s="2" t="s">
        <v>129</v>
      </c>
      <c r="J22" s="2" t="s">
        <v>130</v>
      </c>
    </row>
    <row r="23" spans="1:10" x14ac:dyDescent="0.25">
      <c r="A23" s="2" t="s">
        <v>102</v>
      </c>
      <c r="C23" s="2" t="s">
        <v>167</v>
      </c>
      <c r="D23" s="2">
        <v>45</v>
      </c>
      <c r="E23" s="2">
        <v>20</v>
      </c>
      <c r="F23" s="2">
        <v>5</v>
      </c>
      <c r="G23" s="2">
        <v>0</v>
      </c>
      <c r="I23" s="2" t="s">
        <v>168</v>
      </c>
      <c r="J23" s="2" t="s">
        <v>82</v>
      </c>
    </row>
    <row r="24" spans="1:10" x14ac:dyDescent="0.25">
      <c r="A24" s="2" t="s">
        <v>26</v>
      </c>
      <c r="C24" s="2" t="s">
        <v>253</v>
      </c>
      <c r="D24" s="2">
        <v>45</v>
      </c>
      <c r="E24" s="2">
        <v>20</v>
      </c>
      <c r="F24" s="2">
        <v>5</v>
      </c>
      <c r="G24" s="2">
        <v>0</v>
      </c>
      <c r="I24" s="2" t="s">
        <v>254</v>
      </c>
      <c r="J24" s="2" t="s">
        <v>32</v>
      </c>
    </row>
    <row r="25" spans="1:10" x14ac:dyDescent="0.25">
      <c r="A25" s="2" t="s">
        <v>114</v>
      </c>
      <c r="C25" s="2" t="s">
        <v>116</v>
      </c>
      <c r="D25" s="2">
        <v>40</v>
      </c>
      <c r="E25" s="2">
        <v>20</v>
      </c>
      <c r="F25" s="2">
        <v>5</v>
      </c>
      <c r="G25" s="2">
        <v>0</v>
      </c>
      <c r="I25" s="2" t="s">
        <v>117</v>
      </c>
    </row>
    <row r="26" spans="1:10" x14ac:dyDescent="0.25">
      <c r="A26" s="2" t="s">
        <v>114</v>
      </c>
      <c r="C26" s="2" t="s">
        <v>118</v>
      </c>
      <c r="D26" s="2">
        <v>40</v>
      </c>
      <c r="E26" s="2">
        <v>20</v>
      </c>
      <c r="F26" s="2">
        <v>5</v>
      </c>
      <c r="G26" s="2">
        <v>0</v>
      </c>
      <c r="I26" s="2" t="s">
        <v>117</v>
      </c>
    </row>
    <row r="27" spans="1:10" x14ac:dyDescent="0.25">
      <c r="A27" s="2" t="s">
        <v>133</v>
      </c>
      <c r="C27" s="2" t="s">
        <v>134</v>
      </c>
      <c r="D27" s="2">
        <v>15</v>
      </c>
      <c r="E27" s="2">
        <v>5</v>
      </c>
      <c r="F27" s="2">
        <v>2</v>
      </c>
      <c r="G27" s="2">
        <v>0</v>
      </c>
      <c r="I27" s="2" t="s">
        <v>28</v>
      </c>
      <c r="J27" s="2" t="s">
        <v>32</v>
      </c>
    </row>
    <row r="28" spans="1:10" s="1" customFormat="1" x14ac:dyDescent="0.25">
      <c r="A28" s="2" t="s">
        <v>113</v>
      </c>
      <c r="B28" s="2"/>
      <c r="C28" s="2" t="s">
        <v>34</v>
      </c>
      <c r="D28" s="2">
        <v>30</v>
      </c>
      <c r="E28" s="2">
        <v>10</v>
      </c>
      <c r="F28" s="2">
        <v>5</v>
      </c>
      <c r="G28" s="2">
        <v>0</v>
      </c>
      <c r="H28" s="2"/>
      <c r="I28" s="2" t="s">
        <v>35</v>
      </c>
      <c r="J28" s="2" t="s">
        <v>32</v>
      </c>
    </row>
    <row r="29" spans="1:10" x14ac:dyDescent="0.25">
      <c r="A29" s="2" t="s">
        <v>55</v>
      </c>
      <c r="C29" s="2" t="s">
        <v>78</v>
      </c>
      <c r="D29" s="2">
        <v>30</v>
      </c>
      <c r="E29" s="2">
        <v>15</v>
      </c>
      <c r="F29" s="2">
        <v>5</v>
      </c>
      <c r="G29" s="2">
        <v>0</v>
      </c>
      <c r="I29" s="2" t="s">
        <v>79</v>
      </c>
      <c r="J29" s="2" t="s">
        <v>60</v>
      </c>
    </row>
    <row r="30" spans="1:10" x14ac:dyDescent="0.25">
      <c r="A30" s="2" t="s">
        <v>55</v>
      </c>
      <c r="C30" s="2" t="s">
        <v>78</v>
      </c>
      <c r="D30" s="2">
        <v>30</v>
      </c>
      <c r="E30" s="2">
        <v>15</v>
      </c>
      <c r="F30" s="2">
        <v>5</v>
      </c>
      <c r="G30" s="2">
        <v>0</v>
      </c>
      <c r="I30" s="2" t="s">
        <v>79</v>
      </c>
      <c r="J30" s="2" t="s">
        <v>60</v>
      </c>
    </row>
    <row r="31" spans="1:10" x14ac:dyDescent="0.25">
      <c r="A31" s="2" t="s">
        <v>55</v>
      </c>
      <c r="C31" s="2" t="s">
        <v>72</v>
      </c>
      <c r="D31" s="2">
        <v>25</v>
      </c>
      <c r="E31" s="2">
        <v>10</v>
      </c>
      <c r="F31" s="2">
        <v>5</v>
      </c>
      <c r="G31" s="2">
        <v>0</v>
      </c>
      <c r="I31" s="2" t="s">
        <v>73</v>
      </c>
      <c r="J31" s="2" t="s">
        <v>32</v>
      </c>
    </row>
    <row r="32" spans="1:10" s="1" customFormat="1" x14ac:dyDescent="0.25">
      <c r="A32" s="2" t="s">
        <v>23</v>
      </c>
      <c r="B32" s="2"/>
      <c r="C32" s="2" t="s">
        <v>136</v>
      </c>
      <c r="D32" s="2">
        <v>10</v>
      </c>
      <c r="E32" s="2">
        <v>2</v>
      </c>
      <c r="F32" s="2">
        <v>2</v>
      </c>
      <c r="G32" s="2">
        <v>0</v>
      </c>
      <c r="H32" s="2"/>
      <c r="I32" s="2" t="s">
        <v>28</v>
      </c>
      <c r="J32" s="2" t="s">
        <v>32</v>
      </c>
    </row>
    <row r="33" spans="1:10" x14ac:dyDescent="0.25">
      <c r="A33" s="2" t="s">
        <v>23</v>
      </c>
      <c r="C33" s="2" t="s">
        <v>136</v>
      </c>
      <c r="D33" s="2">
        <v>10</v>
      </c>
      <c r="E33" s="2">
        <v>2</v>
      </c>
      <c r="F33" s="2">
        <v>2</v>
      </c>
      <c r="G33" s="2">
        <v>0</v>
      </c>
      <c r="I33" s="2" t="s">
        <v>28</v>
      </c>
      <c r="J33" s="2" t="s">
        <v>32</v>
      </c>
    </row>
    <row r="34" spans="1:10" x14ac:dyDescent="0.25">
      <c r="A34" s="2" t="s">
        <v>10</v>
      </c>
      <c r="C34" s="2" t="s">
        <v>251</v>
      </c>
      <c r="D34" s="2">
        <v>25</v>
      </c>
      <c r="E34" s="2">
        <v>10</v>
      </c>
      <c r="F34" s="2">
        <v>5</v>
      </c>
      <c r="G34" s="2">
        <v>0</v>
      </c>
      <c r="I34" s="2" t="s">
        <v>252</v>
      </c>
      <c r="J34" s="2" t="s">
        <v>173</v>
      </c>
    </row>
    <row r="35" spans="1:10" x14ac:dyDescent="0.25">
      <c r="A35" s="2" t="s">
        <v>10</v>
      </c>
      <c r="C35" s="2" t="s">
        <v>251</v>
      </c>
      <c r="D35" s="2">
        <v>25</v>
      </c>
      <c r="E35" s="2">
        <v>10</v>
      </c>
      <c r="F35" s="2">
        <v>5</v>
      </c>
      <c r="G35" s="2">
        <v>0</v>
      </c>
      <c r="I35" s="2" t="s">
        <v>252</v>
      </c>
      <c r="J35" s="2" t="s">
        <v>173</v>
      </c>
    </row>
    <row r="36" spans="1:10" x14ac:dyDescent="0.25">
      <c r="A36" s="2" t="s">
        <v>10</v>
      </c>
      <c r="C36" s="2" t="s">
        <v>251</v>
      </c>
      <c r="D36" s="2">
        <v>25</v>
      </c>
      <c r="E36" s="2">
        <v>10</v>
      </c>
      <c r="F36" s="2">
        <v>5</v>
      </c>
      <c r="G36" s="2">
        <v>0</v>
      </c>
      <c r="I36" s="2" t="s">
        <v>252</v>
      </c>
      <c r="J36" s="2" t="s">
        <v>173</v>
      </c>
    </row>
    <row r="37" spans="1:10" x14ac:dyDescent="0.25">
      <c r="A37" s="2" t="s">
        <v>10</v>
      </c>
      <c r="C37" s="2" t="s">
        <v>251</v>
      </c>
      <c r="D37" s="2">
        <v>25</v>
      </c>
      <c r="E37" s="2">
        <v>10</v>
      </c>
      <c r="F37" s="2">
        <v>5</v>
      </c>
      <c r="G37" s="2">
        <v>0</v>
      </c>
      <c r="I37" s="2" t="s">
        <v>252</v>
      </c>
      <c r="J37" s="2" t="s">
        <v>173</v>
      </c>
    </row>
    <row r="38" spans="1:10" x14ac:dyDescent="0.25">
      <c r="A38" s="2" t="s">
        <v>23</v>
      </c>
      <c r="C38" s="2" t="s">
        <v>160</v>
      </c>
      <c r="D38" s="2">
        <v>17</v>
      </c>
      <c r="E38" s="2">
        <v>5</v>
      </c>
      <c r="F38" s="2">
        <v>2</v>
      </c>
      <c r="G38" s="2">
        <v>5</v>
      </c>
      <c r="H38" s="2" t="s">
        <v>197</v>
      </c>
      <c r="I38" s="2" t="s">
        <v>96</v>
      </c>
      <c r="J38" s="2" t="s">
        <v>69</v>
      </c>
    </row>
    <row r="39" spans="1:10" x14ac:dyDescent="0.25">
      <c r="A39" s="2" t="s">
        <v>133</v>
      </c>
      <c r="C39" s="2" t="s">
        <v>134</v>
      </c>
      <c r="D39" s="2">
        <v>15</v>
      </c>
      <c r="E39" s="2">
        <v>5</v>
      </c>
      <c r="F39" s="2">
        <v>2</v>
      </c>
      <c r="G39" s="2">
        <v>5</v>
      </c>
      <c r="H39" s="2" t="s">
        <v>194</v>
      </c>
      <c r="I39" s="2" t="s">
        <v>28</v>
      </c>
      <c r="J39" s="2" t="s">
        <v>32</v>
      </c>
    </row>
    <row r="40" spans="1:10" x14ac:dyDescent="0.25">
      <c r="A40" s="2" t="s">
        <v>23</v>
      </c>
      <c r="C40" s="2" t="s">
        <v>24</v>
      </c>
      <c r="D40" s="2">
        <v>10</v>
      </c>
      <c r="E40" s="2">
        <v>2</v>
      </c>
      <c r="F40" s="2">
        <v>2</v>
      </c>
      <c r="G40" s="2">
        <v>6</v>
      </c>
      <c r="H40" s="2" t="s">
        <v>191</v>
      </c>
      <c r="I40" s="2" t="s">
        <v>25</v>
      </c>
      <c r="J40" s="2" t="s">
        <v>32</v>
      </c>
    </row>
    <row r="41" spans="1:10" x14ac:dyDescent="0.25">
      <c r="A41" s="2" t="s">
        <v>106</v>
      </c>
      <c r="C41" s="2" t="s">
        <v>105</v>
      </c>
      <c r="D41" s="2">
        <v>40</v>
      </c>
      <c r="E41" s="2">
        <v>20</v>
      </c>
      <c r="F41" s="2">
        <v>5</v>
      </c>
      <c r="G41" s="2">
        <v>7</v>
      </c>
      <c r="H41" s="2" t="s">
        <v>197</v>
      </c>
      <c r="I41" s="2" t="s">
        <v>63</v>
      </c>
      <c r="J41" s="2" t="s">
        <v>104</v>
      </c>
    </row>
    <row r="42" spans="1:10" x14ac:dyDescent="0.25">
      <c r="A42" s="2" t="s">
        <v>106</v>
      </c>
      <c r="C42" s="2" t="s">
        <v>105</v>
      </c>
      <c r="D42" s="2">
        <v>40</v>
      </c>
      <c r="E42" s="2">
        <v>20</v>
      </c>
      <c r="F42" s="2">
        <v>5</v>
      </c>
      <c r="G42" s="2">
        <v>10</v>
      </c>
      <c r="H42" s="2" t="s">
        <v>226</v>
      </c>
      <c r="I42" s="2" t="s">
        <v>63</v>
      </c>
      <c r="J42" s="2" t="s">
        <v>104</v>
      </c>
    </row>
    <row r="43" spans="1:10" x14ac:dyDescent="0.25">
      <c r="A43" s="2" t="s">
        <v>23</v>
      </c>
      <c r="C43" s="2" t="s">
        <v>179</v>
      </c>
      <c r="D43" s="2">
        <v>35</v>
      </c>
      <c r="E43" s="2">
        <v>10</v>
      </c>
      <c r="F43" s="2">
        <v>5</v>
      </c>
      <c r="G43" s="2">
        <v>10</v>
      </c>
      <c r="H43" s="2" t="s">
        <v>185</v>
      </c>
      <c r="I43" s="2" t="s">
        <v>28</v>
      </c>
      <c r="J43" s="2" t="s">
        <v>32</v>
      </c>
    </row>
    <row r="44" spans="1:10" x14ac:dyDescent="0.25">
      <c r="A44" s="2" t="s">
        <v>23</v>
      </c>
      <c r="C44" s="2" t="s">
        <v>179</v>
      </c>
      <c r="D44" s="2">
        <v>35</v>
      </c>
      <c r="E44" s="2">
        <v>10</v>
      </c>
      <c r="F44" s="2">
        <v>5</v>
      </c>
      <c r="G44" s="2">
        <v>10</v>
      </c>
      <c r="H44" s="2" t="s">
        <v>186</v>
      </c>
      <c r="I44" s="2" t="s">
        <v>28</v>
      </c>
      <c r="J44" s="2" t="s">
        <v>32</v>
      </c>
    </row>
    <row r="45" spans="1:10" x14ac:dyDescent="0.25">
      <c r="A45" s="2" t="s">
        <v>23</v>
      </c>
      <c r="C45" s="2" t="s">
        <v>179</v>
      </c>
      <c r="D45" s="2">
        <v>35</v>
      </c>
      <c r="E45" s="2">
        <v>10</v>
      </c>
      <c r="F45" s="2">
        <v>5</v>
      </c>
      <c r="G45" s="2">
        <v>10</v>
      </c>
      <c r="H45" s="2" t="s">
        <v>190</v>
      </c>
      <c r="I45" s="2" t="s">
        <v>28</v>
      </c>
      <c r="J45" s="2" t="s">
        <v>32</v>
      </c>
    </row>
    <row r="46" spans="1:10" x14ac:dyDescent="0.25">
      <c r="A46" s="2" t="s">
        <v>23</v>
      </c>
      <c r="C46" s="2" t="s">
        <v>136</v>
      </c>
      <c r="D46" s="2">
        <v>10</v>
      </c>
      <c r="E46" s="2">
        <v>2</v>
      </c>
      <c r="F46" s="2">
        <v>2</v>
      </c>
      <c r="G46" s="2">
        <v>10</v>
      </c>
      <c r="H46" s="2" t="s">
        <v>210</v>
      </c>
      <c r="I46" s="2" t="s">
        <v>28</v>
      </c>
      <c r="J46" s="2" t="s">
        <v>32</v>
      </c>
    </row>
    <row r="47" spans="1:10" x14ac:dyDescent="0.25">
      <c r="A47" s="2" t="s">
        <v>106</v>
      </c>
      <c r="C47" s="2" t="s">
        <v>105</v>
      </c>
      <c r="D47" s="2">
        <v>40</v>
      </c>
      <c r="E47" s="2">
        <v>20</v>
      </c>
      <c r="F47" s="2">
        <v>5</v>
      </c>
      <c r="G47" s="2">
        <v>11</v>
      </c>
      <c r="H47" s="2" t="s">
        <v>228</v>
      </c>
      <c r="I47" s="2" t="s">
        <v>63</v>
      </c>
      <c r="J47" s="2" t="s">
        <v>104</v>
      </c>
    </row>
    <row r="48" spans="1:10" x14ac:dyDescent="0.25">
      <c r="A48" s="2" t="s">
        <v>23</v>
      </c>
      <c r="C48" s="2" t="s">
        <v>136</v>
      </c>
      <c r="D48" s="2">
        <v>10</v>
      </c>
      <c r="E48" s="2">
        <v>2</v>
      </c>
      <c r="F48" s="2">
        <v>2</v>
      </c>
      <c r="G48" s="2">
        <v>11</v>
      </c>
      <c r="H48" s="2" t="s">
        <v>222</v>
      </c>
      <c r="I48" s="2" t="s">
        <v>28</v>
      </c>
      <c r="J48" s="2" t="s">
        <v>32</v>
      </c>
    </row>
    <row r="49" spans="1:10" x14ac:dyDescent="0.25">
      <c r="A49" s="2" t="s">
        <v>23</v>
      </c>
      <c r="C49" s="2" t="s">
        <v>148</v>
      </c>
      <c r="D49" s="2">
        <v>20</v>
      </c>
      <c r="E49" s="2">
        <v>10</v>
      </c>
      <c r="F49" s="2">
        <v>2</v>
      </c>
      <c r="G49" s="2">
        <v>12</v>
      </c>
      <c r="H49" s="2" t="s">
        <v>205</v>
      </c>
      <c r="I49" s="2" t="s">
        <v>28</v>
      </c>
      <c r="J49" s="2" t="s">
        <v>32</v>
      </c>
    </row>
    <row r="50" spans="1:10" x14ac:dyDescent="0.25">
      <c r="A50" s="2" t="s">
        <v>223</v>
      </c>
      <c r="C50" s="2" t="s">
        <v>229</v>
      </c>
      <c r="D50" s="2">
        <v>15</v>
      </c>
      <c r="G50" s="2">
        <v>13</v>
      </c>
      <c r="H50" s="2" t="s">
        <v>212</v>
      </c>
    </row>
    <row r="51" spans="1:10" x14ac:dyDescent="0.25">
      <c r="A51" s="2" t="s">
        <v>23</v>
      </c>
      <c r="C51" s="2" t="s">
        <v>137</v>
      </c>
      <c r="D51" s="2">
        <v>10</v>
      </c>
      <c r="E51" s="2">
        <v>2</v>
      </c>
      <c r="F51" s="2">
        <v>2</v>
      </c>
      <c r="G51" s="2">
        <v>13</v>
      </c>
      <c r="H51" s="2" t="s">
        <v>184</v>
      </c>
      <c r="I51" s="2" t="s">
        <v>28</v>
      </c>
      <c r="J51" s="2" t="s">
        <v>32</v>
      </c>
    </row>
    <row r="52" spans="1:10" x14ac:dyDescent="0.25">
      <c r="A52" s="2" t="s">
        <v>23</v>
      </c>
      <c r="C52" s="2" t="s">
        <v>148</v>
      </c>
      <c r="D52" s="2">
        <v>20</v>
      </c>
      <c r="E52" s="2">
        <v>10</v>
      </c>
      <c r="F52" s="2">
        <v>2</v>
      </c>
      <c r="G52" s="2">
        <v>14</v>
      </c>
      <c r="H52" s="2" t="s">
        <v>212</v>
      </c>
      <c r="I52" s="2" t="s">
        <v>28</v>
      </c>
      <c r="J52" s="2" t="s">
        <v>32</v>
      </c>
    </row>
    <row r="53" spans="1:10" x14ac:dyDescent="0.25">
      <c r="A53" s="2" t="s">
        <v>114</v>
      </c>
      <c r="C53" s="2" t="s">
        <v>48</v>
      </c>
      <c r="D53" s="2">
        <v>50</v>
      </c>
      <c r="E53" s="2">
        <v>15</v>
      </c>
      <c r="F53" s="2">
        <v>5</v>
      </c>
      <c r="G53" s="2">
        <v>15</v>
      </c>
      <c r="H53" s="2" t="s">
        <v>231</v>
      </c>
      <c r="I53" s="2" t="s">
        <v>28</v>
      </c>
      <c r="J53" s="2" t="s">
        <v>32</v>
      </c>
    </row>
    <row r="54" spans="1:10" x14ac:dyDescent="0.25">
      <c r="A54" s="2" t="s">
        <v>102</v>
      </c>
      <c r="C54" s="2" t="s">
        <v>138</v>
      </c>
      <c r="D54" s="2">
        <v>15</v>
      </c>
      <c r="E54" s="2">
        <v>5</v>
      </c>
      <c r="F54" s="2">
        <v>2</v>
      </c>
      <c r="G54" s="2">
        <v>15</v>
      </c>
      <c r="H54" s="2" t="s">
        <v>209</v>
      </c>
      <c r="I54" s="2" t="s">
        <v>51</v>
      </c>
      <c r="J54" s="2" t="s">
        <v>32</v>
      </c>
    </row>
    <row r="55" spans="1:10" x14ac:dyDescent="0.25">
      <c r="A55" s="2" t="s">
        <v>133</v>
      </c>
      <c r="C55" s="2" t="s">
        <v>101</v>
      </c>
      <c r="D55" s="2">
        <v>20</v>
      </c>
      <c r="E55" s="2">
        <v>10</v>
      </c>
      <c r="F55" s="2">
        <v>2</v>
      </c>
      <c r="G55" s="2">
        <v>17</v>
      </c>
      <c r="H55" s="2" t="s">
        <v>194</v>
      </c>
      <c r="I55" s="2" t="s">
        <v>100</v>
      </c>
      <c r="J55" s="2" t="s">
        <v>60</v>
      </c>
    </row>
    <row r="56" spans="1:10" x14ac:dyDescent="0.25">
      <c r="A56" s="2" t="s">
        <v>23</v>
      </c>
      <c r="C56" s="2" t="s">
        <v>232</v>
      </c>
      <c r="D56" s="2">
        <v>20</v>
      </c>
      <c r="G56" s="2">
        <v>18</v>
      </c>
      <c r="H56" s="2" t="s">
        <v>233</v>
      </c>
    </row>
    <row r="57" spans="1:10" x14ac:dyDescent="0.25">
      <c r="A57" s="2" t="s">
        <v>23</v>
      </c>
      <c r="C57" s="2" t="s">
        <v>65</v>
      </c>
      <c r="D57" s="2">
        <v>25</v>
      </c>
      <c r="E57" s="2">
        <v>15</v>
      </c>
      <c r="F57" s="2">
        <v>2</v>
      </c>
      <c r="G57" s="2">
        <v>19</v>
      </c>
      <c r="H57" s="2" t="s">
        <v>180</v>
      </c>
      <c r="I57" s="2" t="s">
        <v>64</v>
      </c>
      <c r="J57" s="2" t="s">
        <v>60</v>
      </c>
    </row>
    <row r="58" spans="1:10" x14ac:dyDescent="0.25">
      <c r="A58" s="2" t="s">
        <v>223</v>
      </c>
      <c r="C58" s="2" t="s">
        <v>240</v>
      </c>
      <c r="D58" s="2">
        <v>20</v>
      </c>
      <c r="G58" s="2">
        <v>20</v>
      </c>
      <c r="H58" s="2" t="s">
        <v>241</v>
      </c>
    </row>
    <row r="59" spans="1:10" x14ac:dyDescent="0.25">
      <c r="A59" s="2" t="s">
        <v>102</v>
      </c>
      <c r="C59" s="2" t="s">
        <v>236</v>
      </c>
      <c r="D59" s="2">
        <v>25</v>
      </c>
      <c r="G59" s="2">
        <v>20</v>
      </c>
      <c r="H59" s="2" t="s">
        <v>225</v>
      </c>
    </row>
    <row r="60" spans="1:10" x14ac:dyDescent="0.25">
      <c r="A60" s="2" t="s">
        <v>113</v>
      </c>
      <c r="C60" s="2" t="s">
        <v>145</v>
      </c>
      <c r="D60" s="2">
        <v>75</v>
      </c>
      <c r="E60" s="2">
        <v>30</v>
      </c>
      <c r="F60" s="2">
        <v>5</v>
      </c>
      <c r="G60" s="2">
        <v>20</v>
      </c>
      <c r="H60" s="2" t="s">
        <v>180</v>
      </c>
      <c r="I60" s="2" t="s">
        <v>4</v>
      </c>
      <c r="J60" s="2" t="s">
        <v>31</v>
      </c>
    </row>
    <row r="61" spans="1:10" x14ac:dyDescent="0.25">
      <c r="A61" s="2" t="s">
        <v>11</v>
      </c>
      <c r="C61" s="2" t="s">
        <v>145</v>
      </c>
      <c r="D61" s="2">
        <v>75</v>
      </c>
      <c r="E61" s="2">
        <v>30</v>
      </c>
      <c r="F61" s="2">
        <v>5</v>
      </c>
      <c r="G61" s="2">
        <v>20</v>
      </c>
      <c r="H61" s="2" t="s">
        <v>207</v>
      </c>
      <c r="I61" s="2" t="s">
        <v>4</v>
      </c>
      <c r="J61" s="2" t="s">
        <v>31</v>
      </c>
    </row>
    <row r="62" spans="1:10" x14ac:dyDescent="0.25">
      <c r="A62" s="2" t="s">
        <v>23</v>
      </c>
      <c r="C62" s="2" t="s">
        <v>65</v>
      </c>
      <c r="D62" s="2">
        <v>25</v>
      </c>
      <c r="E62" s="2">
        <v>15</v>
      </c>
      <c r="F62" s="2">
        <v>2</v>
      </c>
      <c r="G62" s="2">
        <v>20</v>
      </c>
      <c r="H62" s="2" t="s">
        <v>182</v>
      </c>
      <c r="I62" s="2" t="s">
        <v>64</v>
      </c>
      <c r="J62" s="2" t="s">
        <v>60</v>
      </c>
    </row>
    <row r="63" spans="1:10" x14ac:dyDescent="0.25">
      <c r="A63" s="2" t="s">
        <v>114</v>
      </c>
      <c r="C63" s="2" t="s">
        <v>119</v>
      </c>
      <c r="D63" s="2">
        <v>60</v>
      </c>
      <c r="E63" s="2">
        <v>20</v>
      </c>
      <c r="F63" s="2">
        <v>5</v>
      </c>
      <c r="G63" s="2">
        <v>20</v>
      </c>
      <c r="H63" s="2" t="s">
        <v>196</v>
      </c>
      <c r="I63" s="2" t="s">
        <v>117</v>
      </c>
    </row>
    <row r="64" spans="1:10" x14ac:dyDescent="0.25">
      <c r="A64" s="2" t="s">
        <v>114</v>
      </c>
      <c r="C64" s="2" t="s">
        <v>119</v>
      </c>
      <c r="D64" s="2">
        <v>60</v>
      </c>
      <c r="E64" s="2">
        <v>20</v>
      </c>
      <c r="F64" s="2">
        <v>5</v>
      </c>
      <c r="G64" s="2">
        <v>20</v>
      </c>
      <c r="H64" s="2" t="s">
        <v>196</v>
      </c>
      <c r="I64" s="2" t="s">
        <v>117</v>
      </c>
    </row>
    <row r="65" spans="1:10" x14ac:dyDescent="0.25">
      <c r="A65" s="2" t="s">
        <v>23</v>
      </c>
      <c r="C65" s="2" t="s">
        <v>160</v>
      </c>
      <c r="D65" s="2">
        <v>17</v>
      </c>
      <c r="E65" s="2">
        <v>5</v>
      </c>
      <c r="F65" s="2">
        <v>2</v>
      </c>
      <c r="G65" s="2">
        <v>20</v>
      </c>
      <c r="H65" s="2" t="s">
        <v>198</v>
      </c>
      <c r="I65" s="2" t="s">
        <v>96</v>
      </c>
      <c r="J65" s="2" t="s">
        <v>170</v>
      </c>
    </row>
    <row r="66" spans="1:10" s="1" customFormat="1" x14ac:dyDescent="0.25">
      <c r="A66" s="2" t="s">
        <v>102</v>
      </c>
      <c r="B66" s="2"/>
      <c r="C66" s="2" t="s">
        <v>146</v>
      </c>
      <c r="D66" s="2">
        <v>40</v>
      </c>
      <c r="E66" s="2">
        <v>15</v>
      </c>
      <c r="F66" s="2">
        <v>5</v>
      </c>
      <c r="G66" s="2">
        <v>20</v>
      </c>
      <c r="H66" s="2" t="s">
        <v>216</v>
      </c>
      <c r="I66" s="2" t="s">
        <v>28</v>
      </c>
      <c r="J66" s="2" t="s">
        <v>32</v>
      </c>
    </row>
    <row r="67" spans="1:10" s="1" customFormat="1" x14ac:dyDescent="0.25">
      <c r="A67" s="2" t="s">
        <v>102</v>
      </c>
      <c r="B67" s="2"/>
      <c r="C67" s="2" t="s">
        <v>146</v>
      </c>
      <c r="D67" s="2">
        <v>40</v>
      </c>
      <c r="E67" s="2">
        <v>15</v>
      </c>
      <c r="F67" s="2">
        <v>5</v>
      </c>
      <c r="G67" s="2">
        <v>20</v>
      </c>
      <c r="H67" s="2" t="s">
        <v>220</v>
      </c>
      <c r="I67" s="2" t="s">
        <v>28</v>
      </c>
      <c r="J67" s="2" t="s">
        <v>32</v>
      </c>
    </row>
    <row r="68" spans="1:10" s="1" customFormat="1" x14ac:dyDescent="0.25">
      <c r="A68" s="2" t="s">
        <v>102</v>
      </c>
      <c r="B68" s="2"/>
      <c r="C68" s="2" t="s">
        <v>146</v>
      </c>
      <c r="D68" s="2">
        <v>40</v>
      </c>
      <c r="E68" s="2">
        <v>15</v>
      </c>
      <c r="F68" s="2">
        <v>5</v>
      </c>
      <c r="G68" s="2">
        <v>20</v>
      </c>
      <c r="H68" s="2" t="s">
        <v>203</v>
      </c>
      <c r="I68" s="2" t="s">
        <v>28</v>
      </c>
      <c r="J68" s="2" t="s">
        <v>32</v>
      </c>
    </row>
    <row r="69" spans="1:10" x14ac:dyDescent="0.25">
      <c r="A69" s="2" t="s">
        <v>94</v>
      </c>
      <c r="C69" s="2" t="s">
        <v>127</v>
      </c>
      <c r="D69" s="2">
        <v>30</v>
      </c>
      <c r="E69" s="2">
        <v>10</v>
      </c>
      <c r="F69" s="2">
        <v>5</v>
      </c>
      <c r="G69" s="2">
        <v>20</v>
      </c>
      <c r="H69" s="2" t="s">
        <v>195</v>
      </c>
      <c r="I69" s="2" t="s">
        <v>126</v>
      </c>
      <c r="J69" s="2" t="s">
        <v>30</v>
      </c>
    </row>
    <row r="70" spans="1:10" x14ac:dyDescent="0.25">
      <c r="A70" s="2" t="s">
        <v>10</v>
      </c>
      <c r="C70" s="2" t="s">
        <v>22</v>
      </c>
      <c r="D70" s="2">
        <v>30</v>
      </c>
      <c r="E70" s="2">
        <v>15</v>
      </c>
      <c r="F70" s="2">
        <v>2</v>
      </c>
      <c r="G70" s="2">
        <v>21</v>
      </c>
      <c r="H70" s="2" t="s">
        <v>213</v>
      </c>
      <c r="I70" s="2" t="s">
        <v>21</v>
      </c>
      <c r="J70" s="2" t="s">
        <v>33</v>
      </c>
    </row>
    <row r="71" spans="1:10" x14ac:dyDescent="0.25">
      <c r="A71" s="2" t="s">
        <v>10</v>
      </c>
      <c r="C71" s="2" t="s">
        <v>15</v>
      </c>
      <c r="D71" s="2">
        <v>25</v>
      </c>
      <c r="E71" s="2">
        <v>15</v>
      </c>
      <c r="F71" s="2">
        <v>2</v>
      </c>
      <c r="G71" s="2">
        <v>21</v>
      </c>
      <c r="H71" s="2" t="s">
        <v>215</v>
      </c>
      <c r="I71" s="2" t="s">
        <v>16</v>
      </c>
      <c r="J71" s="2" t="s">
        <v>30</v>
      </c>
    </row>
    <row r="72" spans="1:10" x14ac:dyDescent="0.25">
      <c r="A72" s="2" t="s">
        <v>10</v>
      </c>
      <c r="C72" s="2" t="s">
        <v>15</v>
      </c>
      <c r="D72" s="2">
        <v>25</v>
      </c>
      <c r="E72" s="2">
        <v>15</v>
      </c>
      <c r="F72" s="2">
        <v>2</v>
      </c>
      <c r="G72" s="2">
        <v>22</v>
      </c>
      <c r="H72" s="2" t="s">
        <v>189</v>
      </c>
      <c r="I72" s="2" t="s">
        <v>16</v>
      </c>
      <c r="J72" s="2" t="s">
        <v>30</v>
      </c>
    </row>
    <row r="73" spans="1:10" x14ac:dyDescent="0.25">
      <c r="A73" s="2" t="s">
        <v>10</v>
      </c>
      <c r="C73" s="2" t="s">
        <v>150</v>
      </c>
      <c r="D73" s="2">
        <v>25</v>
      </c>
      <c r="E73" s="2">
        <v>10</v>
      </c>
      <c r="F73" s="2">
        <v>2</v>
      </c>
      <c r="G73" s="2">
        <v>24</v>
      </c>
      <c r="H73" s="2" t="s">
        <v>194</v>
      </c>
      <c r="I73" s="2" t="s">
        <v>58</v>
      </c>
      <c r="J73" s="2" t="s">
        <v>60</v>
      </c>
    </row>
    <row r="74" spans="1:10" x14ac:dyDescent="0.25">
      <c r="A74" s="2" t="s">
        <v>55</v>
      </c>
      <c r="C74" s="2" t="s">
        <v>147</v>
      </c>
      <c r="D74" s="2">
        <v>70</v>
      </c>
      <c r="E74" s="2">
        <v>25</v>
      </c>
      <c r="F74" s="2">
        <v>5</v>
      </c>
      <c r="G74" s="2">
        <v>25</v>
      </c>
      <c r="H74" s="2" t="s">
        <v>183</v>
      </c>
      <c r="I74" s="2" t="s">
        <v>66</v>
      </c>
      <c r="J74" s="2" t="s">
        <v>67</v>
      </c>
    </row>
    <row r="75" spans="1:10" x14ac:dyDescent="0.25">
      <c r="A75" s="2" t="s">
        <v>55</v>
      </c>
      <c r="C75" s="2" t="s">
        <v>93</v>
      </c>
      <c r="D75" s="2">
        <v>60</v>
      </c>
      <c r="E75" s="2">
        <v>25</v>
      </c>
      <c r="F75" s="2">
        <v>5</v>
      </c>
      <c r="G75" s="2">
        <v>25</v>
      </c>
      <c r="H75" s="2" t="s">
        <v>196</v>
      </c>
      <c r="I75" s="2" t="s">
        <v>85</v>
      </c>
      <c r="J75" s="2" t="s">
        <v>82</v>
      </c>
    </row>
    <row r="76" spans="1:10" x14ac:dyDescent="0.25">
      <c r="A76" s="2" t="s">
        <v>43</v>
      </c>
      <c r="C76" s="2" t="s">
        <v>140</v>
      </c>
      <c r="D76" s="2">
        <v>110</v>
      </c>
      <c r="E76" s="2">
        <v>40</v>
      </c>
      <c r="F76" s="2">
        <v>10</v>
      </c>
      <c r="G76" s="2">
        <v>25</v>
      </c>
      <c r="H76" s="2" t="s">
        <v>209</v>
      </c>
      <c r="I76" s="2" t="s">
        <v>28</v>
      </c>
      <c r="J76" s="2" t="s">
        <v>32</v>
      </c>
    </row>
    <row r="77" spans="1:10" x14ac:dyDescent="0.25">
      <c r="A77" s="2" t="s">
        <v>114</v>
      </c>
      <c r="C77" s="2" t="s">
        <v>62</v>
      </c>
      <c r="D77" s="2">
        <v>50</v>
      </c>
      <c r="E77" s="2">
        <v>25</v>
      </c>
      <c r="F77" s="2">
        <v>5</v>
      </c>
      <c r="G77" s="2">
        <v>25</v>
      </c>
      <c r="H77" s="2" t="s">
        <v>219</v>
      </c>
      <c r="I77" s="2" t="s">
        <v>39</v>
      </c>
      <c r="J77" s="2" t="s">
        <v>60</v>
      </c>
    </row>
    <row r="78" spans="1:10" x14ac:dyDescent="0.25">
      <c r="A78" s="2" t="s">
        <v>26</v>
      </c>
      <c r="C78" s="2" t="s">
        <v>47</v>
      </c>
      <c r="D78" s="2">
        <v>40</v>
      </c>
      <c r="E78" s="2">
        <v>10</v>
      </c>
      <c r="F78" s="2">
        <v>5</v>
      </c>
      <c r="G78" s="2">
        <v>25</v>
      </c>
      <c r="H78" s="2" t="s">
        <v>202</v>
      </c>
      <c r="I78" s="2" t="s">
        <v>28</v>
      </c>
      <c r="J78" s="2" t="s">
        <v>32</v>
      </c>
    </row>
    <row r="79" spans="1:10" x14ac:dyDescent="0.25">
      <c r="A79" s="2" t="s">
        <v>43</v>
      </c>
      <c r="C79" s="2" t="s">
        <v>135</v>
      </c>
      <c r="D79" s="2">
        <v>25</v>
      </c>
      <c r="E79" s="2">
        <v>10</v>
      </c>
      <c r="F79" s="2">
        <v>2</v>
      </c>
      <c r="G79" s="2">
        <v>26</v>
      </c>
      <c r="H79" s="2" t="s">
        <v>182</v>
      </c>
      <c r="I79" s="2" t="s">
        <v>130</v>
      </c>
      <c r="J79" s="2" t="s">
        <v>130</v>
      </c>
    </row>
    <row r="80" spans="1:10" x14ac:dyDescent="0.25">
      <c r="A80" s="2" t="s">
        <v>223</v>
      </c>
      <c r="C80" s="2" t="s">
        <v>224</v>
      </c>
      <c r="D80" s="2">
        <v>50</v>
      </c>
      <c r="G80" s="2">
        <v>30</v>
      </c>
      <c r="H80" s="2" t="s">
        <v>200</v>
      </c>
      <c r="I80" s="2" t="s">
        <v>129</v>
      </c>
      <c r="J80" s="2" t="s">
        <v>69</v>
      </c>
    </row>
    <row r="81" spans="1:10" s="1" customFormat="1" x14ac:dyDescent="0.25">
      <c r="A81" s="2" t="s">
        <v>26</v>
      </c>
      <c r="B81" s="2"/>
      <c r="C81" s="2" t="s">
        <v>46</v>
      </c>
      <c r="D81" s="2">
        <v>75</v>
      </c>
      <c r="E81" s="2">
        <v>25</v>
      </c>
      <c r="F81" s="2">
        <v>5</v>
      </c>
      <c r="G81" s="2">
        <v>30</v>
      </c>
      <c r="H81" s="2" t="s">
        <v>221</v>
      </c>
      <c r="I81" s="2" t="s">
        <v>28</v>
      </c>
      <c r="J81" s="2" t="s">
        <v>32</v>
      </c>
    </row>
    <row r="82" spans="1:10" x14ac:dyDescent="0.25">
      <c r="A82" s="2" t="s">
        <v>43</v>
      </c>
      <c r="C82" s="2" t="s">
        <v>141</v>
      </c>
      <c r="D82" s="2">
        <v>60</v>
      </c>
      <c r="E82" s="2">
        <v>25</v>
      </c>
      <c r="F82" s="2">
        <v>5</v>
      </c>
      <c r="G82" s="2">
        <v>30</v>
      </c>
      <c r="H82" s="2" t="s">
        <v>231</v>
      </c>
      <c r="I82" s="2" t="s">
        <v>28</v>
      </c>
      <c r="J82" s="2" t="s">
        <v>32</v>
      </c>
    </row>
    <row r="83" spans="1:10" x14ac:dyDescent="0.25">
      <c r="A83" s="2" t="s">
        <v>43</v>
      </c>
      <c r="C83" s="2" t="s">
        <v>140</v>
      </c>
      <c r="D83" s="2">
        <v>110</v>
      </c>
      <c r="E83" s="2">
        <v>40</v>
      </c>
      <c r="F83" s="2">
        <v>10</v>
      </c>
      <c r="G83" s="2">
        <v>30</v>
      </c>
      <c r="H83" s="2" t="s">
        <v>200</v>
      </c>
      <c r="I83" s="2" t="s">
        <v>28</v>
      </c>
      <c r="J83" s="2" t="s">
        <v>32</v>
      </c>
    </row>
    <row r="84" spans="1:10" x14ac:dyDescent="0.25">
      <c r="A84" s="2" t="s">
        <v>102</v>
      </c>
      <c r="B84" s="1"/>
      <c r="C84" s="2" t="s">
        <v>112</v>
      </c>
      <c r="D84" s="2">
        <v>50</v>
      </c>
      <c r="E84" s="2">
        <v>25</v>
      </c>
      <c r="F84" s="2">
        <v>5</v>
      </c>
      <c r="G84" s="2">
        <v>30</v>
      </c>
      <c r="H84" s="2" t="s">
        <v>192</v>
      </c>
      <c r="I84" s="2" t="s">
        <v>169</v>
      </c>
      <c r="J84" s="2" t="s">
        <v>30</v>
      </c>
    </row>
    <row r="85" spans="1:10" x14ac:dyDescent="0.25">
      <c r="A85" s="2" t="s">
        <v>114</v>
      </c>
      <c r="C85" s="2" t="s">
        <v>125</v>
      </c>
      <c r="D85" s="2">
        <v>35</v>
      </c>
      <c r="E85" s="2">
        <v>15</v>
      </c>
      <c r="F85" s="2">
        <v>5</v>
      </c>
      <c r="G85" s="2">
        <v>30</v>
      </c>
      <c r="H85" s="2" t="s">
        <v>193</v>
      </c>
      <c r="I85" s="2" t="s">
        <v>126</v>
      </c>
    </row>
    <row r="86" spans="1:10" x14ac:dyDescent="0.25">
      <c r="A86" s="2" t="s">
        <v>102</v>
      </c>
      <c r="C86" s="2" t="s">
        <v>103</v>
      </c>
      <c r="D86" s="2">
        <v>30</v>
      </c>
      <c r="E86" s="2">
        <v>10</v>
      </c>
      <c r="F86" s="2">
        <v>5</v>
      </c>
      <c r="G86" s="2">
        <v>30</v>
      </c>
      <c r="H86" s="2" t="s">
        <v>217</v>
      </c>
      <c r="I86" s="2" t="s">
        <v>103</v>
      </c>
      <c r="J86" s="2" t="s">
        <v>104</v>
      </c>
    </row>
    <row r="87" spans="1:10" x14ac:dyDescent="0.25">
      <c r="A87" s="2" t="s">
        <v>102</v>
      </c>
      <c r="C87" s="2" t="s">
        <v>103</v>
      </c>
      <c r="D87" s="2">
        <v>30</v>
      </c>
      <c r="E87" s="2">
        <v>10</v>
      </c>
      <c r="F87" s="2">
        <v>5</v>
      </c>
      <c r="G87" s="2">
        <v>30</v>
      </c>
      <c r="H87" s="2" t="s">
        <v>218</v>
      </c>
      <c r="I87" s="2" t="s">
        <v>103</v>
      </c>
      <c r="J87" s="2" t="s">
        <v>104</v>
      </c>
    </row>
    <row r="88" spans="1:10" x14ac:dyDescent="0.25">
      <c r="A88" s="2" t="s">
        <v>102</v>
      </c>
      <c r="C88" s="2" t="s">
        <v>50</v>
      </c>
      <c r="D88" s="2">
        <v>65</v>
      </c>
      <c r="E88" s="2">
        <v>25</v>
      </c>
      <c r="F88" s="2">
        <v>5</v>
      </c>
      <c r="G88" s="2">
        <v>35</v>
      </c>
      <c r="H88" s="2" t="s">
        <v>205</v>
      </c>
      <c r="I88" s="2" t="s">
        <v>51</v>
      </c>
      <c r="J88" s="2" t="s">
        <v>32</v>
      </c>
    </row>
    <row r="89" spans="1:10" x14ac:dyDescent="0.25">
      <c r="A89" s="2" t="s">
        <v>102</v>
      </c>
      <c r="C89" s="2" t="s">
        <v>146</v>
      </c>
      <c r="D89" s="2">
        <v>40</v>
      </c>
      <c r="E89" s="2">
        <v>15</v>
      </c>
      <c r="F89" s="2">
        <v>5</v>
      </c>
      <c r="G89" s="2">
        <v>35</v>
      </c>
      <c r="H89" s="2" t="s">
        <v>184</v>
      </c>
      <c r="I89" s="2" t="s">
        <v>28</v>
      </c>
      <c r="J89" s="2" t="s">
        <v>32</v>
      </c>
    </row>
    <row r="90" spans="1:10" x14ac:dyDescent="0.25">
      <c r="A90" s="2" t="s">
        <v>55</v>
      </c>
      <c r="C90" s="2" t="s">
        <v>157</v>
      </c>
      <c r="D90" s="2">
        <v>100</v>
      </c>
      <c r="E90" s="2">
        <v>35</v>
      </c>
      <c r="F90" s="2">
        <v>5</v>
      </c>
      <c r="G90" s="2">
        <v>40</v>
      </c>
      <c r="H90" s="2" t="s">
        <v>230</v>
      </c>
      <c r="I90" s="2" t="s">
        <v>68</v>
      </c>
      <c r="J90" s="2" t="s">
        <v>69</v>
      </c>
    </row>
    <row r="91" spans="1:10" x14ac:dyDescent="0.25">
      <c r="A91" s="2" t="s">
        <v>10</v>
      </c>
      <c r="C91" s="2" t="s">
        <v>152</v>
      </c>
      <c r="D91" s="2">
        <v>100</v>
      </c>
      <c r="E91" s="2">
        <v>35</v>
      </c>
      <c r="F91" s="2">
        <v>5</v>
      </c>
      <c r="G91" s="2">
        <v>40</v>
      </c>
      <c r="H91" s="2" t="s">
        <v>196</v>
      </c>
      <c r="I91" s="2" t="s">
        <v>86</v>
      </c>
      <c r="J91" s="2" t="s">
        <v>32</v>
      </c>
    </row>
    <row r="92" spans="1:10" x14ac:dyDescent="0.25">
      <c r="A92" s="2" t="s">
        <v>10</v>
      </c>
      <c r="C92" s="2" t="s">
        <v>22</v>
      </c>
      <c r="D92" s="2">
        <v>30</v>
      </c>
      <c r="E92" s="2">
        <v>15</v>
      </c>
      <c r="F92" s="2">
        <v>2</v>
      </c>
      <c r="G92" s="2">
        <v>40</v>
      </c>
      <c r="H92" s="2" t="s">
        <v>212</v>
      </c>
      <c r="I92" s="2" t="s">
        <v>21</v>
      </c>
      <c r="J92" s="2" t="s">
        <v>33</v>
      </c>
    </row>
    <row r="93" spans="1:10" s="1" customFormat="1" x14ac:dyDescent="0.25">
      <c r="A93" s="2" t="s">
        <v>102</v>
      </c>
      <c r="B93" s="2"/>
      <c r="C93" s="2" t="s">
        <v>107</v>
      </c>
      <c r="D93" s="2">
        <v>60</v>
      </c>
      <c r="E93" s="2">
        <v>25</v>
      </c>
      <c r="F93" s="2">
        <v>5</v>
      </c>
      <c r="G93" s="2">
        <v>40</v>
      </c>
      <c r="H93" s="2" t="s">
        <v>186</v>
      </c>
      <c r="I93" s="2" t="s">
        <v>63</v>
      </c>
      <c r="J93" s="2" t="s">
        <v>104</v>
      </c>
    </row>
    <row r="94" spans="1:10" x14ac:dyDescent="0.25">
      <c r="A94" s="2" t="s">
        <v>114</v>
      </c>
      <c r="C94" s="2" t="s">
        <v>38</v>
      </c>
      <c r="D94" s="2">
        <v>60</v>
      </c>
      <c r="E94" s="2">
        <v>20</v>
      </c>
      <c r="F94" s="2">
        <v>5</v>
      </c>
      <c r="G94" s="2">
        <v>40</v>
      </c>
      <c r="H94" s="2" t="s">
        <v>242</v>
      </c>
      <c r="I94" s="2" t="s">
        <v>39</v>
      </c>
      <c r="J94" s="2" t="s">
        <v>30</v>
      </c>
    </row>
    <row r="95" spans="1:10" x14ac:dyDescent="0.25">
      <c r="A95" s="2" t="s">
        <v>133</v>
      </c>
      <c r="C95" s="2" t="s">
        <v>77</v>
      </c>
      <c r="D95" s="2">
        <v>60</v>
      </c>
      <c r="E95" s="2">
        <v>25</v>
      </c>
      <c r="F95" s="2">
        <v>5</v>
      </c>
      <c r="G95" s="2">
        <v>40</v>
      </c>
      <c r="H95" s="2" t="s">
        <v>189</v>
      </c>
      <c r="I95" s="2" t="s">
        <v>76</v>
      </c>
      <c r="J95" s="2" t="s">
        <v>32</v>
      </c>
    </row>
    <row r="96" spans="1:10" x14ac:dyDescent="0.25">
      <c r="A96" s="2" t="s">
        <v>43</v>
      </c>
      <c r="C96" s="2" t="s">
        <v>141</v>
      </c>
      <c r="D96" s="2">
        <v>60</v>
      </c>
      <c r="E96" s="2">
        <v>25</v>
      </c>
      <c r="F96" s="2">
        <v>5</v>
      </c>
      <c r="G96" s="2">
        <v>40</v>
      </c>
      <c r="H96" s="2" t="s">
        <v>205</v>
      </c>
      <c r="I96" s="2" t="s">
        <v>28</v>
      </c>
      <c r="J96" s="2" t="s">
        <v>32</v>
      </c>
    </row>
    <row r="97" spans="1:10" x14ac:dyDescent="0.25">
      <c r="A97" s="2" t="s">
        <v>43</v>
      </c>
      <c r="C97" s="2" t="s">
        <v>45</v>
      </c>
      <c r="D97" s="2">
        <v>120</v>
      </c>
      <c r="E97" s="2">
        <v>40</v>
      </c>
      <c r="F97" s="2">
        <v>10</v>
      </c>
      <c r="G97" s="2">
        <v>40</v>
      </c>
      <c r="H97" s="2" t="s">
        <v>203</v>
      </c>
      <c r="I97" s="2" t="s">
        <v>44</v>
      </c>
      <c r="J97" s="2" t="s">
        <v>30</v>
      </c>
    </row>
    <row r="98" spans="1:10" x14ac:dyDescent="0.25">
      <c r="A98" s="2" t="s">
        <v>11</v>
      </c>
      <c r="C98" s="2" t="s">
        <v>41</v>
      </c>
      <c r="D98" s="2">
        <v>44</v>
      </c>
      <c r="E98" s="2">
        <v>20</v>
      </c>
      <c r="F98" s="2">
        <v>5</v>
      </c>
      <c r="G98" s="2">
        <v>40</v>
      </c>
      <c r="H98" s="2" t="s">
        <v>207</v>
      </c>
      <c r="I98" s="2" t="s">
        <v>42</v>
      </c>
      <c r="J98" s="2" t="s">
        <v>30</v>
      </c>
    </row>
    <row r="99" spans="1:10" x14ac:dyDescent="0.25">
      <c r="A99" s="2" t="s">
        <v>55</v>
      </c>
      <c r="C99" s="2" t="s">
        <v>123</v>
      </c>
      <c r="D99" s="2">
        <v>125</v>
      </c>
      <c r="E99" s="2">
        <v>45</v>
      </c>
      <c r="F99" s="2">
        <v>5</v>
      </c>
      <c r="G99" s="2">
        <v>45</v>
      </c>
      <c r="H99" s="2" t="s">
        <v>196</v>
      </c>
      <c r="I99" s="2" t="s">
        <v>124</v>
      </c>
      <c r="J99" s="2" t="s">
        <v>30</v>
      </c>
    </row>
    <row r="100" spans="1:10" x14ac:dyDescent="0.25">
      <c r="A100" s="2" t="s">
        <v>114</v>
      </c>
      <c r="C100" s="2" t="s">
        <v>158</v>
      </c>
      <c r="D100" s="2">
        <v>100</v>
      </c>
      <c r="E100" s="2">
        <v>35</v>
      </c>
      <c r="F100" s="2">
        <v>5</v>
      </c>
      <c r="G100" s="2">
        <v>45</v>
      </c>
      <c r="H100" s="2" t="s">
        <v>69</v>
      </c>
      <c r="I100" s="2" t="s">
        <v>63</v>
      </c>
      <c r="J100" s="2" t="s">
        <v>104</v>
      </c>
    </row>
    <row r="101" spans="1:10" x14ac:dyDescent="0.25">
      <c r="A101" s="2" t="s">
        <v>94</v>
      </c>
      <c r="C101" s="2" t="s">
        <v>155</v>
      </c>
      <c r="D101" s="2">
        <v>75</v>
      </c>
      <c r="E101" s="2">
        <v>35</v>
      </c>
      <c r="F101" s="2">
        <v>5</v>
      </c>
      <c r="G101" s="2">
        <v>45</v>
      </c>
      <c r="H101" s="2" t="s">
        <v>187</v>
      </c>
      <c r="I101" s="2" t="s">
        <v>95</v>
      </c>
      <c r="J101" s="2" t="s">
        <v>89</v>
      </c>
    </row>
    <row r="102" spans="1:10" x14ac:dyDescent="0.25">
      <c r="A102" s="2" t="s">
        <v>133</v>
      </c>
      <c r="C102" s="2" t="s">
        <v>74</v>
      </c>
      <c r="D102" s="2">
        <v>75</v>
      </c>
      <c r="E102" s="2">
        <v>30</v>
      </c>
      <c r="F102" s="2">
        <v>5</v>
      </c>
      <c r="G102" s="2">
        <v>45</v>
      </c>
      <c r="H102" s="2" t="s">
        <v>192</v>
      </c>
      <c r="I102" s="2" t="s">
        <v>75</v>
      </c>
      <c r="J102" s="2" t="s">
        <v>32</v>
      </c>
    </row>
    <row r="103" spans="1:10" x14ac:dyDescent="0.25">
      <c r="A103" s="2" t="s">
        <v>133</v>
      </c>
      <c r="C103" s="2" t="s">
        <v>74</v>
      </c>
      <c r="D103" s="2">
        <v>75</v>
      </c>
      <c r="E103" s="2">
        <v>30</v>
      </c>
      <c r="F103" s="2">
        <v>5</v>
      </c>
      <c r="G103" s="2">
        <v>45</v>
      </c>
      <c r="H103" s="2" t="s">
        <v>193</v>
      </c>
      <c r="I103" s="2" t="s">
        <v>75</v>
      </c>
      <c r="J103" s="2" t="s">
        <v>32</v>
      </c>
    </row>
    <row r="104" spans="1:10" x14ac:dyDescent="0.25">
      <c r="A104" s="2" t="s">
        <v>10</v>
      </c>
      <c r="C104" s="2" t="s">
        <v>163</v>
      </c>
      <c r="D104" s="2">
        <v>50</v>
      </c>
      <c r="E104" s="2">
        <v>25</v>
      </c>
      <c r="F104" s="2">
        <v>5</v>
      </c>
      <c r="G104" s="2">
        <v>45</v>
      </c>
      <c r="H104" s="2" t="s">
        <v>211</v>
      </c>
      <c r="I104" s="2" t="s">
        <v>165</v>
      </c>
      <c r="J104" s="2" t="s">
        <v>166</v>
      </c>
    </row>
    <row r="105" spans="1:10" x14ac:dyDescent="0.25">
      <c r="A105" s="2" t="s">
        <v>10</v>
      </c>
      <c r="C105" s="2" t="s">
        <v>164</v>
      </c>
      <c r="D105" s="2">
        <v>50</v>
      </c>
      <c r="E105" s="2">
        <v>25</v>
      </c>
      <c r="F105" s="2">
        <v>5</v>
      </c>
      <c r="G105" s="2">
        <v>45</v>
      </c>
      <c r="H105" s="2" t="s">
        <v>212</v>
      </c>
      <c r="I105" s="2" t="s">
        <v>165</v>
      </c>
      <c r="J105" s="2" t="s">
        <v>166</v>
      </c>
    </row>
    <row r="106" spans="1:10" x14ac:dyDescent="0.25">
      <c r="A106" s="2" t="s">
        <v>11</v>
      </c>
      <c r="C106" s="2" t="s">
        <v>149</v>
      </c>
      <c r="D106" s="2">
        <v>56</v>
      </c>
      <c r="E106" s="2">
        <v>25</v>
      </c>
      <c r="F106" s="2">
        <v>5</v>
      </c>
      <c r="G106" s="2">
        <v>50</v>
      </c>
      <c r="H106" s="2" t="s">
        <v>210</v>
      </c>
      <c r="I106" s="2" t="s">
        <v>59</v>
      </c>
      <c r="J106" s="2" t="s">
        <v>30</v>
      </c>
    </row>
    <row r="107" spans="1:10" x14ac:dyDescent="0.25">
      <c r="A107" s="2" t="s">
        <v>43</v>
      </c>
      <c r="C107" s="2" t="s">
        <v>140</v>
      </c>
      <c r="D107" s="2">
        <v>110</v>
      </c>
      <c r="E107" s="2">
        <v>40</v>
      </c>
      <c r="F107" s="2">
        <v>10</v>
      </c>
      <c r="G107" s="2">
        <v>50</v>
      </c>
      <c r="H107" s="2" t="s">
        <v>221</v>
      </c>
      <c r="I107" s="2" t="s">
        <v>28</v>
      </c>
      <c r="J107" s="2" t="s">
        <v>32</v>
      </c>
    </row>
    <row r="108" spans="1:10" x14ac:dyDescent="0.25">
      <c r="A108" s="2" t="s">
        <v>10</v>
      </c>
      <c r="C108" s="2" t="s">
        <v>178</v>
      </c>
      <c r="D108" s="2">
        <v>100</v>
      </c>
      <c r="E108" s="2">
        <v>50</v>
      </c>
      <c r="F108" s="2">
        <v>10</v>
      </c>
      <c r="G108" s="2">
        <v>50</v>
      </c>
      <c r="H108" s="2" t="s">
        <v>207</v>
      </c>
      <c r="I108" s="2" t="s">
        <v>165</v>
      </c>
      <c r="J108" s="2" t="s">
        <v>166</v>
      </c>
    </row>
    <row r="109" spans="1:10" x14ac:dyDescent="0.25">
      <c r="A109" s="2" t="s">
        <v>106</v>
      </c>
      <c r="C109" s="2" t="s">
        <v>105</v>
      </c>
      <c r="D109" s="2">
        <v>40</v>
      </c>
      <c r="E109" s="2">
        <v>20</v>
      </c>
      <c r="F109" s="2">
        <v>5</v>
      </c>
      <c r="G109" s="2">
        <v>50</v>
      </c>
      <c r="H109" s="2" t="s">
        <v>227</v>
      </c>
      <c r="I109" s="2" t="s">
        <v>63</v>
      </c>
      <c r="J109" s="2" t="s">
        <v>104</v>
      </c>
    </row>
    <row r="110" spans="1:10" x14ac:dyDescent="0.25">
      <c r="A110" s="2" t="s">
        <v>23</v>
      </c>
      <c r="C110" s="2" t="s">
        <v>131</v>
      </c>
      <c r="D110" s="2">
        <v>425</v>
      </c>
      <c r="E110" s="2">
        <v>5</v>
      </c>
      <c r="F110" s="2">
        <v>2</v>
      </c>
      <c r="G110" s="2">
        <v>55</v>
      </c>
      <c r="H110" s="2" t="s">
        <v>208</v>
      </c>
      <c r="I110" s="2" t="s">
        <v>132</v>
      </c>
      <c r="J110" s="2" t="s">
        <v>32</v>
      </c>
    </row>
    <row r="111" spans="1:10" x14ac:dyDescent="0.25">
      <c r="A111" s="2" t="s">
        <v>26</v>
      </c>
      <c r="C111" s="2" t="s">
        <v>171</v>
      </c>
      <c r="D111" s="2">
        <v>75</v>
      </c>
      <c r="E111" s="2">
        <v>35</v>
      </c>
      <c r="F111" s="2">
        <v>5</v>
      </c>
      <c r="G111" s="2">
        <v>55</v>
      </c>
      <c r="H111" s="2" t="s">
        <v>187</v>
      </c>
      <c r="I111" s="2" t="s">
        <v>172</v>
      </c>
      <c r="J111" s="2" t="s">
        <v>173</v>
      </c>
    </row>
    <row r="112" spans="1:10" x14ac:dyDescent="0.25">
      <c r="A112" s="2" t="s">
        <v>133</v>
      </c>
      <c r="C112" s="2" t="s">
        <v>83</v>
      </c>
      <c r="D112" s="2">
        <v>70</v>
      </c>
      <c r="E112" s="2">
        <v>35</v>
      </c>
      <c r="F112" s="2">
        <v>5</v>
      </c>
      <c r="G112" s="2">
        <v>55</v>
      </c>
      <c r="H112" s="2" t="s">
        <v>187</v>
      </c>
      <c r="I112" s="2" t="s">
        <v>84</v>
      </c>
      <c r="J112" s="2" t="s">
        <v>82</v>
      </c>
    </row>
    <row r="113" spans="1:10" x14ac:dyDescent="0.25">
      <c r="A113" s="2" t="s">
        <v>10</v>
      </c>
      <c r="C113" s="2" t="s">
        <v>53</v>
      </c>
      <c r="D113" s="2">
        <v>75</v>
      </c>
      <c r="E113" s="2">
        <v>35</v>
      </c>
      <c r="F113" s="2">
        <v>5</v>
      </c>
      <c r="G113" s="2">
        <v>60</v>
      </c>
      <c r="H113" s="2" t="s">
        <v>183</v>
      </c>
      <c r="I113" s="2" t="s">
        <v>54</v>
      </c>
      <c r="J113" s="2" t="s">
        <v>30</v>
      </c>
    </row>
    <row r="114" spans="1:10" x14ac:dyDescent="0.25">
      <c r="A114" s="2" t="s">
        <v>120</v>
      </c>
      <c r="C114" s="2" t="s">
        <v>87</v>
      </c>
      <c r="D114" s="2">
        <v>100</v>
      </c>
      <c r="E114" s="2">
        <v>40</v>
      </c>
      <c r="F114" s="2">
        <v>10</v>
      </c>
      <c r="G114" s="2">
        <v>60</v>
      </c>
      <c r="H114" s="2" t="s">
        <v>209</v>
      </c>
      <c r="I114" s="2" t="s">
        <v>88</v>
      </c>
      <c r="J114" s="2" t="s">
        <v>89</v>
      </c>
    </row>
    <row r="115" spans="1:10" x14ac:dyDescent="0.25">
      <c r="A115" s="2" t="s">
        <v>10</v>
      </c>
      <c r="C115" s="2" t="s">
        <v>19</v>
      </c>
      <c r="D115" s="2">
        <v>70</v>
      </c>
      <c r="E115" s="2">
        <v>35</v>
      </c>
      <c r="F115" s="2">
        <v>5</v>
      </c>
      <c r="G115" s="2">
        <v>65</v>
      </c>
      <c r="H115" s="2" t="s">
        <v>210</v>
      </c>
      <c r="I115" s="2" t="s">
        <v>7</v>
      </c>
      <c r="J115" s="2" t="s">
        <v>30</v>
      </c>
    </row>
    <row r="116" spans="1:10" x14ac:dyDescent="0.25">
      <c r="A116" s="2" t="s">
        <v>26</v>
      </c>
      <c r="C116" s="2" t="s">
        <v>27</v>
      </c>
      <c r="D116" s="2">
        <v>200</v>
      </c>
      <c r="E116" s="2">
        <v>60</v>
      </c>
      <c r="F116" s="2">
        <v>10</v>
      </c>
      <c r="G116" s="2">
        <v>70</v>
      </c>
      <c r="H116" s="2" t="s">
        <v>204</v>
      </c>
      <c r="I116" s="2" t="s">
        <v>6</v>
      </c>
      <c r="J116" s="2" t="s">
        <v>32</v>
      </c>
    </row>
    <row r="117" spans="1:10" x14ac:dyDescent="0.25">
      <c r="A117" s="2" t="s">
        <v>26</v>
      </c>
      <c r="C117" s="2" t="s">
        <v>121</v>
      </c>
      <c r="D117" s="2">
        <v>186</v>
      </c>
      <c r="E117" s="2">
        <v>60</v>
      </c>
      <c r="F117" s="2">
        <v>10</v>
      </c>
      <c r="G117" s="2">
        <v>70</v>
      </c>
      <c r="H117" s="2" t="s">
        <v>181</v>
      </c>
      <c r="I117" s="2" t="s">
        <v>6</v>
      </c>
      <c r="J117" s="2" t="s">
        <v>32</v>
      </c>
    </row>
    <row r="118" spans="1:10" x14ac:dyDescent="0.25">
      <c r="A118" s="2" t="s">
        <v>10</v>
      </c>
      <c r="C118" s="2" t="s">
        <v>151</v>
      </c>
      <c r="D118" s="2">
        <v>25</v>
      </c>
      <c r="E118" s="2">
        <v>10</v>
      </c>
      <c r="F118" s="2">
        <v>2</v>
      </c>
      <c r="G118" s="2">
        <v>70</v>
      </c>
      <c r="H118" s="2" t="s">
        <v>214</v>
      </c>
      <c r="I118" s="2" t="s">
        <v>61</v>
      </c>
      <c r="J118" s="2" t="s">
        <v>60</v>
      </c>
    </row>
    <row r="119" spans="1:10" x14ac:dyDescent="0.25">
      <c r="A119" s="2" t="s">
        <v>26</v>
      </c>
      <c r="C119" s="2" t="s">
        <v>153</v>
      </c>
      <c r="D119" s="2">
        <v>250</v>
      </c>
      <c r="E119" s="2">
        <v>100</v>
      </c>
      <c r="F119" s="2">
        <v>25</v>
      </c>
      <c r="G119" s="2">
        <v>75</v>
      </c>
      <c r="H119" s="2" t="s">
        <v>181</v>
      </c>
      <c r="I119" s="2" t="s">
        <v>14</v>
      </c>
      <c r="J119" s="2" t="s">
        <v>30</v>
      </c>
    </row>
    <row r="120" spans="1:10" x14ac:dyDescent="0.25">
      <c r="A120" s="2" t="s">
        <v>43</v>
      </c>
      <c r="C120" s="2" t="s">
        <v>142</v>
      </c>
      <c r="D120" s="2">
        <v>200</v>
      </c>
      <c r="E120" s="2">
        <v>80</v>
      </c>
      <c r="F120" s="2">
        <v>10</v>
      </c>
      <c r="G120" s="2">
        <v>80</v>
      </c>
      <c r="H120" s="2" t="s">
        <v>220</v>
      </c>
      <c r="I120" s="2" t="s">
        <v>28</v>
      </c>
      <c r="J120" s="2" t="s">
        <v>32</v>
      </c>
    </row>
    <row r="121" spans="1:10" x14ac:dyDescent="0.25">
      <c r="A121" s="2" t="s">
        <v>26</v>
      </c>
      <c r="C121" s="2" t="s">
        <v>121</v>
      </c>
      <c r="D121" s="2">
        <v>186</v>
      </c>
      <c r="E121" s="2">
        <v>60</v>
      </c>
      <c r="F121" s="2">
        <v>10</v>
      </c>
      <c r="G121" s="2">
        <v>80</v>
      </c>
      <c r="H121" s="2" t="s">
        <v>188</v>
      </c>
      <c r="I121" s="2" t="s">
        <v>6</v>
      </c>
      <c r="J121" s="2" t="s">
        <v>32</v>
      </c>
    </row>
    <row r="122" spans="1:10" x14ac:dyDescent="0.25">
      <c r="A122" s="2" t="s">
        <v>94</v>
      </c>
      <c r="C122" s="2" t="s">
        <v>154</v>
      </c>
      <c r="D122" s="2">
        <v>105</v>
      </c>
      <c r="E122" s="2">
        <v>40</v>
      </c>
      <c r="F122" s="2">
        <v>10</v>
      </c>
      <c r="G122" s="2">
        <v>80</v>
      </c>
      <c r="H122" s="2" t="s">
        <v>189</v>
      </c>
      <c r="I122" s="2" t="s">
        <v>95</v>
      </c>
      <c r="J122" s="2" t="s">
        <v>89</v>
      </c>
    </row>
    <row r="123" spans="1:10" x14ac:dyDescent="0.25">
      <c r="A123" s="2" t="s">
        <v>43</v>
      </c>
      <c r="C123" s="2" t="s">
        <v>142</v>
      </c>
      <c r="D123" s="2">
        <v>200</v>
      </c>
      <c r="E123" s="2">
        <v>80</v>
      </c>
      <c r="F123" s="2">
        <v>10</v>
      </c>
      <c r="G123" s="2">
        <v>90</v>
      </c>
      <c r="H123" s="2" t="s">
        <v>235</v>
      </c>
      <c r="I123" s="2" t="s">
        <v>28</v>
      </c>
      <c r="J123" s="2" t="s">
        <v>32</v>
      </c>
    </row>
    <row r="124" spans="1:10" x14ac:dyDescent="0.25">
      <c r="A124" s="2" t="s">
        <v>43</v>
      </c>
      <c r="C124" s="2" t="s">
        <v>142</v>
      </c>
      <c r="D124" s="2">
        <v>200</v>
      </c>
      <c r="E124" s="2">
        <v>80</v>
      </c>
      <c r="F124" s="2">
        <v>10</v>
      </c>
      <c r="G124" s="2">
        <v>90</v>
      </c>
      <c r="H124" s="2" t="s">
        <v>201</v>
      </c>
      <c r="I124" s="2" t="s">
        <v>28</v>
      </c>
      <c r="J124" s="2" t="s">
        <v>32</v>
      </c>
    </row>
    <row r="125" spans="1:10" x14ac:dyDescent="0.25">
      <c r="A125" s="2" t="s">
        <v>43</v>
      </c>
      <c r="C125" s="2" t="s">
        <v>142</v>
      </c>
      <c r="D125" s="2">
        <v>200</v>
      </c>
      <c r="E125" s="2">
        <v>80</v>
      </c>
      <c r="F125" s="2">
        <v>10</v>
      </c>
      <c r="G125" s="2">
        <v>100</v>
      </c>
      <c r="H125" s="2" t="s">
        <v>234</v>
      </c>
      <c r="I125" s="2" t="s">
        <v>28</v>
      </c>
      <c r="J125" s="2" t="s">
        <v>32</v>
      </c>
    </row>
    <row r="126" spans="1:10" x14ac:dyDescent="0.25">
      <c r="A126" s="2" t="s">
        <v>94</v>
      </c>
      <c r="C126" s="2" t="s">
        <v>237</v>
      </c>
      <c r="D126" s="2">
        <v>125</v>
      </c>
      <c r="G126" s="2">
        <v>105</v>
      </c>
      <c r="H126" s="2" t="s">
        <v>205</v>
      </c>
    </row>
    <row r="127" spans="1:10" x14ac:dyDescent="0.25">
      <c r="A127" s="2" t="s">
        <v>120</v>
      </c>
      <c r="C127" s="2" t="s">
        <v>17</v>
      </c>
      <c r="D127" s="2">
        <v>350</v>
      </c>
      <c r="E127" s="2">
        <v>150</v>
      </c>
      <c r="F127" s="2">
        <v>25</v>
      </c>
      <c r="G127" s="2">
        <v>150</v>
      </c>
      <c r="H127" s="2" t="s">
        <v>25</v>
      </c>
      <c r="I127" s="2" t="s">
        <v>18</v>
      </c>
      <c r="J127" s="2" t="s">
        <v>30</v>
      </c>
    </row>
    <row r="128" spans="1:10" x14ac:dyDescent="0.25">
      <c r="A128" s="2" t="s">
        <v>26</v>
      </c>
      <c r="C128" s="2" t="s">
        <v>12</v>
      </c>
      <c r="D128" s="2">
        <v>300</v>
      </c>
      <c r="E128" s="2">
        <v>100</v>
      </c>
      <c r="F128" s="2">
        <v>25</v>
      </c>
      <c r="G128" s="2">
        <v>150</v>
      </c>
      <c r="H128" s="2" t="s">
        <v>183</v>
      </c>
      <c r="I128" s="2" t="s">
        <v>13</v>
      </c>
      <c r="J128" s="2" t="s">
        <v>32</v>
      </c>
    </row>
    <row r="129" spans="1:10" x14ac:dyDescent="0.25">
      <c r="A129" s="2" t="s">
        <v>55</v>
      </c>
      <c r="C129" s="2" t="s">
        <v>56</v>
      </c>
      <c r="D129" s="2">
        <v>350</v>
      </c>
      <c r="E129" s="2">
        <v>150</v>
      </c>
      <c r="F129" s="2">
        <v>25</v>
      </c>
      <c r="G129" s="2">
        <v>160</v>
      </c>
      <c r="H129" s="2" t="s">
        <v>206</v>
      </c>
      <c r="I129" s="2" t="s">
        <v>57</v>
      </c>
      <c r="J129" s="2" t="s">
        <v>31</v>
      </c>
    </row>
    <row r="130" spans="1:10" x14ac:dyDescent="0.25">
      <c r="A130" s="2" t="s">
        <v>94</v>
      </c>
      <c r="C130" s="2" t="s">
        <v>176</v>
      </c>
      <c r="D130" s="2">
        <v>375</v>
      </c>
      <c r="E130" s="2">
        <v>185</v>
      </c>
      <c r="F130" s="2">
        <v>10</v>
      </c>
      <c r="G130" s="2">
        <v>185</v>
      </c>
      <c r="H130" s="2" t="s">
        <v>110</v>
      </c>
      <c r="I130" s="2" t="s">
        <v>177</v>
      </c>
      <c r="J130" s="2" t="s">
        <v>30</v>
      </c>
    </row>
    <row r="131" spans="1:10" x14ac:dyDescent="0.25">
      <c r="A131" s="2" t="s">
        <v>94</v>
      </c>
      <c r="C131" s="2" t="s">
        <v>174</v>
      </c>
      <c r="D131" s="2">
        <v>265</v>
      </c>
      <c r="E131" s="2">
        <v>185</v>
      </c>
      <c r="F131" s="2">
        <v>10</v>
      </c>
      <c r="G131" s="2">
        <v>185</v>
      </c>
      <c r="H131" s="2" t="s">
        <v>238</v>
      </c>
      <c r="I131" s="2" t="s">
        <v>177</v>
      </c>
      <c r="J131" s="2" t="s">
        <v>30</v>
      </c>
    </row>
    <row r="132" spans="1:10" x14ac:dyDescent="0.25">
      <c r="A132" s="2" t="s">
        <v>94</v>
      </c>
      <c r="C132" s="2" t="s">
        <v>174</v>
      </c>
      <c r="D132" s="2">
        <v>265</v>
      </c>
      <c r="E132" s="2">
        <v>185</v>
      </c>
      <c r="F132" s="2">
        <v>10</v>
      </c>
      <c r="G132" s="2">
        <v>185</v>
      </c>
      <c r="H132" s="2" t="s">
        <v>239</v>
      </c>
      <c r="I132" s="2" t="s">
        <v>177</v>
      </c>
      <c r="J132" s="2" t="s">
        <v>30</v>
      </c>
    </row>
    <row r="133" spans="1:10" x14ac:dyDescent="0.25">
      <c r="A133" s="2" t="s">
        <v>11</v>
      </c>
      <c r="C133" s="2" t="s">
        <v>108</v>
      </c>
      <c r="D133" s="2">
        <v>600</v>
      </c>
      <c r="E133" s="2">
        <v>200</v>
      </c>
      <c r="F133" s="2">
        <v>25</v>
      </c>
      <c r="G133" s="2">
        <v>200</v>
      </c>
      <c r="H133" s="2" t="s">
        <v>188</v>
      </c>
      <c r="I133" s="2" t="s">
        <v>109</v>
      </c>
      <c r="J133" s="2" t="s">
        <v>89</v>
      </c>
    </row>
    <row r="134" spans="1:10" x14ac:dyDescent="0.25">
      <c r="A134" s="2" t="s">
        <v>43</v>
      </c>
      <c r="C134" s="2" t="s">
        <v>80</v>
      </c>
      <c r="D134" s="2">
        <v>350</v>
      </c>
      <c r="E134" s="2">
        <v>150</v>
      </c>
      <c r="F134" s="2">
        <v>25</v>
      </c>
      <c r="G134" s="2">
        <v>200</v>
      </c>
      <c r="H134" s="2" t="s">
        <v>215</v>
      </c>
      <c r="I134" s="2" t="s">
        <v>81</v>
      </c>
      <c r="J134" s="2" t="s">
        <v>82</v>
      </c>
    </row>
    <row r="135" spans="1:10" x14ac:dyDescent="0.25">
      <c r="A135" s="2" t="s">
        <v>23</v>
      </c>
      <c r="C135" s="2" t="s">
        <v>159</v>
      </c>
      <c r="D135" s="2">
        <v>500</v>
      </c>
      <c r="E135" s="2">
        <v>200</v>
      </c>
      <c r="F135" s="2">
        <v>50</v>
      </c>
      <c r="G135" s="2">
        <v>200</v>
      </c>
      <c r="H135" s="2" t="s">
        <v>199</v>
      </c>
      <c r="I135" s="2" t="s">
        <v>28</v>
      </c>
      <c r="J135" s="2" t="s">
        <v>32</v>
      </c>
    </row>
    <row r="136" spans="1:10" x14ac:dyDescent="0.25">
      <c r="A136" s="2" t="s">
        <v>94</v>
      </c>
      <c r="C136" s="2" t="s">
        <v>175</v>
      </c>
      <c r="D136" s="2">
        <v>375</v>
      </c>
      <c r="E136" s="2">
        <v>185</v>
      </c>
      <c r="F136" s="2">
        <v>10</v>
      </c>
      <c r="G136" s="2">
        <v>205</v>
      </c>
      <c r="H136" s="2" t="s">
        <v>191</v>
      </c>
      <c r="I136" s="2" t="s">
        <v>177</v>
      </c>
      <c r="J136" s="2" t="s">
        <v>30</v>
      </c>
    </row>
    <row r="137" spans="1:10" x14ac:dyDescent="0.25">
      <c r="A137" s="2" t="s">
        <v>26</v>
      </c>
      <c r="C137" s="2" t="s">
        <v>122</v>
      </c>
      <c r="D137" s="2">
        <v>528</v>
      </c>
      <c r="E137" s="2">
        <v>200</v>
      </c>
      <c r="F137" s="2">
        <v>25</v>
      </c>
      <c r="G137" s="2">
        <v>225</v>
      </c>
      <c r="H137" s="2" t="s">
        <v>202</v>
      </c>
      <c r="I137" s="2" t="s">
        <v>6</v>
      </c>
      <c r="J137" s="2" t="s">
        <v>32</v>
      </c>
    </row>
    <row r="138" spans="1:10" x14ac:dyDescent="0.25">
      <c r="A138" s="2" t="s">
        <v>26</v>
      </c>
      <c r="C138" s="2" t="s">
        <v>122</v>
      </c>
      <c r="D138" s="2">
        <v>528</v>
      </c>
      <c r="E138" s="2">
        <v>200</v>
      </c>
      <c r="F138" s="2">
        <v>25</v>
      </c>
      <c r="G138" s="2">
        <v>225</v>
      </c>
      <c r="H138" s="2" t="s">
        <v>193</v>
      </c>
      <c r="I138" s="2" t="s">
        <v>6</v>
      </c>
      <c r="J138" s="2" t="s">
        <v>32</v>
      </c>
    </row>
    <row r="139" spans="1:10" x14ac:dyDescent="0.25">
      <c r="A139" s="2" t="s">
        <v>26</v>
      </c>
      <c r="C139" s="2" t="s">
        <v>122</v>
      </c>
      <c r="D139" s="2">
        <v>528</v>
      </c>
      <c r="E139" s="2">
        <v>200</v>
      </c>
      <c r="F139" s="2">
        <v>25</v>
      </c>
      <c r="G139" s="2">
        <v>225</v>
      </c>
      <c r="H139" s="2" t="s">
        <v>203</v>
      </c>
      <c r="I139" s="2" t="s">
        <v>6</v>
      </c>
      <c r="J139" s="2" t="s">
        <v>32</v>
      </c>
    </row>
    <row r="140" spans="1:10" x14ac:dyDescent="0.25">
      <c r="A140" s="2" t="s">
        <v>120</v>
      </c>
      <c r="C140" s="2" t="s">
        <v>115</v>
      </c>
      <c r="D140" s="2">
        <v>2000</v>
      </c>
      <c r="E140" s="2">
        <v>200</v>
      </c>
      <c r="F140" s="2">
        <v>25</v>
      </c>
      <c r="G140" s="2">
        <v>500</v>
      </c>
      <c r="H140" s="2" t="s">
        <v>181</v>
      </c>
      <c r="I140" s="2" t="s">
        <v>28</v>
      </c>
      <c r="J140" s="2" t="s">
        <v>32</v>
      </c>
    </row>
  </sheetData>
  <dataConsolidate/>
  <phoneticPr fontId="1" type="noConversion"/>
  <printOptions gridLines="1"/>
  <pageMargins left="0.75" right="0.75" top="1" bottom="1" header="0.5" footer="0.5"/>
  <pageSetup scale="44" fitToHeight="3" orientation="landscape" r:id="rId1"/>
  <headerFooter alignWithMargins="0"/>
  <rowBreaks count="4" manualBreakCount="4">
    <brk id="6" max="7" man="1"/>
    <brk id="34" max="7" man="1"/>
    <brk id="64" max="7" man="1"/>
    <brk id="99" max="7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9"/>
  <sheetViews>
    <sheetView workbookViewId="0">
      <selection activeCell="A3" sqref="A3"/>
    </sheetView>
  </sheetViews>
  <sheetFormatPr baseColWidth="10" defaultColWidth="8.83203125" defaultRowHeight="13" x14ac:dyDescent="0.15"/>
  <cols>
    <col min="1" max="1" width="17.6640625" bestFit="1" customWidth="1"/>
    <col min="2" max="2" width="17.5" bestFit="1" customWidth="1"/>
    <col min="3" max="3" width="22.5" bestFit="1" customWidth="1"/>
  </cols>
  <sheetData>
    <row r="3" spans="1:2" x14ac:dyDescent="0.15">
      <c r="A3" s="7" t="s">
        <v>260</v>
      </c>
      <c r="B3" t="s">
        <v>262</v>
      </c>
    </row>
    <row r="4" spans="1:2" x14ac:dyDescent="0.15">
      <c r="A4" s="8" t="s">
        <v>5</v>
      </c>
      <c r="B4" s="9">
        <v>2</v>
      </c>
    </row>
    <row r="5" spans="1:2" x14ac:dyDescent="0.15">
      <c r="A5" s="10">
        <v>0</v>
      </c>
      <c r="B5" s="9">
        <v>2</v>
      </c>
    </row>
    <row r="6" spans="1:2" x14ac:dyDescent="0.15">
      <c r="A6" s="8" t="s">
        <v>113</v>
      </c>
      <c r="B6" s="9">
        <v>3</v>
      </c>
    </row>
    <row r="7" spans="1:2" x14ac:dyDescent="0.15">
      <c r="A7" s="10">
        <v>0</v>
      </c>
      <c r="B7" s="9">
        <v>2</v>
      </c>
    </row>
    <row r="8" spans="1:2" x14ac:dyDescent="0.15">
      <c r="A8" s="10">
        <v>20</v>
      </c>
      <c r="B8" s="9">
        <v>1</v>
      </c>
    </row>
    <row r="9" spans="1:2" x14ac:dyDescent="0.15">
      <c r="A9" s="8" t="s">
        <v>11</v>
      </c>
      <c r="B9" s="9">
        <v>5</v>
      </c>
    </row>
    <row r="10" spans="1:2" x14ac:dyDescent="0.15">
      <c r="A10" s="10">
        <v>0</v>
      </c>
      <c r="B10" s="9">
        <v>1</v>
      </c>
    </row>
    <row r="11" spans="1:2" x14ac:dyDescent="0.15">
      <c r="A11" s="10">
        <v>20</v>
      </c>
      <c r="B11" s="9">
        <v>1</v>
      </c>
    </row>
    <row r="12" spans="1:2" x14ac:dyDescent="0.15">
      <c r="A12" s="10">
        <v>40</v>
      </c>
      <c r="B12" s="9">
        <v>1</v>
      </c>
    </row>
    <row r="13" spans="1:2" x14ac:dyDescent="0.15">
      <c r="A13" s="10">
        <v>50</v>
      </c>
      <c r="B13" s="9">
        <v>1</v>
      </c>
    </row>
    <row r="14" spans="1:2" x14ac:dyDescent="0.15">
      <c r="A14" s="10">
        <v>200</v>
      </c>
      <c r="B14" s="9">
        <v>1</v>
      </c>
    </row>
    <row r="15" spans="1:2" x14ac:dyDescent="0.15">
      <c r="A15" s="8" t="s">
        <v>102</v>
      </c>
      <c r="B15" s="9">
        <v>13</v>
      </c>
    </row>
    <row r="16" spans="1:2" x14ac:dyDescent="0.15">
      <c r="A16" s="10">
        <v>0</v>
      </c>
      <c r="B16" s="9">
        <v>2</v>
      </c>
    </row>
    <row r="17" spans="1:2" x14ac:dyDescent="0.15">
      <c r="A17" s="10">
        <v>15</v>
      </c>
      <c r="B17" s="9">
        <v>1</v>
      </c>
    </row>
    <row r="18" spans="1:2" x14ac:dyDescent="0.15">
      <c r="A18" s="10">
        <v>20</v>
      </c>
      <c r="B18" s="9">
        <v>4</v>
      </c>
    </row>
    <row r="19" spans="1:2" x14ac:dyDescent="0.15">
      <c r="A19" s="10">
        <v>30</v>
      </c>
      <c r="B19" s="9">
        <v>3</v>
      </c>
    </row>
    <row r="20" spans="1:2" x14ac:dyDescent="0.15">
      <c r="A20" s="10">
        <v>35</v>
      </c>
      <c r="B20" s="9">
        <v>2</v>
      </c>
    </row>
    <row r="21" spans="1:2" x14ac:dyDescent="0.15">
      <c r="A21" s="10">
        <v>40</v>
      </c>
      <c r="B21" s="9">
        <v>1</v>
      </c>
    </row>
    <row r="22" spans="1:2" x14ac:dyDescent="0.15">
      <c r="A22" s="8" t="s">
        <v>94</v>
      </c>
      <c r="B22" s="9">
        <v>8</v>
      </c>
    </row>
    <row r="23" spans="1:2" x14ac:dyDescent="0.15">
      <c r="A23" s="10">
        <v>20</v>
      </c>
      <c r="B23" s="9">
        <v>1</v>
      </c>
    </row>
    <row r="24" spans="1:2" x14ac:dyDescent="0.15">
      <c r="A24" s="10">
        <v>45</v>
      </c>
      <c r="B24" s="9">
        <v>1</v>
      </c>
    </row>
    <row r="25" spans="1:2" x14ac:dyDescent="0.15">
      <c r="A25" s="10">
        <v>80</v>
      </c>
      <c r="B25" s="9">
        <v>1</v>
      </c>
    </row>
    <row r="26" spans="1:2" x14ac:dyDescent="0.15">
      <c r="A26" s="10">
        <v>105</v>
      </c>
      <c r="B26" s="9">
        <v>1</v>
      </c>
    </row>
    <row r="27" spans="1:2" x14ac:dyDescent="0.15">
      <c r="A27" s="10">
        <v>185</v>
      </c>
      <c r="B27" s="9">
        <v>3</v>
      </c>
    </row>
    <row r="28" spans="1:2" x14ac:dyDescent="0.15">
      <c r="A28" s="10">
        <v>205</v>
      </c>
      <c r="B28" s="9">
        <v>1</v>
      </c>
    </row>
    <row r="29" spans="1:2" x14ac:dyDescent="0.15">
      <c r="A29" s="8" t="s">
        <v>55</v>
      </c>
      <c r="B29" s="9">
        <v>11</v>
      </c>
    </row>
    <row r="30" spans="1:2" x14ac:dyDescent="0.15">
      <c r="A30" s="10">
        <v>0</v>
      </c>
      <c r="B30" s="9">
        <v>6</v>
      </c>
    </row>
    <row r="31" spans="1:2" x14ac:dyDescent="0.15">
      <c r="A31" s="10">
        <v>25</v>
      </c>
      <c r="B31" s="9">
        <v>2</v>
      </c>
    </row>
    <row r="32" spans="1:2" x14ac:dyDescent="0.15">
      <c r="A32" s="10">
        <v>40</v>
      </c>
      <c r="B32" s="9">
        <v>1</v>
      </c>
    </row>
    <row r="33" spans="1:2" x14ac:dyDescent="0.15">
      <c r="A33" s="10">
        <v>45</v>
      </c>
      <c r="B33" s="9">
        <v>1</v>
      </c>
    </row>
    <row r="34" spans="1:2" x14ac:dyDescent="0.15">
      <c r="A34" s="10">
        <v>160</v>
      </c>
      <c r="B34" s="9">
        <v>1</v>
      </c>
    </row>
    <row r="35" spans="1:2" x14ac:dyDescent="0.15">
      <c r="A35" s="8" t="s">
        <v>114</v>
      </c>
      <c r="B35" s="9">
        <v>11</v>
      </c>
    </row>
    <row r="36" spans="1:2" x14ac:dyDescent="0.15">
      <c r="A36" s="10">
        <v>0</v>
      </c>
      <c r="B36" s="9">
        <v>4</v>
      </c>
    </row>
    <row r="37" spans="1:2" x14ac:dyDescent="0.15">
      <c r="A37" s="10">
        <v>15</v>
      </c>
      <c r="B37" s="9">
        <v>1</v>
      </c>
    </row>
    <row r="38" spans="1:2" x14ac:dyDescent="0.15">
      <c r="A38" s="10">
        <v>20</v>
      </c>
      <c r="B38" s="9">
        <v>2</v>
      </c>
    </row>
    <row r="39" spans="1:2" x14ac:dyDescent="0.15">
      <c r="A39" s="10">
        <v>25</v>
      </c>
      <c r="B39" s="9">
        <v>1</v>
      </c>
    </row>
    <row r="40" spans="1:2" x14ac:dyDescent="0.15">
      <c r="A40" s="10">
        <v>30</v>
      </c>
      <c r="B40" s="9">
        <v>1</v>
      </c>
    </row>
    <row r="41" spans="1:2" x14ac:dyDescent="0.15">
      <c r="A41" s="10">
        <v>40</v>
      </c>
      <c r="B41" s="9">
        <v>1</v>
      </c>
    </row>
    <row r="42" spans="1:2" x14ac:dyDescent="0.15">
      <c r="A42" s="10">
        <v>45</v>
      </c>
      <c r="B42" s="9">
        <v>1</v>
      </c>
    </row>
    <row r="43" spans="1:2" x14ac:dyDescent="0.15">
      <c r="A43" s="8" t="s">
        <v>133</v>
      </c>
      <c r="B43" s="9">
        <v>7</v>
      </c>
    </row>
    <row r="44" spans="1:2" x14ac:dyDescent="0.15">
      <c r="A44" s="10">
        <v>0</v>
      </c>
      <c r="B44" s="9">
        <v>1</v>
      </c>
    </row>
    <row r="45" spans="1:2" x14ac:dyDescent="0.15">
      <c r="A45" s="10">
        <v>5</v>
      </c>
      <c r="B45" s="9">
        <v>1</v>
      </c>
    </row>
    <row r="46" spans="1:2" x14ac:dyDescent="0.15">
      <c r="A46" s="10">
        <v>17</v>
      </c>
      <c r="B46" s="9">
        <v>1</v>
      </c>
    </row>
    <row r="47" spans="1:2" x14ac:dyDescent="0.15">
      <c r="A47" s="10">
        <v>40</v>
      </c>
      <c r="B47" s="9">
        <v>1</v>
      </c>
    </row>
    <row r="48" spans="1:2" x14ac:dyDescent="0.15">
      <c r="A48" s="10">
        <v>45</v>
      </c>
      <c r="B48" s="9">
        <v>2</v>
      </c>
    </row>
    <row r="49" spans="1:2" x14ac:dyDescent="0.15">
      <c r="A49" s="10">
        <v>55</v>
      </c>
      <c r="B49" s="9">
        <v>1</v>
      </c>
    </row>
    <row r="50" spans="1:2" x14ac:dyDescent="0.15">
      <c r="A50" s="8" t="s">
        <v>106</v>
      </c>
      <c r="B50" s="9">
        <v>9</v>
      </c>
    </row>
    <row r="51" spans="1:2" x14ac:dyDescent="0.15">
      <c r="A51" s="10">
        <v>0</v>
      </c>
      <c r="B51" s="9">
        <v>2</v>
      </c>
    </row>
    <row r="52" spans="1:2" x14ac:dyDescent="0.15">
      <c r="A52" s="10">
        <v>7</v>
      </c>
      <c r="B52" s="9">
        <v>1</v>
      </c>
    </row>
    <row r="53" spans="1:2" x14ac:dyDescent="0.15">
      <c r="A53" s="10">
        <v>10</v>
      </c>
      <c r="B53" s="9">
        <v>1</v>
      </c>
    </row>
    <row r="54" spans="1:2" x14ac:dyDescent="0.15">
      <c r="A54" s="10">
        <v>11</v>
      </c>
      <c r="B54" s="9">
        <v>1</v>
      </c>
    </row>
    <row r="55" spans="1:2" x14ac:dyDescent="0.15">
      <c r="A55" s="10">
        <v>13</v>
      </c>
      <c r="B55" s="9">
        <v>1</v>
      </c>
    </row>
    <row r="56" spans="1:2" x14ac:dyDescent="0.15">
      <c r="A56" s="10">
        <v>20</v>
      </c>
      <c r="B56" s="9">
        <v>1</v>
      </c>
    </row>
    <row r="57" spans="1:2" x14ac:dyDescent="0.15">
      <c r="A57" s="10">
        <v>30</v>
      </c>
      <c r="B57" s="9">
        <v>1</v>
      </c>
    </row>
    <row r="58" spans="1:2" x14ac:dyDescent="0.15">
      <c r="A58" s="10">
        <v>50</v>
      </c>
      <c r="B58" s="9">
        <v>1</v>
      </c>
    </row>
    <row r="59" spans="1:2" x14ac:dyDescent="0.15">
      <c r="A59" s="8" t="s">
        <v>23</v>
      </c>
      <c r="B59" s="9">
        <v>19</v>
      </c>
    </row>
    <row r="60" spans="1:2" x14ac:dyDescent="0.15">
      <c r="A60" s="10">
        <v>0</v>
      </c>
      <c r="B60" s="9">
        <v>3</v>
      </c>
    </row>
    <row r="61" spans="1:2" x14ac:dyDescent="0.15">
      <c r="A61" s="10">
        <v>5</v>
      </c>
      <c r="B61" s="9">
        <v>1</v>
      </c>
    </row>
    <row r="62" spans="1:2" x14ac:dyDescent="0.15">
      <c r="A62" s="10">
        <v>6</v>
      </c>
      <c r="B62" s="9">
        <v>1</v>
      </c>
    </row>
    <row r="63" spans="1:2" x14ac:dyDescent="0.15">
      <c r="A63" s="10">
        <v>10</v>
      </c>
      <c r="B63" s="9">
        <v>4</v>
      </c>
    </row>
    <row r="64" spans="1:2" x14ac:dyDescent="0.15">
      <c r="A64" s="10">
        <v>11</v>
      </c>
      <c r="B64" s="9">
        <v>1</v>
      </c>
    </row>
    <row r="65" spans="1:2" x14ac:dyDescent="0.15">
      <c r="A65" s="10">
        <v>12</v>
      </c>
      <c r="B65" s="9">
        <v>1</v>
      </c>
    </row>
    <row r="66" spans="1:2" x14ac:dyDescent="0.15">
      <c r="A66" s="10">
        <v>13</v>
      </c>
      <c r="B66" s="9">
        <v>1</v>
      </c>
    </row>
    <row r="67" spans="1:2" x14ac:dyDescent="0.15">
      <c r="A67" s="10">
        <v>14</v>
      </c>
      <c r="B67" s="9">
        <v>1</v>
      </c>
    </row>
    <row r="68" spans="1:2" x14ac:dyDescent="0.15">
      <c r="A68" s="10">
        <v>18</v>
      </c>
      <c r="B68" s="9">
        <v>1</v>
      </c>
    </row>
    <row r="69" spans="1:2" x14ac:dyDescent="0.15">
      <c r="A69" s="10">
        <v>19</v>
      </c>
      <c r="B69" s="9">
        <v>1</v>
      </c>
    </row>
    <row r="70" spans="1:2" x14ac:dyDescent="0.15">
      <c r="A70" s="10">
        <v>20</v>
      </c>
      <c r="B70" s="9">
        <v>2</v>
      </c>
    </row>
    <row r="71" spans="1:2" x14ac:dyDescent="0.15">
      <c r="A71" s="10">
        <v>55</v>
      </c>
      <c r="B71" s="9">
        <v>1</v>
      </c>
    </row>
    <row r="72" spans="1:2" x14ac:dyDescent="0.15">
      <c r="A72" s="10">
        <v>200</v>
      </c>
      <c r="B72" s="9">
        <v>1</v>
      </c>
    </row>
    <row r="73" spans="1:2" x14ac:dyDescent="0.15">
      <c r="A73" s="8" t="s">
        <v>10</v>
      </c>
      <c r="B73" s="9">
        <v>17</v>
      </c>
    </row>
    <row r="74" spans="1:2" x14ac:dyDescent="0.15">
      <c r="A74" s="10">
        <v>0</v>
      </c>
      <c r="B74" s="9">
        <v>5</v>
      </c>
    </row>
    <row r="75" spans="1:2" x14ac:dyDescent="0.15">
      <c r="A75" s="10">
        <v>21</v>
      </c>
      <c r="B75" s="9">
        <v>2</v>
      </c>
    </row>
    <row r="76" spans="1:2" x14ac:dyDescent="0.15">
      <c r="A76" s="10">
        <v>22</v>
      </c>
      <c r="B76" s="9">
        <v>1</v>
      </c>
    </row>
    <row r="77" spans="1:2" x14ac:dyDescent="0.15">
      <c r="A77" s="10">
        <v>24</v>
      </c>
      <c r="B77" s="9">
        <v>1</v>
      </c>
    </row>
    <row r="78" spans="1:2" x14ac:dyDescent="0.15">
      <c r="A78" s="10">
        <v>40</v>
      </c>
      <c r="B78" s="9">
        <v>2</v>
      </c>
    </row>
    <row r="79" spans="1:2" x14ac:dyDescent="0.15">
      <c r="A79" s="10">
        <v>45</v>
      </c>
      <c r="B79" s="9">
        <v>2</v>
      </c>
    </row>
    <row r="80" spans="1:2" x14ac:dyDescent="0.15">
      <c r="A80" s="10">
        <v>50</v>
      </c>
      <c r="B80" s="9">
        <v>1</v>
      </c>
    </row>
    <row r="81" spans="1:2" x14ac:dyDescent="0.15">
      <c r="A81" s="10">
        <v>60</v>
      </c>
      <c r="B81" s="9">
        <v>1</v>
      </c>
    </row>
    <row r="82" spans="1:2" x14ac:dyDescent="0.15">
      <c r="A82" s="10">
        <v>65</v>
      </c>
      <c r="B82" s="9">
        <v>1</v>
      </c>
    </row>
    <row r="83" spans="1:2" x14ac:dyDescent="0.15">
      <c r="A83" s="10">
        <v>70</v>
      </c>
      <c r="B83" s="9">
        <v>1</v>
      </c>
    </row>
    <row r="84" spans="1:2" x14ac:dyDescent="0.15">
      <c r="A84" s="8" t="s">
        <v>26</v>
      </c>
      <c r="B84" s="9">
        <v>14</v>
      </c>
    </row>
    <row r="85" spans="1:2" x14ac:dyDescent="0.15">
      <c r="A85" s="10">
        <v>0</v>
      </c>
      <c r="B85" s="9">
        <v>3</v>
      </c>
    </row>
    <row r="86" spans="1:2" x14ac:dyDescent="0.15">
      <c r="A86" s="10">
        <v>25</v>
      </c>
      <c r="B86" s="9">
        <v>1</v>
      </c>
    </row>
    <row r="87" spans="1:2" x14ac:dyDescent="0.15">
      <c r="A87" s="10">
        <v>30</v>
      </c>
      <c r="B87" s="9">
        <v>1</v>
      </c>
    </row>
    <row r="88" spans="1:2" x14ac:dyDescent="0.15">
      <c r="A88" s="10">
        <v>55</v>
      </c>
      <c r="B88" s="9">
        <v>1</v>
      </c>
    </row>
    <row r="89" spans="1:2" x14ac:dyDescent="0.15">
      <c r="A89" s="10">
        <v>70</v>
      </c>
      <c r="B89" s="9">
        <v>2</v>
      </c>
    </row>
    <row r="90" spans="1:2" x14ac:dyDescent="0.15">
      <c r="A90" s="10">
        <v>75</v>
      </c>
      <c r="B90" s="9">
        <v>1</v>
      </c>
    </row>
    <row r="91" spans="1:2" x14ac:dyDescent="0.15">
      <c r="A91" s="10">
        <v>80</v>
      </c>
      <c r="B91" s="9">
        <v>1</v>
      </c>
    </row>
    <row r="92" spans="1:2" x14ac:dyDescent="0.15">
      <c r="A92" s="10">
        <v>150</v>
      </c>
      <c r="B92" s="9">
        <v>1</v>
      </c>
    </row>
    <row r="93" spans="1:2" x14ac:dyDescent="0.15">
      <c r="A93" s="10">
        <v>225</v>
      </c>
      <c r="B93" s="9">
        <v>3</v>
      </c>
    </row>
    <row r="94" spans="1:2" x14ac:dyDescent="0.15">
      <c r="A94" s="8" t="s">
        <v>120</v>
      </c>
      <c r="B94" s="9">
        <v>3</v>
      </c>
    </row>
    <row r="95" spans="1:2" x14ac:dyDescent="0.15">
      <c r="A95" s="10">
        <v>60</v>
      </c>
      <c r="B95" s="9">
        <v>1</v>
      </c>
    </row>
    <row r="96" spans="1:2" x14ac:dyDescent="0.15">
      <c r="A96" s="10">
        <v>150</v>
      </c>
      <c r="B96" s="9">
        <v>1</v>
      </c>
    </row>
    <row r="97" spans="1:2" x14ac:dyDescent="0.15">
      <c r="A97" s="10">
        <v>500</v>
      </c>
      <c r="B97" s="9">
        <v>1</v>
      </c>
    </row>
    <row r="98" spans="1:2" x14ac:dyDescent="0.15">
      <c r="A98" s="8" t="s">
        <v>43</v>
      </c>
      <c r="B98" s="9">
        <v>13</v>
      </c>
    </row>
    <row r="99" spans="1:2" x14ac:dyDescent="0.15">
      <c r="A99" s="10">
        <v>0</v>
      </c>
      <c r="B99" s="9">
        <v>1</v>
      </c>
    </row>
    <row r="100" spans="1:2" x14ac:dyDescent="0.15">
      <c r="A100" s="10">
        <v>25</v>
      </c>
      <c r="B100" s="9">
        <v>1</v>
      </c>
    </row>
    <row r="101" spans="1:2" x14ac:dyDescent="0.15">
      <c r="A101" s="10">
        <v>26</v>
      </c>
      <c r="B101" s="9">
        <v>1</v>
      </c>
    </row>
    <row r="102" spans="1:2" x14ac:dyDescent="0.15">
      <c r="A102" s="10">
        <v>30</v>
      </c>
      <c r="B102" s="9">
        <v>2</v>
      </c>
    </row>
    <row r="103" spans="1:2" x14ac:dyDescent="0.15">
      <c r="A103" s="10">
        <v>40</v>
      </c>
      <c r="B103" s="9">
        <v>2</v>
      </c>
    </row>
    <row r="104" spans="1:2" x14ac:dyDescent="0.15">
      <c r="A104" s="10">
        <v>50</v>
      </c>
      <c r="B104" s="9">
        <v>1</v>
      </c>
    </row>
    <row r="105" spans="1:2" x14ac:dyDescent="0.15">
      <c r="A105" s="10">
        <v>80</v>
      </c>
      <c r="B105" s="9">
        <v>1</v>
      </c>
    </row>
    <row r="106" spans="1:2" x14ac:dyDescent="0.15">
      <c r="A106" s="10">
        <v>90</v>
      </c>
      <c r="B106" s="9">
        <v>2</v>
      </c>
    </row>
    <row r="107" spans="1:2" x14ac:dyDescent="0.15">
      <c r="A107" s="10">
        <v>100</v>
      </c>
      <c r="B107" s="9">
        <v>1</v>
      </c>
    </row>
    <row r="108" spans="1:2" x14ac:dyDescent="0.15">
      <c r="A108" s="10">
        <v>200</v>
      </c>
      <c r="B108" s="9">
        <v>1</v>
      </c>
    </row>
    <row r="109" spans="1:2" x14ac:dyDescent="0.15">
      <c r="A109" s="8" t="s">
        <v>261</v>
      </c>
      <c r="B109" s="9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A26" sqref="A26"/>
    </sheetView>
  </sheetViews>
  <sheetFormatPr baseColWidth="10" defaultRowHeight="13" x14ac:dyDescent="0.15"/>
  <cols>
    <col min="1" max="1" width="13" customWidth="1"/>
    <col min="2" max="2" width="11.83203125" customWidth="1"/>
    <col min="3" max="3" width="11.83203125" bestFit="1" customWidth="1"/>
  </cols>
  <sheetData>
    <row r="3" spans="1:2" x14ac:dyDescent="0.15">
      <c r="A3" s="7" t="s">
        <v>260</v>
      </c>
      <c r="B3" t="s">
        <v>269</v>
      </c>
    </row>
    <row r="4" spans="1:2" x14ac:dyDescent="0.15">
      <c r="A4" s="8" t="s">
        <v>270</v>
      </c>
      <c r="B4" s="9">
        <v>7</v>
      </c>
    </row>
    <row r="5" spans="1:2" x14ac:dyDescent="0.15">
      <c r="A5" s="8" t="s">
        <v>271</v>
      </c>
      <c r="B5" s="9">
        <v>1</v>
      </c>
    </row>
    <row r="6" spans="1:2" x14ac:dyDescent="0.15">
      <c r="A6" s="8" t="s">
        <v>272</v>
      </c>
      <c r="B6" s="9">
        <v>15</v>
      </c>
    </row>
    <row r="7" spans="1:2" x14ac:dyDescent="0.15">
      <c r="A7" s="8" t="s">
        <v>273</v>
      </c>
      <c r="B7" s="9">
        <v>44</v>
      </c>
    </row>
    <row r="8" spans="1:2" x14ac:dyDescent="0.15">
      <c r="A8" s="8" t="s">
        <v>274</v>
      </c>
      <c r="B8" s="9">
        <v>41</v>
      </c>
    </row>
    <row r="9" spans="1:2" x14ac:dyDescent="0.15">
      <c r="A9" s="8" t="s">
        <v>275</v>
      </c>
      <c r="B9" s="9">
        <v>21</v>
      </c>
    </row>
    <row r="10" spans="1:2" x14ac:dyDescent="0.15">
      <c r="A10" s="8" t="s">
        <v>276</v>
      </c>
      <c r="B10" s="9">
        <v>6</v>
      </c>
    </row>
    <row r="11" spans="1:2" x14ac:dyDescent="0.15">
      <c r="A11" s="8" t="s">
        <v>261</v>
      </c>
      <c r="B11" s="9">
        <v>135</v>
      </c>
    </row>
    <row r="29" spans="1:2" x14ac:dyDescent="0.15">
      <c r="A29" s="11"/>
      <c r="B29" s="11"/>
    </row>
    <row r="30" spans="1:2" x14ac:dyDescent="0.15">
      <c r="A30" s="8"/>
      <c r="B30" s="9"/>
    </row>
    <row r="31" spans="1:2" x14ac:dyDescent="0.15">
      <c r="A31" s="8"/>
      <c r="B31" s="9"/>
    </row>
    <row r="32" spans="1:2" x14ac:dyDescent="0.15">
      <c r="A32" s="8"/>
      <c r="B32" s="9"/>
    </row>
    <row r="33" spans="1:2" x14ac:dyDescent="0.15">
      <c r="A33" s="8"/>
      <c r="B33" s="9"/>
    </row>
    <row r="34" spans="1:2" x14ac:dyDescent="0.15">
      <c r="A34" s="8"/>
      <c r="B34" s="9"/>
    </row>
    <row r="35" spans="1:2" x14ac:dyDescent="0.15">
      <c r="A35" s="8"/>
      <c r="B35" s="9"/>
    </row>
    <row r="36" spans="1:2" x14ac:dyDescent="0.15">
      <c r="A36" s="8"/>
      <c r="B36" s="9"/>
    </row>
    <row r="37" spans="1:2" x14ac:dyDescent="0.15">
      <c r="A37" s="13"/>
      <c r="B37" s="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H7" sqref="H7"/>
    </sheetView>
  </sheetViews>
  <sheetFormatPr baseColWidth="10" defaultRowHeight="13" x14ac:dyDescent="0.15"/>
  <cols>
    <col min="1" max="1" width="13" bestFit="1" customWidth="1"/>
    <col min="2" max="2" width="15.6640625" customWidth="1"/>
    <col min="3" max="3" width="6.6640625" customWidth="1"/>
    <col min="4" max="4" width="10.5" customWidth="1"/>
    <col min="5" max="8" width="6.33203125" customWidth="1"/>
    <col min="9" max="9" width="10.5" customWidth="1"/>
  </cols>
  <sheetData>
    <row r="3" spans="1:4" x14ac:dyDescent="0.15">
      <c r="A3" s="7" t="s">
        <v>269</v>
      </c>
      <c r="B3" s="7" t="s">
        <v>279</v>
      </c>
    </row>
    <row r="4" spans="1:4" x14ac:dyDescent="0.15">
      <c r="A4" s="7" t="s">
        <v>260</v>
      </c>
      <c r="B4" t="s">
        <v>277</v>
      </c>
      <c r="C4" t="s">
        <v>278</v>
      </c>
      <c r="D4" t="s">
        <v>261</v>
      </c>
    </row>
    <row r="5" spans="1:4" x14ac:dyDescent="0.15">
      <c r="A5" s="8" t="s">
        <v>270</v>
      </c>
      <c r="B5" s="15">
        <v>0</v>
      </c>
      <c r="C5" s="15">
        <v>5.185185185185185E-2</v>
      </c>
      <c r="D5" s="15">
        <v>5.185185185185185E-2</v>
      </c>
    </row>
    <row r="6" spans="1:4" x14ac:dyDescent="0.15">
      <c r="A6" s="8" t="s">
        <v>271</v>
      </c>
      <c r="B6" s="15">
        <v>0</v>
      </c>
      <c r="C6" s="15">
        <v>7.4074074074074077E-3</v>
      </c>
      <c r="D6" s="15">
        <v>7.4074074074074077E-3</v>
      </c>
    </row>
    <row r="7" spans="1:4" x14ac:dyDescent="0.15">
      <c r="A7" s="8" t="s">
        <v>272</v>
      </c>
      <c r="B7" s="15">
        <v>3.7037037037037035E-2</v>
      </c>
      <c r="C7" s="15">
        <v>7.407407407407407E-2</v>
      </c>
      <c r="D7" s="15">
        <v>0.1111111111111111</v>
      </c>
    </row>
    <row r="8" spans="1:4" x14ac:dyDescent="0.15">
      <c r="A8" s="8" t="s">
        <v>273</v>
      </c>
      <c r="B8" s="15">
        <v>8.1481481481481488E-2</v>
      </c>
      <c r="C8" s="15">
        <v>0.24444444444444444</v>
      </c>
      <c r="D8" s="15">
        <v>0.32592592592592595</v>
      </c>
    </row>
    <row r="9" spans="1:4" x14ac:dyDescent="0.15">
      <c r="A9" s="8" t="s">
        <v>274</v>
      </c>
      <c r="B9" s="15">
        <v>8.1481481481481488E-2</v>
      </c>
      <c r="C9" s="15">
        <v>0.22222222222222221</v>
      </c>
      <c r="D9" s="15">
        <v>0.3037037037037037</v>
      </c>
    </row>
    <row r="10" spans="1:4" x14ac:dyDescent="0.15">
      <c r="A10" s="8" t="s">
        <v>275</v>
      </c>
      <c r="B10" s="15">
        <v>3.7037037037037035E-2</v>
      </c>
      <c r="C10" s="15">
        <v>0.11851851851851852</v>
      </c>
      <c r="D10" s="15">
        <v>0.15555555555555556</v>
      </c>
    </row>
    <row r="11" spans="1:4" x14ac:dyDescent="0.15">
      <c r="A11" s="8" t="s">
        <v>276</v>
      </c>
      <c r="B11" s="15">
        <v>0</v>
      </c>
      <c r="C11" s="15">
        <v>4.4444444444444446E-2</v>
      </c>
      <c r="D11" s="15">
        <v>4.4444444444444446E-2</v>
      </c>
    </row>
    <row r="12" spans="1:4" x14ac:dyDescent="0.15">
      <c r="A12" s="8" t="s">
        <v>261</v>
      </c>
      <c r="B12" s="15">
        <v>0.23703703703703705</v>
      </c>
      <c r="C12" s="15">
        <v>0.76296296296296295</v>
      </c>
      <c r="D12" s="15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opLeftCell="A2" workbookViewId="0">
      <selection activeCell="L13" sqref="L13"/>
    </sheetView>
  </sheetViews>
  <sheetFormatPr baseColWidth="10" defaultColWidth="8.83203125" defaultRowHeight="13" x14ac:dyDescent="0.15"/>
  <cols>
    <col min="1" max="1" width="21" customWidth="1"/>
    <col min="2" max="2" width="97.83203125" bestFit="1" customWidth="1"/>
    <col min="3" max="3" width="11.6640625" customWidth="1"/>
    <col min="4" max="4" width="15" customWidth="1"/>
    <col min="5" max="5" width="18.33203125" customWidth="1"/>
    <col min="6" max="6" width="19.1640625" customWidth="1"/>
    <col min="7" max="7" width="20.5" customWidth="1"/>
    <col min="8" max="8" width="22.1640625" customWidth="1"/>
    <col min="9" max="9" width="11.83203125" customWidth="1"/>
    <col min="10" max="10" width="17.6640625" customWidth="1"/>
    <col min="11" max="11" width="22" customWidth="1"/>
    <col min="12" max="12" width="19.5" customWidth="1"/>
    <col min="13" max="13" width="20.83203125" customWidth="1"/>
    <col min="14" max="14" width="9.83203125" customWidth="1"/>
    <col min="15" max="15" width="16" customWidth="1"/>
    <col min="16" max="16" width="25.6640625" customWidth="1"/>
  </cols>
  <sheetData>
    <row r="1" spans="1:17" ht="23" x14ac:dyDescent="0.25">
      <c r="A1" s="3" t="s">
        <v>9</v>
      </c>
      <c r="B1" s="3" t="s">
        <v>0</v>
      </c>
      <c r="C1" s="3" t="s">
        <v>143</v>
      </c>
      <c r="D1" s="3" t="s">
        <v>8</v>
      </c>
      <c r="E1" s="3" t="s">
        <v>144</v>
      </c>
      <c r="F1" s="3" t="s">
        <v>1</v>
      </c>
      <c r="G1" s="6" t="s">
        <v>255</v>
      </c>
      <c r="H1" s="6" t="s">
        <v>256</v>
      </c>
      <c r="I1" s="6" t="s">
        <v>257</v>
      </c>
      <c r="J1" s="6" t="s">
        <v>258</v>
      </c>
      <c r="K1" s="6" t="s">
        <v>265</v>
      </c>
      <c r="L1" s="6" t="s">
        <v>259</v>
      </c>
      <c r="M1" s="3" t="s">
        <v>266</v>
      </c>
      <c r="N1" s="6" t="s">
        <v>263</v>
      </c>
      <c r="O1" s="6" t="s">
        <v>264</v>
      </c>
      <c r="P1" s="12" t="s">
        <v>267</v>
      </c>
      <c r="Q1" s="12" t="s">
        <v>268</v>
      </c>
    </row>
    <row r="2" spans="1:17" ht="23" x14ac:dyDescent="0.25">
      <c r="A2" s="4" t="s">
        <v>11</v>
      </c>
      <c r="B2" s="4" t="s">
        <v>36</v>
      </c>
      <c r="C2" s="4">
        <v>500</v>
      </c>
      <c r="D2" s="4">
        <v>100</v>
      </c>
      <c r="E2" s="4">
        <v>10</v>
      </c>
      <c r="F2" s="4">
        <v>0</v>
      </c>
      <c r="G2">
        <f>F2/C2</f>
        <v>0</v>
      </c>
      <c r="H2">
        <f>F2-C2</f>
        <v>-500</v>
      </c>
      <c r="J2">
        <f>D2/C2</f>
        <v>0.2</v>
      </c>
      <c r="K2">
        <v>0</v>
      </c>
      <c r="L2">
        <f>C2-D2</f>
        <v>400</v>
      </c>
      <c r="M2" s="4">
        <v>0</v>
      </c>
      <c r="N2">
        <f>FLOOR(F2/E2,1)</f>
        <v>0</v>
      </c>
      <c r="O2" t="e">
        <f>E2/G2</f>
        <v>#DIV/0!</v>
      </c>
      <c r="P2">
        <v>0.29411764705882354</v>
      </c>
      <c r="Q2" t="str">
        <f>IF(Table2[[#This Row],[sales price3]]&gt;0,"Y","N")</f>
        <v>N</v>
      </c>
    </row>
    <row r="3" spans="1:17" ht="23" x14ac:dyDescent="0.25">
      <c r="A3" s="5" t="s">
        <v>113</v>
      </c>
      <c r="B3" s="5" t="s">
        <v>245</v>
      </c>
      <c r="C3" s="5">
        <v>225</v>
      </c>
      <c r="D3" s="5">
        <v>60</v>
      </c>
      <c r="E3" s="5">
        <v>5</v>
      </c>
      <c r="F3" s="5">
        <v>0</v>
      </c>
      <c r="G3">
        <f t="shared" ref="G3:G66" si="0">F3/C3</f>
        <v>0</v>
      </c>
      <c r="H3">
        <f t="shared" ref="H3:H66" si="1">F3-C3</f>
        <v>-225</v>
      </c>
      <c r="J3">
        <f t="shared" ref="J3:J66" si="2">D3/C3</f>
        <v>0.26666666666666666</v>
      </c>
      <c r="K3">
        <v>0</v>
      </c>
      <c r="L3">
        <f t="shared" ref="L3:L66" si="3">C3-D3</f>
        <v>165</v>
      </c>
      <c r="M3" s="5">
        <v>0</v>
      </c>
      <c r="N3">
        <f t="shared" ref="N3:N66" si="4">FLOOR(F3/E3,1)</f>
        <v>0</v>
      </c>
      <c r="O3" t="e">
        <f t="shared" ref="O3:O66" si="5">E3/G3</f>
        <v>#DIV/0!</v>
      </c>
      <c r="P3">
        <v>0.33333333333333331</v>
      </c>
      <c r="Q3" t="str">
        <f>IF(Table2[[#This Row],[sales price3]]&gt;0,"Y","N")</f>
        <v>N</v>
      </c>
    </row>
    <row r="4" spans="1:17" ht="23" x14ac:dyDescent="0.25">
      <c r="A4" s="4" t="s">
        <v>5</v>
      </c>
      <c r="B4" s="4" t="s">
        <v>243</v>
      </c>
      <c r="C4" s="4">
        <v>350</v>
      </c>
      <c r="D4" s="4">
        <v>100</v>
      </c>
      <c r="E4" s="4">
        <v>10</v>
      </c>
      <c r="F4" s="4">
        <v>0</v>
      </c>
      <c r="G4">
        <f t="shared" si="0"/>
        <v>0</v>
      </c>
      <c r="H4">
        <f t="shared" si="1"/>
        <v>-350</v>
      </c>
      <c r="J4">
        <f t="shared" si="2"/>
        <v>0.2857142857142857</v>
      </c>
      <c r="K4">
        <v>0</v>
      </c>
      <c r="L4">
        <f t="shared" si="3"/>
        <v>250</v>
      </c>
      <c r="M4" s="4">
        <v>0</v>
      </c>
      <c r="N4">
        <f t="shared" si="4"/>
        <v>0</v>
      </c>
      <c r="O4" t="e">
        <f t="shared" si="5"/>
        <v>#DIV/0!</v>
      </c>
      <c r="P4">
        <v>0.6</v>
      </c>
      <c r="Q4" t="str">
        <f>IF(Table2[[#This Row],[sales price3]]&gt;0,"Y","N")</f>
        <v>N</v>
      </c>
    </row>
    <row r="5" spans="1:17" ht="23" x14ac:dyDescent="0.25">
      <c r="A5" s="5" t="s">
        <v>55</v>
      </c>
      <c r="B5" s="5" t="s">
        <v>156</v>
      </c>
      <c r="C5" s="5">
        <v>100</v>
      </c>
      <c r="D5" s="5">
        <v>35</v>
      </c>
      <c r="E5" s="5">
        <v>5</v>
      </c>
      <c r="F5" s="5">
        <v>0</v>
      </c>
      <c r="G5">
        <f t="shared" si="0"/>
        <v>0</v>
      </c>
      <c r="H5">
        <f t="shared" si="1"/>
        <v>-100</v>
      </c>
      <c r="J5">
        <f t="shared" si="2"/>
        <v>0.35</v>
      </c>
      <c r="K5">
        <v>0</v>
      </c>
      <c r="L5">
        <f t="shared" si="3"/>
        <v>65</v>
      </c>
      <c r="M5" s="5">
        <v>0</v>
      </c>
      <c r="N5">
        <f t="shared" si="4"/>
        <v>0</v>
      </c>
      <c r="O5" t="e">
        <f t="shared" si="5"/>
        <v>#DIV/0!</v>
      </c>
      <c r="P5">
        <v>0.17499999999999999</v>
      </c>
      <c r="Q5" t="str">
        <f>IF(Table2[[#This Row],[sales price3]]&gt;0,"Y","N")</f>
        <v>N</v>
      </c>
    </row>
    <row r="6" spans="1:17" ht="23" x14ac:dyDescent="0.25">
      <c r="A6" s="4" t="s">
        <v>106</v>
      </c>
      <c r="B6" s="4" t="s">
        <v>161</v>
      </c>
      <c r="C6" s="4">
        <v>420</v>
      </c>
      <c r="D6" s="4">
        <v>150</v>
      </c>
      <c r="E6" s="4">
        <v>25</v>
      </c>
      <c r="F6" s="4">
        <v>0</v>
      </c>
      <c r="G6">
        <f t="shared" si="0"/>
        <v>0</v>
      </c>
      <c r="H6">
        <f t="shared" si="1"/>
        <v>-420</v>
      </c>
      <c r="J6">
        <f t="shared" si="2"/>
        <v>0.35714285714285715</v>
      </c>
      <c r="K6">
        <v>0</v>
      </c>
      <c r="L6">
        <f t="shared" si="3"/>
        <v>270</v>
      </c>
      <c r="M6" s="4">
        <v>0</v>
      </c>
      <c r="N6">
        <f t="shared" si="4"/>
        <v>0</v>
      </c>
      <c r="O6" t="e">
        <f t="shared" si="5"/>
        <v>#DIV/0!</v>
      </c>
      <c r="P6">
        <v>0.25</v>
      </c>
      <c r="Q6" t="str">
        <f>IF(Table2[[#This Row],[sales price3]]&gt;0,"Y","N")</f>
        <v>N</v>
      </c>
    </row>
    <row r="7" spans="1:17" ht="23" x14ac:dyDescent="0.25">
      <c r="A7" s="5" t="s">
        <v>106</v>
      </c>
      <c r="B7" s="5" t="s">
        <v>161</v>
      </c>
      <c r="C7" s="5">
        <v>420</v>
      </c>
      <c r="D7" s="5">
        <v>150</v>
      </c>
      <c r="E7" s="5">
        <v>25</v>
      </c>
      <c r="F7" s="5">
        <v>0</v>
      </c>
      <c r="G7">
        <f t="shared" si="0"/>
        <v>0</v>
      </c>
      <c r="H7">
        <f t="shared" si="1"/>
        <v>-420</v>
      </c>
      <c r="J7">
        <f t="shared" si="2"/>
        <v>0.35714285714285715</v>
      </c>
      <c r="K7">
        <v>0</v>
      </c>
      <c r="L7">
        <f t="shared" si="3"/>
        <v>270</v>
      </c>
      <c r="M7" s="5">
        <v>0</v>
      </c>
      <c r="N7">
        <f t="shared" si="4"/>
        <v>0</v>
      </c>
      <c r="O7" t="e">
        <f t="shared" si="5"/>
        <v>#DIV/0!</v>
      </c>
      <c r="P7">
        <v>0.2857142857142857</v>
      </c>
      <c r="Q7" t="str">
        <f>IF(Table2[[#This Row],[sales price3]]&gt;0,"Y","N")</f>
        <v>N</v>
      </c>
    </row>
    <row r="8" spans="1:17" ht="23" x14ac:dyDescent="0.25">
      <c r="A8" s="4" t="s">
        <v>55</v>
      </c>
      <c r="B8" s="4" t="s">
        <v>90</v>
      </c>
      <c r="C8" s="4">
        <v>400</v>
      </c>
      <c r="D8" s="4">
        <v>150</v>
      </c>
      <c r="E8" s="4">
        <v>25</v>
      </c>
      <c r="F8" s="4">
        <v>0</v>
      </c>
      <c r="G8">
        <f t="shared" si="0"/>
        <v>0</v>
      </c>
      <c r="H8">
        <f t="shared" si="1"/>
        <v>-400</v>
      </c>
      <c r="J8">
        <f t="shared" si="2"/>
        <v>0.375</v>
      </c>
      <c r="K8">
        <v>0</v>
      </c>
      <c r="L8">
        <f t="shared" si="3"/>
        <v>250</v>
      </c>
      <c r="M8" s="4">
        <v>0</v>
      </c>
      <c r="N8">
        <f t="shared" si="4"/>
        <v>0</v>
      </c>
      <c r="O8" t="e">
        <f t="shared" si="5"/>
        <v>#DIV/0!</v>
      </c>
      <c r="P8">
        <v>0.2857142857142857</v>
      </c>
      <c r="Q8" t="str">
        <f>IF(Table2[[#This Row],[sales price3]]&gt;0,"Y","N")</f>
        <v>N</v>
      </c>
    </row>
    <row r="9" spans="1:17" ht="23" x14ac:dyDescent="0.25">
      <c r="A9" s="5" t="s">
        <v>26</v>
      </c>
      <c r="B9" s="5" t="s">
        <v>98</v>
      </c>
      <c r="C9" s="5">
        <v>375</v>
      </c>
      <c r="D9" s="5">
        <v>125</v>
      </c>
      <c r="E9" s="5">
        <v>25</v>
      </c>
      <c r="F9" s="5">
        <v>0</v>
      </c>
      <c r="G9">
        <f t="shared" si="0"/>
        <v>0</v>
      </c>
      <c r="H9">
        <f t="shared" si="1"/>
        <v>-375</v>
      </c>
      <c r="J9">
        <f t="shared" si="2"/>
        <v>0.33333333333333331</v>
      </c>
      <c r="K9">
        <v>0</v>
      </c>
      <c r="L9">
        <f t="shared" si="3"/>
        <v>250</v>
      </c>
      <c r="M9" s="5">
        <v>0</v>
      </c>
      <c r="N9">
        <f t="shared" si="4"/>
        <v>0</v>
      </c>
      <c r="O9" t="e">
        <f t="shared" si="5"/>
        <v>#DIV/0!</v>
      </c>
      <c r="P9">
        <v>0.2857142857142857</v>
      </c>
      <c r="Q9" t="str">
        <f>IF(Table2[[#This Row],[sales price3]]&gt;0,"Y","N")</f>
        <v>N</v>
      </c>
    </row>
    <row r="10" spans="1:17" ht="23" x14ac:dyDescent="0.25">
      <c r="A10" s="4" t="s">
        <v>23</v>
      </c>
      <c r="B10" s="4" t="s">
        <v>139</v>
      </c>
      <c r="C10" s="4">
        <v>25</v>
      </c>
      <c r="D10" s="4">
        <v>10</v>
      </c>
      <c r="E10" s="4">
        <v>2</v>
      </c>
      <c r="F10" s="4">
        <v>0</v>
      </c>
      <c r="G10">
        <f t="shared" si="0"/>
        <v>0</v>
      </c>
      <c r="H10">
        <f t="shared" si="1"/>
        <v>-25</v>
      </c>
      <c r="J10">
        <f t="shared" si="2"/>
        <v>0.4</v>
      </c>
      <c r="K10">
        <v>0</v>
      </c>
      <c r="L10">
        <f t="shared" si="3"/>
        <v>15</v>
      </c>
      <c r="M10" s="4">
        <v>0</v>
      </c>
      <c r="N10">
        <f t="shared" si="4"/>
        <v>0</v>
      </c>
      <c r="O10" t="e">
        <f t="shared" si="5"/>
        <v>#DIV/0!</v>
      </c>
      <c r="P10">
        <v>1</v>
      </c>
      <c r="Q10" t="str">
        <f>IF(Table2[[#This Row],[sales price3]]&gt;0,"Y","N")</f>
        <v>N</v>
      </c>
    </row>
    <row r="11" spans="1:17" ht="23" x14ac:dyDescent="0.25">
      <c r="A11" s="5" t="s">
        <v>102</v>
      </c>
      <c r="B11" s="5" t="s">
        <v>107</v>
      </c>
      <c r="C11" s="5">
        <v>60</v>
      </c>
      <c r="D11" s="5">
        <v>25</v>
      </c>
      <c r="E11" s="5">
        <v>5</v>
      </c>
      <c r="F11" s="5">
        <v>0</v>
      </c>
      <c r="G11">
        <f t="shared" si="0"/>
        <v>0</v>
      </c>
      <c r="H11">
        <f t="shared" si="1"/>
        <v>-60</v>
      </c>
      <c r="J11">
        <f t="shared" si="2"/>
        <v>0.41666666666666669</v>
      </c>
      <c r="K11">
        <v>0</v>
      </c>
      <c r="L11">
        <f t="shared" si="3"/>
        <v>35</v>
      </c>
      <c r="M11" s="5">
        <v>0</v>
      </c>
      <c r="N11">
        <f t="shared" si="4"/>
        <v>0</v>
      </c>
      <c r="O11" t="e">
        <f t="shared" si="5"/>
        <v>#DIV/0!</v>
      </c>
      <c r="P11">
        <v>0.27500000000000002</v>
      </c>
      <c r="Q11" t="str">
        <f>IF(Table2[[#This Row],[sales price3]]&gt;0,"Y","N")</f>
        <v>N</v>
      </c>
    </row>
    <row r="12" spans="1:17" ht="23" x14ac:dyDescent="0.25">
      <c r="A12" s="4" t="s">
        <v>114</v>
      </c>
      <c r="B12" s="4" t="s">
        <v>49</v>
      </c>
      <c r="C12" s="4">
        <v>60</v>
      </c>
      <c r="D12" s="4">
        <v>20</v>
      </c>
      <c r="E12" s="4">
        <v>5</v>
      </c>
      <c r="F12" s="4">
        <v>0</v>
      </c>
      <c r="G12">
        <f t="shared" si="0"/>
        <v>0</v>
      </c>
      <c r="H12">
        <f t="shared" si="1"/>
        <v>-60</v>
      </c>
      <c r="J12">
        <f t="shared" si="2"/>
        <v>0.33333333333333331</v>
      </c>
      <c r="K12">
        <v>0</v>
      </c>
      <c r="L12">
        <f t="shared" si="3"/>
        <v>40</v>
      </c>
      <c r="M12" s="4">
        <v>0</v>
      </c>
      <c r="N12">
        <f t="shared" si="4"/>
        <v>0</v>
      </c>
      <c r="O12" t="e">
        <f t="shared" si="5"/>
        <v>#DIV/0!</v>
      </c>
      <c r="P12">
        <v>1.1000000000000001</v>
      </c>
      <c r="Q12" t="str">
        <f>IF(Table2[[#This Row],[sales price3]]&gt;0,"Y","N")</f>
        <v>N</v>
      </c>
    </row>
    <row r="13" spans="1:17" ht="23" x14ac:dyDescent="0.25">
      <c r="A13" s="5" t="s">
        <v>114</v>
      </c>
      <c r="B13" s="5" t="s">
        <v>40</v>
      </c>
      <c r="C13" s="5">
        <v>60</v>
      </c>
      <c r="D13" s="5">
        <v>20</v>
      </c>
      <c r="E13" s="5">
        <v>5</v>
      </c>
      <c r="F13" s="5">
        <v>0</v>
      </c>
      <c r="G13">
        <f t="shared" si="0"/>
        <v>0</v>
      </c>
      <c r="H13">
        <f t="shared" si="1"/>
        <v>-60</v>
      </c>
      <c r="J13">
        <f t="shared" si="2"/>
        <v>0.33333333333333331</v>
      </c>
      <c r="K13">
        <v>0</v>
      </c>
      <c r="L13">
        <f t="shared" si="3"/>
        <v>40</v>
      </c>
      <c r="M13" s="5">
        <v>0</v>
      </c>
      <c r="N13">
        <f t="shared" si="4"/>
        <v>0</v>
      </c>
      <c r="O13" t="e">
        <f t="shared" si="5"/>
        <v>#DIV/0!</v>
      </c>
      <c r="P13">
        <v>0.6</v>
      </c>
      <c r="Q13" t="str">
        <f>IF(Table2[[#This Row],[sales price3]]&gt;0,"Y","N")</f>
        <v>N</v>
      </c>
    </row>
    <row r="14" spans="1:17" ht="23" x14ac:dyDescent="0.25">
      <c r="A14" s="4" t="s">
        <v>43</v>
      </c>
      <c r="B14" s="4" t="s">
        <v>141</v>
      </c>
      <c r="C14" s="4">
        <v>60</v>
      </c>
      <c r="D14" s="4">
        <v>25</v>
      </c>
      <c r="E14" s="4">
        <v>5</v>
      </c>
      <c r="F14" s="4">
        <v>0</v>
      </c>
      <c r="G14">
        <f t="shared" si="0"/>
        <v>0</v>
      </c>
      <c r="H14">
        <f t="shared" si="1"/>
        <v>-60</v>
      </c>
      <c r="J14">
        <f t="shared" si="2"/>
        <v>0.41666666666666669</v>
      </c>
      <c r="K14">
        <v>0</v>
      </c>
      <c r="L14">
        <f t="shared" si="3"/>
        <v>35</v>
      </c>
      <c r="M14" s="4">
        <v>0</v>
      </c>
      <c r="N14">
        <f t="shared" si="4"/>
        <v>0</v>
      </c>
      <c r="O14" t="e">
        <f t="shared" si="5"/>
        <v>#DIV/0!</v>
      </c>
      <c r="P14">
        <v>0.8666666666666667</v>
      </c>
      <c r="Q14" t="str">
        <f>IF(Table2[[#This Row],[sales price3]]&gt;0,"Y","N")</f>
        <v>N</v>
      </c>
    </row>
    <row r="15" spans="1:17" ht="23" x14ac:dyDescent="0.25">
      <c r="A15" s="5" t="s">
        <v>5</v>
      </c>
      <c r="B15" s="5" t="s">
        <v>244</v>
      </c>
      <c r="C15" s="5">
        <v>50</v>
      </c>
      <c r="D15" s="5">
        <v>15</v>
      </c>
      <c r="E15" s="5">
        <v>5</v>
      </c>
      <c r="F15" s="5">
        <v>0</v>
      </c>
      <c r="G15">
        <f t="shared" si="0"/>
        <v>0</v>
      </c>
      <c r="H15">
        <f t="shared" si="1"/>
        <v>-50</v>
      </c>
      <c r="J15">
        <f t="shared" si="2"/>
        <v>0.3</v>
      </c>
      <c r="K15">
        <v>0</v>
      </c>
      <c r="L15">
        <f t="shared" si="3"/>
        <v>35</v>
      </c>
      <c r="M15" s="5">
        <v>0</v>
      </c>
      <c r="N15">
        <f t="shared" si="4"/>
        <v>0</v>
      </c>
      <c r="O15" t="e">
        <f t="shared" si="5"/>
        <v>#DIV/0!</v>
      </c>
      <c r="P15">
        <v>1.3</v>
      </c>
      <c r="Q15" t="str">
        <f>IF(Table2[[#This Row],[sales price3]]&gt;0,"Y","N")</f>
        <v>N</v>
      </c>
    </row>
    <row r="16" spans="1:17" ht="23" x14ac:dyDescent="0.25">
      <c r="A16" s="4" t="s">
        <v>55</v>
      </c>
      <c r="B16" s="4" t="s">
        <v>70</v>
      </c>
      <c r="C16" s="4">
        <v>250</v>
      </c>
      <c r="D16" s="4">
        <v>100</v>
      </c>
      <c r="E16" s="4">
        <v>25</v>
      </c>
      <c r="F16" s="4">
        <v>0</v>
      </c>
      <c r="G16">
        <f t="shared" si="0"/>
        <v>0</v>
      </c>
      <c r="H16">
        <f t="shared" si="1"/>
        <v>-250</v>
      </c>
      <c r="J16">
        <f t="shared" si="2"/>
        <v>0.4</v>
      </c>
      <c r="K16">
        <v>0</v>
      </c>
      <c r="L16">
        <f t="shared" si="3"/>
        <v>150</v>
      </c>
      <c r="M16" s="4">
        <v>0</v>
      </c>
      <c r="N16">
        <f t="shared" si="4"/>
        <v>0</v>
      </c>
      <c r="O16" t="e">
        <f t="shared" si="5"/>
        <v>#DIV/0!</v>
      </c>
      <c r="P16">
        <v>0.7</v>
      </c>
      <c r="Q16" t="str">
        <f>IF(Table2[[#This Row],[sales price3]]&gt;0,"Y","N")</f>
        <v>N</v>
      </c>
    </row>
    <row r="17" spans="1:17" ht="23" x14ac:dyDescent="0.25">
      <c r="A17" s="5" t="s">
        <v>10</v>
      </c>
      <c r="B17" s="5" t="s">
        <v>20</v>
      </c>
      <c r="C17" s="5">
        <v>20</v>
      </c>
      <c r="D17" s="5">
        <v>10</v>
      </c>
      <c r="E17" s="5">
        <v>2</v>
      </c>
      <c r="F17" s="5">
        <v>0</v>
      </c>
      <c r="G17">
        <f t="shared" si="0"/>
        <v>0</v>
      </c>
      <c r="H17">
        <f t="shared" si="1"/>
        <v>-20</v>
      </c>
      <c r="J17">
        <f t="shared" si="2"/>
        <v>0.5</v>
      </c>
      <c r="K17">
        <v>0</v>
      </c>
      <c r="L17">
        <f t="shared" si="3"/>
        <v>10</v>
      </c>
      <c r="M17" s="5">
        <v>0</v>
      </c>
      <c r="N17">
        <f t="shared" si="4"/>
        <v>0</v>
      </c>
      <c r="O17" t="e">
        <f t="shared" si="5"/>
        <v>#DIV/0!</v>
      </c>
      <c r="P17">
        <v>0.3</v>
      </c>
      <c r="Q17" t="str">
        <f>IF(Table2[[#This Row],[sales price3]]&gt;0,"Y","N")</f>
        <v>N</v>
      </c>
    </row>
    <row r="18" spans="1:17" ht="23" x14ac:dyDescent="0.25">
      <c r="A18" s="4" t="s">
        <v>26</v>
      </c>
      <c r="B18" s="4" t="s">
        <v>128</v>
      </c>
      <c r="C18" s="4">
        <v>100</v>
      </c>
      <c r="D18" s="4">
        <v>30</v>
      </c>
      <c r="E18" s="4">
        <v>10</v>
      </c>
      <c r="F18" s="4">
        <v>0</v>
      </c>
      <c r="G18">
        <f t="shared" si="0"/>
        <v>0</v>
      </c>
      <c r="H18">
        <f t="shared" si="1"/>
        <v>-100</v>
      </c>
      <c r="J18">
        <f t="shared" si="2"/>
        <v>0.3</v>
      </c>
      <c r="K18">
        <v>0</v>
      </c>
      <c r="L18">
        <f t="shared" si="3"/>
        <v>70</v>
      </c>
      <c r="M18" s="4">
        <v>0</v>
      </c>
      <c r="N18">
        <f t="shared" si="4"/>
        <v>0</v>
      </c>
      <c r="O18" t="e">
        <f t="shared" si="5"/>
        <v>#DIV/0!</v>
      </c>
      <c r="P18">
        <v>1</v>
      </c>
      <c r="Q18" t="str">
        <f>IF(Table2[[#This Row],[sales price3]]&gt;0,"Y","N")</f>
        <v>N</v>
      </c>
    </row>
    <row r="19" spans="1:17" ht="23" x14ac:dyDescent="0.25">
      <c r="A19" s="5" t="s">
        <v>102</v>
      </c>
      <c r="B19" s="5" t="s">
        <v>167</v>
      </c>
      <c r="C19" s="5">
        <v>45</v>
      </c>
      <c r="D19" s="5">
        <v>20</v>
      </c>
      <c r="E19" s="5">
        <v>5</v>
      </c>
      <c r="F19" s="5">
        <v>0</v>
      </c>
      <c r="G19">
        <f t="shared" si="0"/>
        <v>0</v>
      </c>
      <c r="H19">
        <f t="shared" si="1"/>
        <v>-45</v>
      </c>
      <c r="J19">
        <f t="shared" si="2"/>
        <v>0.44444444444444442</v>
      </c>
      <c r="K19">
        <v>0</v>
      </c>
      <c r="L19">
        <f t="shared" si="3"/>
        <v>25</v>
      </c>
      <c r="M19" s="5">
        <v>0</v>
      </c>
      <c r="N19">
        <f t="shared" si="4"/>
        <v>0</v>
      </c>
      <c r="O19" t="e">
        <f t="shared" si="5"/>
        <v>#DIV/0!</v>
      </c>
      <c r="P19">
        <v>0.85</v>
      </c>
      <c r="Q19" t="str">
        <f>IF(Table2[[#This Row],[sales price3]]&gt;0,"Y","N")</f>
        <v>N</v>
      </c>
    </row>
    <row r="20" spans="1:17" ht="23" x14ac:dyDescent="0.25">
      <c r="A20" s="4" t="s">
        <v>26</v>
      </c>
      <c r="B20" s="4" t="s">
        <v>253</v>
      </c>
      <c r="C20" s="4">
        <v>45</v>
      </c>
      <c r="D20" s="4">
        <v>20</v>
      </c>
      <c r="E20" s="4">
        <v>5</v>
      </c>
      <c r="F20" s="4">
        <v>0</v>
      </c>
      <c r="G20">
        <f t="shared" si="0"/>
        <v>0</v>
      </c>
      <c r="H20">
        <f t="shared" si="1"/>
        <v>-45</v>
      </c>
      <c r="J20">
        <f t="shared" si="2"/>
        <v>0.44444444444444442</v>
      </c>
      <c r="K20">
        <v>0</v>
      </c>
      <c r="L20">
        <f t="shared" si="3"/>
        <v>25</v>
      </c>
      <c r="M20" s="4">
        <v>0</v>
      </c>
      <c r="N20">
        <f t="shared" si="4"/>
        <v>0</v>
      </c>
      <c r="O20" t="e">
        <f t="shared" si="5"/>
        <v>#DIV/0!</v>
      </c>
      <c r="P20">
        <v>0.9</v>
      </c>
      <c r="Q20" t="str">
        <f>IF(Table2[[#This Row],[sales price3]]&gt;0,"Y","N")</f>
        <v>N</v>
      </c>
    </row>
    <row r="21" spans="1:17" ht="23" x14ac:dyDescent="0.25">
      <c r="A21" s="5" t="s">
        <v>114</v>
      </c>
      <c r="B21" s="5" t="s">
        <v>116</v>
      </c>
      <c r="C21" s="5">
        <v>40</v>
      </c>
      <c r="D21" s="5">
        <v>20</v>
      </c>
      <c r="E21" s="5">
        <v>5</v>
      </c>
      <c r="F21" s="5">
        <v>0</v>
      </c>
      <c r="G21">
        <f t="shared" si="0"/>
        <v>0</v>
      </c>
      <c r="H21">
        <f t="shared" si="1"/>
        <v>-40</v>
      </c>
      <c r="J21">
        <f t="shared" si="2"/>
        <v>0.5</v>
      </c>
      <c r="K21">
        <v>0</v>
      </c>
      <c r="L21">
        <f t="shared" si="3"/>
        <v>20</v>
      </c>
      <c r="M21" s="5">
        <v>0</v>
      </c>
      <c r="N21">
        <f t="shared" si="4"/>
        <v>0</v>
      </c>
      <c r="O21" t="e">
        <f t="shared" si="5"/>
        <v>#DIV/0!</v>
      </c>
      <c r="P21">
        <v>0.76</v>
      </c>
      <c r="Q21" t="str">
        <f>IF(Table2[[#This Row],[sales price3]]&gt;0,"Y","N")</f>
        <v>N</v>
      </c>
    </row>
    <row r="22" spans="1:17" ht="23" x14ac:dyDescent="0.25">
      <c r="A22" s="4" t="s">
        <v>114</v>
      </c>
      <c r="B22" s="4" t="s">
        <v>118</v>
      </c>
      <c r="C22" s="4">
        <v>40</v>
      </c>
      <c r="D22" s="4">
        <v>20</v>
      </c>
      <c r="E22" s="4">
        <v>5</v>
      </c>
      <c r="F22" s="4">
        <v>0</v>
      </c>
      <c r="G22">
        <f t="shared" si="0"/>
        <v>0</v>
      </c>
      <c r="H22">
        <f t="shared" si="1"/>
        <v>-40</v>
      </c>
      <c r="J22">
        <f t="shared" si="2"/>
        <v>0.5</v>
      </c>
      <c r="K22">
        <v>0</v>
      </c>
      <c r="L22">
        <f t="shared" si="3"/>
        <v>20</v>
      </c>
      <c r="M22" s="4">
        <v>0</v>
      </c>
      <c r="N22">
        <f t="shared" si="4"/>
        <v>0</v>
      </c>
      <c r="O22" t="e">
        <f t="shared" si="5"/>
        <v>#DIV/0!</v>
      </c>
      <c r="P22">
        <v>1</v>
      </c>
      <c r="Q22" t="str">
        <f>IF(Table2[[#This Row],[sales price3]]&gt;0,"Y","N")</f>
        <v>N</v>
      </c>
    </row>
    <row r="23" spans="1:17" ht="23" x14ac:dyDescent="0.25">
      <c r="A23" s="5" t="s">
        <v>133</v>
      </c>
      <c r="B23" s="5" t="s">
        <v>134</v>
      </c>
      <c r="C23" s="5">
        <v>15</v>
      </c>
      <c r="D23" s="5">
        <v>5</v>
      </c>
      <c r="E23" s="5">
        <v>2</v>
      </c>
      <c r="F23" s="5">
        <v>0</v>
      </c>
      <c r="G23">
        <f t="shared" si="0"/>
        <v>0</v>
      </c>
      <c r="H23">
        <f t="shared" si="1"/>
        <v>-15</v>
      </c>
      <c r="J23">
        <f t="shared" si="2"/>
        <v>0.33333333333333331</v>
      </c>
      <c r="K23">
        <v>0</v>
      </c>
      <c r="L23">
        <f t="shared" si="3"/>
        <v>10</v>
      </c>
      <c r="M23" s="5">
        <v>0</v>
      </c>
      <c r="N23">
        <f t="shared" si="4"/>
        <v>0</v>
      </c>
      <c r="O23" t="e">
        <f t="shared" si="5"/>
        <v>#DIV/0!</v>
      </c>
      <c r="P23">
        <v>0.8</v>
      </c>
      <c r="Q23" t="str">
        <f>IF(Table2[[#This Row],[sales price3]]&gt;0,"Y","N")</f>
        <v>N</v>
      </c>
    </row>
    <row r="24" spans="1:17" ht="23" x14ac:dyDescent="0.25">
      <c r="A24" s="4" t="s">
        <v>113</v>
      </c>
      <c r="B24" s="4" t="s">
        <v>34</v>
      </c>
      <c r="C24" s="4">
        <v>30</v>
      </c>
      <c r="D24" s="4">
        <v>10</v>
      </c>
      <c r="E24" s="4">
        <v>5</v>
      </c>
      <c r="F24" s="4">
        <v>0</v>
      </c>
      <c r="G24">
        <f t="shared" si="0"/>
        <v>0</v>
      </c>
      <c r="H24">
        <f t="shared" si="1"/>
        <v>-30</v>
      </c>
      <c r="J24">
        <f t="shared" si="2"/>
        <v>0.33333333333333331</v>
      </c>
      <c r="K24">
        <v>0</v>
      </c>
      <c r="L24">
        <f t="shared" si="3"/>
        <v>20</v>
      </c>
      <c r="M24" s="4">
        <v>0</v>
      </c>
      <c r="N24">
        <f t="shared" si="4"/>
        <v>0</v>
      </c>
      <c r="O24" t="e">
        <f t="shared" si="5"/>
        <v>#DIV/0!</v>
      </c>
      <c r="P24">
        <v>0.26666666666666666</v>
      </c>
      <c r="Q24" t="str">
        <f>IF(Table2[[#This Row],[sales price3]]&gt;0,"Y","N")</f>
        <v>N</v>
      </c>
    </row>
    <row r="25" spans="1:17" ht="23" x14ac:dyDescent="0.25">
      <c r="A25" s="5" t="s">
        <v>55</v>
      </c>
      <c r="B25" s="5" t="s">
        <v>78</v>
      </c>
      <c r="C25" s="5">
        <v>30</v>
      </c>
      <c r="D25" s="5">
        <v>15</v>
      </c>
      <c r="E25" s="5">
        <v>5</v>
      </c>
      <c r="F25" s="5">
        <v>0</v>
      </c>
      <c r="G25">
        <f t="shared" si="0"/>
        <v>0</v>
      </c>
      <c r="H25">
        <f t="shared" si="1"/>
        <v>-30</v>
      </c>
      <c r="J25">
        <f t="shared" si="2"/>
        <v>0.5</v>
      </c>
      <c r="K25">
        <v>0</v>
      </c>
      <c r="L25">
        <f t="shared" si="3"/>
        <v>15</v>
      </c>
      <c r="M25" s="5">
        <v>0</v>
      </c>
      <c r="N25">
        <f t="shared" si="4"/>
        <v>0</v>
      </c>
      <c r="O25" t="e">
        <f t="shared" si="5"/>
        <v>#DIV/0!</v>
      </c>
      <c r="P25">
        <v>0.26666666666666666</v>
      </c>
      <c r="Q25" t="str">
        <f>IF(Table2[[#This Row],[sales price3]]&gt;0,"Y","N")</f>
        <v>N</v>
      </c>
    </row>
    <row r="26" spans="1:17" ht="23" x14ac:dyDescent="0.25">
      <c r="A26" s="4" t="s">
        <v>55</v>
      </c>
      <c r="B26" s="4" t="s">
        <v>78</v>
      </c>
      <c r="C26" s="4">
        <v>30</v>
      </c>
      <c r="D26" s="4">
        <v>15</v>
      </c>
      <c r="E26" s="4">
        <v>5</v>
      </c>
      <c r="F26" s="4">
        <v>0</v>
      </c>
      <c r="G26">
        <f t="shared" si="0"/>
        <v>0</v>
      </c>
      <c r="H26">
        <f t="shared" si="1"/>
        <v>-30</v>
      </c>
      <c r="J26">
        <f t="shared" si="2"/>
        <v>0.5</v>
      </c>
      <c r="K26">
        <v>0</v>
      </c>
      <c r="L26">
        <f t="shared" si="3"/>
        <v>15</v>
      </c>
      <c r="M26" s="4">
        <v>0</v>
      </c>
      <c r="N26">
        <f t="shared" si="4"/>
        <v>0</v>
      </c>
      <c r="O26" t="e">
        <f t="shared" si="5"/>
        <v>#DIV/0!</v>
      </c>
      <c r="P26">
        <v>0.8</v>
      </c>
      <c r="Q26" t="str">
        <f>IF(Table2[[#This Row],[sales price3]]&gt;0,"Y","N")</f>
        <v>N</v>
      </c>
    </row>
    <row r="27" spans="1:17" ht="23" x14ac:dyDescent="0.25">
      <c r="A27" s="5" t="s">
        <v>55</v>
      </c>
      <c r="B27" s="5" t="s">
        <v>72</v>
      </c>
      <c r="C27" s="5">
        <v>25</v>
      </c>
      <c r="D27" s="5">
        <v>10</v>
      </c>
      <c r="E27" s="5">
        <v>5</v>
      </c>
      <c r="F27" s="5">
        <v>0</v>
      </c>
      <c r="G27">
        <f t="shared" si="0"/>
        <v>0</v>
      </c>
      <c r="H27">
        <f t="shared" si="1"/>
        <v>-25</v>
      </c>
      <c r="J27">
        <f t="shared" si="2"/>
        <v>0.4</v>
      </c>
      <c r="K27">
        <v>0</v>
      </c>
      <c r="L27">
        <f t="shared" si="3"/>
        <v>15</v>
      </c>
      <c r="M27" s="5">
        <v>0</v>
      </c>
      <c r="N27">
        <f t="shared" si="4"/>
        <v>0</v>
      </c>
      <c r="O27" t="e">
        <f t="shared" si="5"/>
        <v>#DIV/0!</v>
      </c>
      <c r="P27">
        <v>0.33333333333333331</v>
      </c>
      <c r="Q27" t="str">
        <f>IF(Table2[[#This Row],[sales price3]]&gt;0,"Y","N")</f>
        <v>N</v>
      </c>
    </row>
    <row r="28" spans="1:17" ht="23" x14ac:dyDescent="0.25">
      <c r="A28" s="4" t="s">
        <v>23</v>
      </c>
      <c r="B28" s="4" t="s">
        <v>136</v>
      </c>
      <c r="C28" s="4">
        <v>10</v>
      </c>
      <c r="D28" s="4">
        <v>2</v>
      </c>
      <c r="E28" s="4">
        <v>2</v>
      </c>
      <c r="F28" s="4">
        <v>0</v>
      </c>
      <c r="G28">
        <f t="shared" si="0"/>
        <v>0</v>
      </c>
      <c r="H28">
        <f t="shared" si="1"/>
        <v>-10</v>
      </c>
      <c r="J28">
        <f t="shared" si="2"/>
        <v>0.2</v>
      </c>
      <c r="K28">
        <v>0</v>
      </c>
      <c r="L28">
        <f t="shared" si="3"/>
        <v>8</v>
      </c>
      <c r="M28" s="4">
        <v>0</v>
      </c>
      <c r="N28">
        <f t="shared" si="4"/>
        <v>0</v>
      </c>
      <c r="O28" t="e">
        <f t="shared" si="5"/>
        <v>#DIV/0!</v>
      </c>
      <c r="P28">
        <v>0.33333333333333331</v>
      </c>
      <c r="Q28" t="str">
        <f>IF(Table2[[#This Row],[sales price3]]&gt;0,"Y","N")</f>
        <v>N</v>
      </c>
    </row>
    <row r="29" spans="1:17" ht="23" x14ac:dyDescent="0.25">
      <c r="A29" s="5" t="s">
        <v>23</v>
      </c>
      <c r="B29" s="5" t="s">
        <v>136</v>
      </c>
      <c r="C29" s="5">
        <v>10</v>
      </c>
      <c r="D29" s="5">
        <v>2</v>
      </c>
      <c r="E29" s="5">
        <v>2</v>
      </c>
      <c r="F29" s="5">
        <v>0</v>
      </c>
      <c r="G29">
        <f t="shared" si="0"/>
        <v>0</v>
      </c>
      <c r="H29">
        <f t="shared" si="1"/>
        <v>-10</v>
      </c>
      <c r="J29">
        <f t="shared" si="2"/>
        <v>0.2</v>
      </c>
      <c r="K29">
        <v>0</v>
      </c>
      <c r="L29">
        <f t="shared" si="3"/>
        <v>8</v>
      </c>
      <c r="M29" s="5">
        <v>0</v>
      </c>
      <c r="N29">
        <f t="shared" si="4"/>
        <v>0</v>
      </c>
      <c r="O29" t="e">
        <f t="shared" si="5"/>
        <v>#DIV/0!</v>
      </c>
      <c r="P29">
        <v>1.1764705882352942</v>
      </c>
      <c r="Q29" t="str">
        <f>IF(Table2[[#This Row],[sales price3]]&gt;0,"Y","N")</f>
        <v>N</v>
      </c>
    </row>
    <row r="30" spans="1:17" ht="23" x14ac:dyDescent="0.25">
      <c r="A30" s="4" t="s">
        <v>10</v>
      </c>
      <c r="B30" s="4" t="s">
        <v>251</v>
      </c>
      <c r="C30" s="4">
        <v>25</v>
      </c>
      <c r="D30" s="4">
        <v>10</v>
      </c>
      <c r="E30" s="4">
        <v>5</v>
      </c>
      <c r="F30" s="4">
        <v>0</v>
      </c>
      <c r="G30">
        <f t="shared" si="0"/>
        <v>0</v>
      </c>
      <c r="H30">
        <f t="shared" si="1"/>
        <v>-25</v>
      </c>
      <c r="J30">
        <f t="shared" si="2"/>
        <v>0.4</v>
      </c>
      <c r="K30">
        <v>0</v>
      </c>
      <c r="L30">
        <f t="shared" si="3"/>
        <v>15</v>
      </c>
      <c r="M30" s="4">
        <v>0</v>
      </c>
      <c r="N30">
        <f t="shared" si="4"/>
        <v>0</v>
      </c>
      <c r="O30" t="e">
        <f t="shared" si="5"/>
        <v>#DIV/0!</v>
      </c>
      <c r="P30">
        <v>0.5</v>
      </c>
      <c r="Q30" t="str">
        <f>IF(Table2[[#This Row],[sales price3]]&gt;0,"Y","N")</f>
        <v>N</v>
      </c>
    </row>
    <row r="31" spans="1:17" ht="23" x14ac:dyDescent="0.25">
      <c r="A31" s="5" t="s">
        <v>10</v>
      </c>
      <c r="B31" s="5" t="s">
        <v>251</v>
      </c>
      <c r="C31" s="5">
        <v>25</v>
      </c>
      <c r="D31" s="5">
        <v>10</v>
      </c>
      <c r="E31" s="5">
        <v>5</v>
      </c>
      <c r="F31" s="5">
        <v>0</v>
      </c>
      <c r="G31">
        <f t="shared" si="0"/>
        <v>0</v>
      </c>
      <c r="H31">
        <f t="shared" si="1"/>
        <v>-25</v>
      </c>
      <c r="J31">
        <f t="shared" si="2"/>
        <v>0.4</v>
      </c>
      <c r="K31">
        <v>0</v>
      </c>
      <c r="L31">
        <f t="shared" si="3"/>
        <v>15</v>
      </c>
      <c r="M31" s="5">
        <v>0</v>
      </c>
      <c r="N31">
        <f t="shared" si="4"/>
        <v>0</v>
      </c>
      <c r="O31" t="e">
        <f t="shared" si="5"/>
        <v>#DIV/0!</v>
      </c>
      <c r="P31">
        <v>0.5</v>
      </c>
      <c r="Q31" t="str">
        <f>IF(Table2[[#This Row],[sales price3]]&gt;0,"Y","N")</f>
        <v>N</v>
      </c>
    </row>
    <row r="32" spans="1:17" ht="23" x14ac:dyDescent="0.25">
      <c r="A32" s="4" t="s">
        <v>10</v>
      </c>
      <c r="B32" s="4" t="s">
        <v>251</v>
      </c>
      <c r="C32" s="4">
        <v>25</v>
      </c>
      <c r="D32" s="4">
        <v>10</v>
      </c>
      <c r="E32" s="4">
        <v>5</v>
      </c>
      <c r="F32" s="4">
        <v>0</v>
      </c>
      <c r="G32">
        <f t="shared" si="0"/>
        <v>0</v>
      </c>
      <c r="H32">
        <f t="shared" si="1"/>
        <v>-25</v>
      </c>
      <c r="J32">
        <f t="shared" si="2"/>
        <v>0.4</v>
      </c>
      <c r="K32">
        <v>0</v>
      </c>
      <c r="L32">
        <f t="shared" si="3"/>
        <v>15</v>
      </c>
      <c r="M32" s="4">
        <v>0</v>
      </c>
      <c r="N32">
        <f t="shared" si="4"/>
        <v>0</v>
      </c>
      <c r="O32" t="e">
        <f t="shared" si="5"/>
        <v>#DIV/0!</v>
      </c>
      <c r="P32">
        <v>0.5</v>
      </c>
      <c r="Q32" t="str">
        <f>IF(Table2[[#This Row],[sales price3]]&gt;0,"Y","N")</f>
        <v>N</v>
      </c>
    </row>
    <row r="33" spans="1:17" ht="23" x14ac:dyDescent="0.25">
      <c r="A33" s="5" t="s">
        <v>10</v>
      </c>
      <c r="B33" s="5" t="s">
        <v>251</v>
      </c>
      <c r="C33" s="5">
        <v>25</v>
      </c>
      <c r="D33" s="5">
        <v>10</v>
      </c>
      <c r="E33" s="5">
        <v>5</v>
      </c>
      <c r="F33" s="5">
        <v>0</v>
      </c>
      <c r="G33">
        <f t="shared" si="0"/>
        <v>0</v>
      </c>
      <c r="H33">
        <f t="shared" si="1"/>
        <v>-25</v>
      </c>
      <c r="J33">
        <f t="shared" si="2"/>
        <v>0.4</v>
      </c>
      <c r="K33">
        <v>0</v>
      </c>
      <c r="L33">
        <f t="shared" si="3"/>
        <v>15</v>
      </c>
      <c r="M33" s="5">
        <v>0</v>
      </c>
      <c r="N33">
        <f t="shared" si="4"/>
        <v>0</v>
      </c>
      <c r="O33" t="e">
        <f t="shared" si="5"/>
        <v>#DIV/0!</v>
      </c>
      <c r="P33">
        <v>0.66666666666666663</v>
      </c>
      <c r="Q33" t="str">
        <f>IF(Table2[[#This Row],[sales price3]]&gt;0,"Y","N")</f>
        <v>N</v>
      </c>
    </row>
    <row r="34" spans="1:17" ht="23" x14ac:dyDescent="0.25">
      <c r="A34" s="4" t="s">
        <v>23</v>
      </c>
      <c r="B34" s="4" t="s">
        <v>160</v>
      </c>
      <c r="C34" s="4">
        <v>17</v>
      </c>
      <c r="D34" s="4">
        <v>5</v>
      </c>
      <c r="E34" s="4">
        <v>2</v>
      </c>
      <c r="F34" s="4">
        <v>5</v>
      </c>
      <c r="G34">
        <f t="shared" si="0"/>
        <v>0.29411764705882354</v>
      </c>
      <c r="H34">
        <f t="shared" si="1"/>
        <v>-12</v>
      </c>
      <c r="J34">
        <f t="shared" si="2"/>
        <v>0.29411764705882354</v>
      </c>
      <c r="K34">
        <v>0.29411764705882354</v>
      </c>
      <c r="L34">
        <f t="shared" si="3"/>
        <v>12</v>
      </c>
      <c r="M34" s="4">
        <v>5</v>
      </c>
      <c r="N34">
        <f t="shared" si="4"/>
        <v>2</v>
      </c>
      <c r="O34">
        <f t="shared" si="5"/>
        <v>6.8</v>
      </c>
      <c r="P34">
        <v>0.7</v>
      </c>
      <c r="Q34" t="str">
        <f>IF(Table2[[#This Row],[sales price3]]&gt;0,"Y","N")</f>
        <v>Y</v>
      </c>
    </row>
    <row r="35" spans="1:17" ht="23" x14ac:dyDescent="0.25">
      <c r="A35" s="5" t="s">
        <v>133</v>
      </c>
      <c r="B35" s="5" t="s">
        <v>134</v>
      </c>
      <c r="C35" s="5">
        <v>15</v>
      </c>
      <c r="D35" s="5">
        <v>5</v>
      </c>
      <c r="E35" s="5">
        <v>2</v>
      </c>
      <c r="F35" s="5">
        <v>5</v>
      </c>
      <c r="G35">
        <f t="shared" si="0"/>
        <v>0.33333333333333331</v>
      </c>
      <c r="H35">
        <f t="shared" si="1"/>
        <v>-10</v>
      </c>
      <c r="J35">
        <f t="shared" si="2"/>
        <v>0.33333333333333331</v>
      </c>
      <c r="K35">
        <v>0.33333333333333331</v>
      </c>
      <c r="L35">
        <f t="shared" si="3"/>
        <v>10</v>
      </c>
      <c r="M35" s="5">
        <v>5</v>
      </c>
      <c r="N35">
        <f t="shared" si="4"/>
        <v>2</v>
      </c>
      <c r="O35">
        <f t="shared" si="5"/>
        <v>6</v>
      </c>
      <c r="P35">
        <v>0.84</v>
      </c>
      <c r="Q35" t="str">
        <f>IF(Table2[[#This Row],[sales price3]]&gt;0,"Y","N")</f>
        <v>Y</v>
      </c>
    </row>
    <row r="36" spans="1:17" ht="23" x14ac:dyDescent="0.25">
      <c r="A36" s="4" t="s">
        <v>23</v>
      </c>
      <c r="B36" s="4" t="s">
        <v>24</v>
      </c>
      <c r="C36" s="4">
        <v>10</v>
      </c>
      <c r="D36" s="4">
        <v>2</v>
      </c>
      <c r="E36" s="4">
        <v>2</v>
      </c>
      <c r="F36" s="4">
        <v>6</v>
      </c>
      <c r="G36">
        <f t="shared" si="0"/>
        <v>0.6</v>
      </c>
      <c r="H36">
        <f t="shared" si="1"/>
        <v>-4</v>
      </c>
      <c r="J36">
        <f t="shared" si="2"/>
        <v>0.2</v>
      </c>
      <c r="K36">
        <v>0.6</v>
      </c>
      <c r="L36">
        <f t="shared" si="3"/>
        <v>8</v>
      </c>
      <c r="M36" s="4">
        <v>6</v>
      </c>
      <c r="N36">
        <f t="shared" si="4"/>
        <v>3</v>
      </c>
      <c r="O36">
        <f t="shared" si="5"/>
        <v>3.3333333333333335</v>
      </c>
      <c r="P36">
        <v>0.88</v>
      </c>
      <c r="Q36" t="str">
        <f>IF(Table2[[#This Row],[sales price3]]&gt;0,"Y","N")</f>
        <v>Y</v>
      </c>
    </row>
    <row r="37" spans="1:17" ht="23" x14ac:dyDescent="0.25">
      <c r="A37" s="5" t="s">
        <v>106</v>
      </c>
      <c r="B37" s="5" t="s">
        <v>105</v>
      </c>
      <c r="C37" s="5">
        <v>40</v>
      </c>
      <c r="D37" s="5">
        <v>20</v>
      </c>
      <c r="E37" s="5">
        <v>5</v>
      </c>
      <c r="F37" s="5">
        <v>7</v>
      </c>
      <c r="G37">
        <f t="shared" si="0"/>
        <v>0.17499999999999999</v>
      </c>
      <c r="H37">
        <f t="shared" si="1"/>
        <v>-33</v>
      </c>
      <c r="J37">
        <f t="shared" si="2"/>
        <v>0.5</v>
      </c>
      <c r="K37">
        <v>0.17499999999999999</v>
      </c>
      <c r="L37">
        <f t="shared" si="3"/>
        <v>20</v>
      </c>
      <c r="M37" s="5">
        <v>7</v>
      </c>
      <c r="N37">
        <f t="shared" si="4"/>
        <v>1</v>
      </c>
      <c r="O37">
        <f t="shared" si="5"/>
        <v>28.571428571428573</v>
      </c>
      <c r="P37">
        <v>0.96</v>
      </c>
      <c r="Q37" t="str">
        <f>IF(Table2[[#This Row],[sales price3]]&gt;0,"Y","N")</f>
        <v>Y</v>
      </c>
    </row>
    <row r="38" spans="1:17" ht="23" x14ac:dyDescent="0.25">
      <c r="A38" s="4" t="s">
        <v>106</v>
      </c>
      <c r="B38" s="4" t="s">
        <v>105</v>
      </c>
      <c r="C38" s="4">
        <v>40</v>
      </c>
      <c r="D38" s="4">
        <v>20</v>
      </c>
      <c r="E38" s="4">
        <v>5</v>
      </c>
      <c r="F38" s="4">
        <v>10</v>
      </c>
      <c r="G38">
        <f t="shared" si="0"/>
        <v>0.25</v>
      </c>
      <c r="H38">
        <f t="shared" si="1"/>
        <v>-30</v>
      </c>
      <c r="J38">
        <f t="shared" si="2"/>
        <v>0.5</v>
      </c>
      <c r="K38">
        <v>0.25</v>
      </c>
      <c r="L38">
        <f t="shared" si="3"/>
        <v>20</v>
      </c>
      <c r="M38" s="4">
        <v>10</v>
      </c>
      <c r="N38">
        <f t="shared" si="4"/>
        <v>2</v>
      </c>
      <c r="O38">
        <f t="shared" si="5"/>
        <v>20</v>
      </c>
      <c r="P38">
        <v>0.35714285714285715</v>
      </c>
      <c r="Q38" t="str">
        <f>IF(Table2[[#This Row],[sales price3]]&gt;0,"Y","N")</f>
        <v>Y</v>
      </c>
    </row>
    <row r="39" spans="1:17" ht="23" x14ac:dyDescent="0.25">
      <c r="A39" s="5" t="s">
        <v>23</v>
      </c>
      <c r="B39" s="5" t="s">
        <v>179</v>
      </c>
      <c r="C39" s="5">
        <v>35</v>
      </c>
      <c r="D39" s="5">
        <v>10</v>
      </c>
      <c r="E39" s="5">
        <v>5</v>
      </c>
      <c r="F39" s="5">
        <v>10</v>
      </c>
      <c r="G39">
        <f t="shared" si="0"/>
        <v>0.2857142857142857</v>
      </c>
      <c r="H39">
        <f t="shared" si="1"/>
        <v>-25</v>
      </c>
      <c r="J39">
        <f t="shared" si="2"/>
        <v>0.2857142857142857</v>
      </c>
      <c r="K39">
        <v>0.2857142857142857</v>
      </c>
      <c r="L39">
        <f t="shared" si="3"/>
        <v>25</v>
      </c>
      <c r="M39" s="5">
        <v>10</v>
      </c>
      <c r="N39">
        <f t="shared" si="4"/>
        <v>2</v>
      </c>
      <c r="O39">
        <f t="shared" si="5"/>
        <v>17.5</v>
      </c>
      <c r="P39">
        <v>0.41666666666666669</v>
      </c>
      <c r="Q39" t="str">
        <f>IF(Table2[[#This Row],[sales price3]]&gt;0,"Y","N")</f>
        <v>Y</v>
      </c>
    </row>
    <row r="40" spans="1:17" ht="23" x14ac:dyDescent="0.25">
      <c r="A40" s="4" t="s">
        <v>23</v>
      </c>
      <c r="B40" s="4" t="s">
        <v>179</v>
      </c>
      <c r="C40" s="4">
        <v>35</v>
      </c>
      <c r="D40" s="4">
        <v>10</v>
      </c>
      <c r="E40" s="4">
        <v>5</v>
      </c>
      <c r="F40" s="4">
        <v>10</v>
      </c>
      <c r="G40">
        <f t="shared" si="0"/>
        <v>0.2857142857142857</v>
      </c>
      <c r="H40">
        <f t="shared" si="1"/>
        <v>-25</v>
      </c>
      <c r="J40">
        <f t="shared" si="2"/>
        <v>0.2857142857142857</v>
      </c>
      <c r="K40">
        <v>0.2857142857142857</v>
      </c>
      <c r="L40">
        <f t="shared" si="3"/>
        <v>25</v>
      </c>
      <c r="M40" s="4">
        <v>10</v>
      </c>
      <c r="N40">
        <f t="shared" si="4"/>
        <v>2</v>
      </c>
      <c r="O40">
        <f t="shared" si="5"/>
        <v>17.5</v>
      </c>
      <c r="P40">
        <v>0.22727272727272727</v>
      </c>
      <c r="Q40" t="str">
        <f>IF(Table2[[#This Row],[sales price3]]&gt;0,"Y","N")</f>
        <v>Y</v>
      </c>
    </row>
    <row r="41" spans="1:17" ht="23" x14ac:dyDescent="0.25">
      <c r="A41" s="5" t="s">
        <v>23</v>
      </c>
      <c r="B41" s="5" t="s">
        <v>179</v>
      </c>
      <c r="C41" s="5">
        <v>35</v>
      </c>
      <c r="D41" s="5">
        <v>10</v>
      </c>
      <c r="E41" s="5">
        <v>5</v>
      </c>
      <c r="F41" s="5">
        <v>10</v>
      </c>
      <c r="G41">
        <f t="shared" si="0"/>
        <v>0.2857142857142857</v>
      </c>
      <c r="H41">
        <f t="shared" si="1"/>
        <v>-25</v>
      </c>
      <c r="J41">
        <f t="shared" si="2"/>
        <v>0.2857142857142857</v>
      </c>
      <c r="K41">
        <v>0.2857142857142857</v>
      </c>
      <c r="L41">
        <f t="shared" si="3"/>
        <v>25</v>
      </c>
      <c r="M41" s="5">
        <v>10</v>
      </c>
      <c r="N41">
        <f t="shared" si="4"/>
        <v>2</v>
      </c>
      <c r="O41">
        <f t="shared" si="5"/>
        <v>17.5</v>
      </c>
      <c r="P41">
        <v>0.5</v>
      </c>
      <c r="Q41" t="str">
        <f>IF(Table2[[#This Row],[sales price3]]&gt;0,"Y","N")</f>
        <v>Y</v>
      </c>
    </row>
    <row r="42" spans="1:17" ht="23" x14ac:dyDescent="0.25">
      <c r="A42" s="4" t="s">
        <v>23</v>
      </c>
      <c r="B42" s="4" t="s">
        <v>136</v>
      </c>
      <c r="C42" s="4">
        <v>10</v>
      </c>
      <c r="D42" s="4">
        <v>2</v>
      </c>
      <c r="E42" s="4">
        <v>2</v>
      </c>
      <c r="F42" s="4">
        <v>10</v>
      </c>
      <c r="G42">
        <f t="shared" si="0"/>
        <v>1</v>
      </c>
      <c r="H42">
        <f t="shared" si="1"/>
        <v>0</v>
      </c>
      <c r="J42">
        <f t="shared" si="2"/>
        <v>0.2</v>
      </c>
      <c r="K42">
        <v>1</v>
      </c>
      <c r="L42">
        <f t="shared" si="3"/>
        <v>8</v>
      </c>
      <c r="M42" s="4">
        <v>10</v>
      </c>
      <c r="N42">
        <f t="shared" si="4"/>
        <v>5</v>
      </c>
      <c r="O42">
        <f t="shared" si="5"/>
        <v>2</v>
      </c>
      <c r="P42">
        <v>0.625</v>
      </c>
      <c r="Q42" t="str">
        <f>IF(Table2[[#This Row],[sales price3]]&gt;0,"Y","N")</f>
        <v>Y</v>
      </c>
    </row>
    <row r="43" spans="1:17" ht="23" x14ac:dyDescent="0.25">
      <c r="A43" s="5" t="s">
        <v>106</v>
      </c>
      <c r="B43" s="5" t="s">
        <v>105</v>
      </c>
      <c r="C43" s="5">
        <v>40</v>
      </c>
      <c r="D43" s="5">
        <v>20</v>
      </c>
      <c r="E43" s="5">
        <v>5</v>
      </c>
      <c r="F43" s="5">
        <v>11</v>
      </c>
      <c r="G43">
        <f t="shared" si="0"/>
        <v>0.27500000000000002</v>
      </c>
      <c r="H43">
        <f t="shared" si="1"/>
        <v>-29</v>
      </c>
      <c r="J43">
        <f t="shared" si="2"/>
        <v>0.5</v>
      </c>
      <c r="K43">
        <v>0.27500000000000002</v>
      </c>
      <c r="L43">
        <f t="shared" si="3"/>
        <v>20</v>
      </c>
      <c r="M43" s="5">
        <v>11</v>
      </c>
      <c r="N43">
        <f t="shared" si="4"/>
        <v>2</v>
      </c>
      <c r="O43">
        <f t="shared" si="5"/>
        <v>18.18181818181818</v>
      </c>
      <c r="P43">
        <v>1.04</v>
      </c>
      <c r="Q43" t="str">
        <f>IF(Table2[[#This Row],[sales price3]]&gt;0,"Y","N")</f>
        <v>Y</v>
      </c>
    </row>
    <row r="44" spans="1:17" ht="23" x14ac:dyDescent="0.25">
      <c r="A44" s="4" t="s">
        <v>23</v>
      </c>
      <c r="B44" s="4" t="s">
        <v>136</v>
      </c>
      <c r="C44" s="4">
        <v>10</v>
      </c>
      <c r="D44" s="4">
        <v>2</v>
      </c>
      <c r="E44" s="4">
        <v>2</v>
      </c>
      <c r="F44" s="4">
        <v>11</v>
      </c>
      <c r="G44">
        <f t="shared" si="0"/>
        <v>1.1000000000000001</v>
      </c>
      <c r="H44">
        <f t="shared" si="1"/>
        <v>1</v>
      </c>
      <c r="J44">
        <f t="shared" si="2"/>
        <v>0.2</v>
      </c>
      <c r="K44">
        <v>1.1000000000000001</v>
      </c>
      <c r="L44">
        <f t="shared" si="3"/>
        <v>8</v>
      </c>
      <c r="M44" s="4">
        <v>11</v>
      </c>
      <c r="N44">
        <f t="shared" si="4"/>
        <v>5</v>
      </c>
      <c r="O44">
        <f t="shared" si="5"/>
        <v>1.8181818181818181</v>
      </c>
      <c r="P44">
        <v>0.6</v>
      </c>
      <c r="Q44" t="str">
        <f>IF(Table2[[#This Row],[sales price3]]&gt;0,"Y","N")</f>
        <v>Y</v>
      </c>
    </row>
    <row r="45" spans="1:17" ht="23" x14ac:dyDescent="0.25">
      <c r="A45" s="5" t="s">
        <v>23</v>
      </c>
      <c r="B45" s="5" t="s">
        <v>148</v>
      </c>
      <c r="C45" s="5">
        <v>20</v>
      </c>
      <c r="D45" s="5">
        <v>10</v>
      </c>
      <c r="E45" s="5">
        <v>2</v>
      </c>
      <c r="F45" s="5">
        <v>12</v>
      </c>
      <c r="G45">
        <f t="shared" si="0"/>
        <v>0.6</v>
      </c>
      <c r="H45">
        <f t="shared" si="1"/>
        <v>-8</v>
      </c>
      <c r="J45">
        <f t="shared" si="2"/>
        <v>0.5</v>
      </c>
      <c r="K45">
        <v>0.6</v>
      </c>
      <c r="L45">
        <f t="shared" si="3"/>
        <v>10</v>
      </c>
      <c r="M45" s="5">
        <v>12</v>
      </c>
      <c r="N45">
        <f t="shared" si="4"/>
        <v>6</v>
      </c>
      <c r="O45">
        <f t="shared" si="5"/>
        <v>3.3333333333333335</v>
      </c>
      <c r="P45">
        <v>0.4</v>
      </c>
      <c r="Q45" t="str">
        <f>IF(Table2[[#This Row],[sales price3]]&gt;0,"Y","N")</f>
        <v>Y</v>
      </c>
    </row>
    <row r="46" spans="1:17" ht="23" x14ac:dyDescent="0.25">
      <c r="A46" s="4" t="s">
        <v>223</v>
      </c>
      <c r="B46" s="4" t="s">
        <v>229</v>
      </c>
      <c r="C46" s="4">
        <v>15</v>
      </c>
      <c r="D46" s="4"/>
      <c r="E46" s="4">
        <v>5</v>
      </c>
      <c r="F46" s="4">
        <v>13</v>
      </c>
      <c r="G46">
        <f t="shared" si="0"/>
        <v>0.8666666666666667</v>
      </c>
      <c r="H46">
        <f t="shared" si="1"/>
        <v>-2</v>
      </c>
      <c r="J46">
        <f t="shared" si="2"/>
        <v>0</v>
      </c>
      <c r="K46">
        <v>0.8666666666666667</v>
      </c>
      <c r="L46">
        <f t="shared" si="3"/>
        <v>15</v>
      </c>
      <c r="M46" s="4">
        <v>13</v>
      </c>
      <c r="N46">
        <f t="shared" si="4"/>
        <v>2</v>
      </c>
      <c r="O46">
        <f t="shared" si="5"/>
        <v>5.7692307692307692</v>
      </c>
      <c r="P46">
        <v>0.5</v>
      </c>
      <c r="Q46" t="str">
        <f>IF(Table2[[#This Row],[sales price3]]&gt;0,"Y","N")</f>
        <v>Y</v>
      </c>
    </row>
    <row r="47" spans="1:17" ht="23" x14ac:dyDescent="0.25">
      <c r="A47" s="5" t="s">
        <v>23</v>
      </c>
      <c r="B47" s="5" t="s">
        <v>137</v>
      </c>
      <c r="C47" s="5">
        <v>10</v>
      </c>
      <c r="D47" s="5">
        <v>2</v>
      </c>
      <c r="E47" s="5">
        <v>2</v>
      </c>
      <c r="F47" s="5">
        <v>13</v>
      </c>
      <c r="G47">
        <f t="shared" si="0"/>
        <v>1.3</v>
      </c>
      <c r="H47">
        <f t="shared" si="1"/>
        <v>3</v>
      </c>
      <c r="J47">
        <f t="shared" si="2"/>
        <v>0.2</v>
      </c>
      <c r="K47">
        <v>1.3</v>
      </c>
      <c r="L47">
        <f t="shared" si="3"/>
        <v>8</v>
      </c>
      <c r="M47" s="5">
        <v>13</v>
      </c>
      <c r="N47">
        <f t="shared" si="4"/>
        <v>6</v>
      </c>
      <c r="O47">
        <f t="shared" si="5"/>
        <v>1.5384615384615383</v>
      </c>
      <c r="P47">
        <v>0.27272727272727271</v>
      </c>
      <c r="Q47" t="str">
        <f>IF(Table2[[#This Row],[sales price3]]&gt;0,"Y","N")</f>
        <v>Y</v>
      </c>
    </row>
    <row r="48" spans="1:17" ht="23" x14ac:dyDescent="0.25">
      <c r="A48" s="4" t="s">
        <v>23</v>
      </c>
      <c r="B48" s="4" t="s">
        <v>148</v>
      </c>
      <c r="C48" s="4">
        <v>20</v>
      </c>
      <c r="D48" s="4">
        <v>10</v>
      </c>
      <c r="E48" s="4">
        <v>2</v>
      </c>
      <c r="F48" s="4">
        <v>14</v>
      </c>
      <c r="G48">
        <f t="shared" si="0"/>
        <v>0.7</v>
      </c>
      <c r="H48">
        <f t="shared" si="1"/>
        <v>-6</v>
      </c>
      <c r="J48">
        <f t="shared" si="2"/>
        <v>0.5</v>
      </c>
      <c r="K48">
        <v>0.7</v>
      </c>
      <c r="L48">
        <f t="shared" si="3"/>
        <v>10</v>
      </c>
      <c r="M48" s="4">
        <v>14</v>
      </c>
      <c r="N48">
        <f t="shared" si="4"/>
        <v>7</v>
      </c>
      <c r="O48">
        <f t="shared" si="5"/>
        <v>2.8571428571428572</v>
      </c>
      <c r="P48">
        <v>0.6</v>
      </c>
      <c r="Q48" t="str">
        <f>IF(Table2[[#This Row],[sales price3]]&gt;0,"Y","N")</f>
        <v>Y</v>
      </c>
    </row>
    <row r="49" spans="1:17" ht="23" x14ac:dyDescent="0.25">
      <c r="A49" s="5" t="s">
        <v>114</v>
      </c>
      <c r="B49" s="5" t="s">
        <v>48</v>
      </c>
      <c r="C49" s="5">
        <v>50</v>
      </c>
      <c r="D49" s="5">
        <v>15</v>
      </c>
      <c r="E49" s="5">
        <v>5</v>
      </c>
      <c r="F49" s="5">
        <v>15</v>
      </c>
      <c r="G49">
        <f t="shared" si="0"/>
        <v>0.3</v>
      </c>
      <c r="H49">
        <f t="shared" si="1"/>
        <v>-35</v>
      </c>
      <c r="J49">
        <f t="shared" si="2"/>
        <v>0.3</v>
      </c>
      <c r="K49">
        <v>0.3</v>
      </c>
      <c r="L49">
        <f t="shared" si="3"/>
        <v>35</v>
      </c>
      <c r="M49" s="5">
        <v>15</v>
      </c>
      <c r="N49">
        <f t="shared" si="4"/>
        <v>3</v>
      </c>
      <c r="O49">
        <f t="shared" si="5"/>
        <v>16.666666666666668</v>
      </c>
      <c r="P49">
        <v>0.8571428571428571</v>
      </c>
      <c r="Q49" t="str">
        <f>IF(Table2[[#This Row],[sales price3]]&gt;0,"Y","N")</f>
        <v>Y</v>
      </c>
    </row>
    <row r="50" spans="1:17" ht="23" x14ac:dyDescent="0.25">
      <c r="A50" s="4" t="s">
        <v>102</v>
      </c>
      <c r="B50" s="4" t="s">
        <v>138</v>
      </c>
      <c r="C50" s="4">
        <v>15</v>
      </c>
      <c r="D50" s="4">
        <v>5</v>
      </c>
      <c r="E50" s="4">
        <v>2</v>
      </c>
      <c r="F50" s="4">
        <v>15</v>
      </c>
      <c r="G50">
        <f t="shared" si="0"/>
        <v>1</v>
      </c>
      <c r="H50">
        <f t="shared" si="1"/>
        <v>0</v>
      </c>
      <c r="J50">
        <f t="shared" si="2"/>
        <v>0.33333333333333331</v>
      </c>
      <c r="K50">
        <v>1</v>
      </c>
      <c r="L50">
        <f t="shared" si="3"/>
        <v>10</v>
      </c>
      <c r="M50" s="4">
        <v>15</v>
      </c>
      <c r="N50">
        <f t="shared" si="4"/>
        <v>7</v>
      </c>
      <c r="O50">
        <f t="shared" si="5"/>
        <v>2</v>
      </c>
      <c r="P50">
        <v>1</v>
      </c>
      <c r="Q50" t="str">
        <f>IF(Table2[[#This Row],[sales price3]]&gt;0,"Y","N")</f>
        <v>Y</v>
      </c>
    </row>
    <row r="51" spans="1:17" ht="23" x14ac:dyDescent="0.25">
      <c r="A51" s="5" t="s">
        <v>133</v>
      </c>
      <c r="B51" s="5" t="s">
        <v>101</v>
      </c>
      <c r="C51" s="5">
        <v>20</v>
      </c>
      <c r="D51" s="5">
        <v>10</v>
      </c>
      <c r="E51" s="5">
        <v>2</v>
      </c>
      <c r="F51" s="5">
        <v>17</v>
      </c>
      <c r="G51">
        <f t="shared" si="0"/>
        <v>0.85</v>
      </c>
      <c r="H51">
        <f t="shared" si="1"/>
        <v>-3</v>
      </c>
      <c r="J51">
        <f t="shared" si="2"/>
        <v>0.5</v>
      </c>
      <c r="K51">
        <v>0.85</v>
      </c>
      <c r="L51">
        <f t="shared" si="3"/>
        <v>10</v>
      </c>
      <c r="M51" s="5">
        <v>17</v>
      </c>
      <c r="N51">
        <f t="shared" si="4"/>
        <v>8</v>
      </c>
      <c r="O51">
        <f t="shared" si="5"/>
        <v>2.3529411764705883</v>
      </c>
      <c r="P51">
        <v>1</v>
      </c>
      <c r="Q51" t="str">
        <f>IF(Table2[[#This Row],[sales price3]]&gt;0,"Y","N")</f>
        <v>Y</v>
      </c>
    </row>
    <row r="52" spans="1:17" ht="23" x14ac:dyDescent="0.25">
      <c r="A52" s="4" t="s">
        <v>23</v>
      </c>
      <c r="B52" s="4" t="s">
        <v>232</v>
      </c>
      <c r="C52" s="4">
        <v>20</v>
      </c>
      <c r="D52" s="4"/>
      <c r="E52" s="4">
        <v>2</v>
      </c>
      <c r="F52" s="4">
        <v>18</v>
      </c>
      <c r="G52">
        <f t="shared" si="0"/>
        <v>0.9</v>
      </c>
      <c r="H52">
        <f t="shared" si="1"/>
        <v>-2</v>
      </c>
      <c r="J52">
        <f t="shared" si="2"/>
        <v>0</v>
      </c>
      <c r="K52">
        <v>0.9</v>
      </c>
      <c r="L52">
        <f t="shared" si="3"/>
        <v>20</v>
      </c>
      <c r="M52" s="4">
        <v>18</v>
      </c>
      <c r="N52">
        <f t="shared" si="4"/>
        <v>9</v>
      </c>
      <c r="O52">
        <f t="shared" si="5"/>
        <v>2.2222222222222223</v>
      </c>
      <c r="P52">
        <v>0.53846153846153844</v>
      </c>
      <c r="Q52" t="str">
        <f>IF(Table2[[#This Row],[sales price3]]&gt;0,"Y","N")</f>
        <v>Y</v>
      </c>
    </row>
    <row r="53" spans="1:17" ht="23" x14ac:dyDescent="0.25">
      <c r="A53" s="5" t="s">
        <v>23</v>
      </c>
      <c r="B53" s="5" t="s">
        <v>65</v>
      </c>
      <c r="C53" s="5">
        <v>25</v>
      </c>
      <c r="D53" s="5">
        <v>15</v>
      </c>
      <c r="E53" s="5">
        <v>2</v>
      </c>
      <c r="F53" s="5">
        <v>19</v>
      </c>
      <c r="G53">
        <f t="shared" si="0"/>
        <v>0.76</v>
      </c>
      <c r="H53">
        <f t="shared" si="1"/>
        <v>-6</v>
      </c>
      <c r="J53">
        <f t="shared" si="2"/>
        <v>0.6</v>
      </c>
      <c r="K53">
        <v>0.76</v>
      </c>
      <c r="L53">
        <f t="shared" si="3"/>
        <v>10</v>
      </c>
      <c r="M53" s="5">
        <v>19</v>
      </c>
      <c r="N53">
        <f t="shared" si="4"/>
        <v>9</v>
      </c>
      <c r="O53">
        <f t="shared" si="5"/>
        <v>2.6315789473684212</v>
      </c>
      <c r="P53">
        <v>0.875</v>
      </c>
      <c r="Q53" t="str">
        <f>IF(Table2[[#This Row],[sales price3]]&gt;0,"Y","N")</f>
        <v>Y</v>
      </c>
    </row>
    <row r="54" spans="1:17" ht="23" x14ac:dyDescent="0.25">
      <c r="A54" s="4" t="s">
        <v>223</v>
      </c>
      <c r="B54" s="4" t="s">
        <v>240</v>
      </c>
      <c r="C54" s="4">
        <v>20</v>
      </c>
      <c r="D54" s="4"/>
      <c r="E54" s="4">
        <v>5</v>
      </c>
      <c r="F54" s="4">
        <v>20</v>
      </c>
      <c r="G54">
        <f t="shared" si="0"/>
        <v>1</v>
      </c>
      <c r="H54">
        <f t="shared" si="1"/>
        <v>0</v>
      </c>
      <c r="J54">
        <f t="shared" si="2"/>
        <v>0</v>
      </c>
      <c r="K54">
        <v>1</v>
      </c>
      <c r="L54">
        <f t="shared" si="3"/>
        <v>20</v>
      </c>
      <c r="M54" s="4">
        <v>20</v>
      </c>
      <c r="N54">
        <f t="shared" si="4"/>
        <v>4</v>
      </c>
      <c r="O54">
        <f t="shared" si="5"/>
        <v>5</v>
      </c>
      <c r="P54">
        <v>0.4</v>
      </c>
      <c r="Q54" t="str">
        <f>IF(Table2[[#This Row],[sales price3]]&gt;0,"Y","N")</f>
        <v>Y</v>
      </c>
    </row>
    <row r="55" spans="1:17" ht="23" x14ac:dyDescent="0.25">
      <c r="A55" s="5" t="s">
        <v>102</v>
      </c>
      <c r="B55" s="5" t="s">
        <v>236</v>
      </c>
      <c r="C55" s="5">
        <v>25</v>
      </c>
      <c r="D55" s="5"/>
      <c r="E55" s="5">
        <v>5</v>
      </c>
      <c r="F55" s="5">
        <v>20</v>
      </c>
      <c r="G55">
        <f t="shared" si="0"/>
        <v>0.8</v>
      </c>
      <c r="H55">
        <f t="shared" si="1"/>
        <v>-5</v>
      </c>
      <c r="J55">
        <f t="shared" si="2"/>
        <v>0</v>
      </c>
      <c r="K55">
        <v>0.8</v>
      </c>
      <c r="L55">
        <f t="shared" si="3"/>
        <v>25</v>
      </c>
      <c r="M55" s="5">
        <v>20</v>
      </c>
      <c r="N55">
        <f t="shared" si="4"/>
        <v>4</v>
      </c>
      <c r="O55">
        <f t="shared" si="5"/>
        <v>6.25</v>
      </c>
      <c r="P55">
        <v>0.4</v>
      </c>
      <c r="Q55" t="str">
        <f>IF(Table2[[#This Row],[sales price3]]&gt;0,"Y","N")</f>
        <v>Y</v>
      </c>
    </row>
    <row r="56" spans="1:17" ht="23" x14ac:dyDescent="0.25">
      <c r="A56" s="4" t="s">
        <v>113</v>
      </c>
      <c r="B56" s="4" t="s">
        <v>145</v>
      </c>
      <c r="C56" s="4">
        <v>75</v>
      </c>
      <c r="D56" s="4">
        <v>30</v>
      </c>
      <c r="E56" s="4">
        <v>5</v>
      </c>
      <c r="F56" s="4">
        <v>20</v>
      </c>
      <c r="G56">
        <f t="shared" si="0"/>
        <v>0.26666666666666666</v>
      </c>
      <c r="H56">
        <f t="shared" si="1"/>
        <v>-55</v>
      </c>
      <c r="J56">
        <f t="shared" si="2"/>
        <v>0.4</v>
      </c>
      <c r="K56">
        <v>0.26666666666666666</v>
      </c>
      <c r="L56">
        <f t="shared" si="3"/>
        <v>45</v>
      </c>
      <c r="M56" s="4">
        <v>20</v>
      </c>
      <c r="N56">
        <f t="shared" si="4"/>
        <v>4</v>
      </c>
      <c r="O56">
        <f t="shared" si="5"/>
        <v>18.75</v>
      </c>
      <c r="P56">
        <v>1.3333333333333333</v>
      </c>
      <c r="Q56" t="str">
        <f>IF(Table2[[#This Row],[sales price3]]&gt;0,"Y","N")</f>
        <v>Y</v>
      </c>
    </row>
    <row r="57" spans="1:17" ht="23" x14ac:dyDescent="0.25">
      <c r="A57" s="5" t="s">
        <v>11</v>
      </c>
      <c r="B57" s="5" t="s">
        <v>145</v>
      </c>
      <c r="C57" s="5">
        <v>75</v>
      </c>
      <c r="D57" s="5">
        <v>30</v>
      </c>
      <c r="E57" s="5">
        <v>5</v>
      </c>
      <c r="F57" s="5">
        <v>20</v>
      </c>
      <c r="G57">
        <f t="shared" si="0"/>
        <v>0.26666666666666666</v>
      </c>
      <c r="H57">
        <f t="shared" si="1"/>
        <v>-55</v>
      </c>
      <c r="J57">
        <f t="shared" si="2"/>
        <v>0.4</v>
      </c>
      <c r="K57">
        <v>0.26666666666666666</v>
      </c>
      <c r="L57">
        <f t="shared" si="3"/>
        <v>45</v>
      </c>
      <c r="M57" s="5">
        <v>20</v>
      </c>
      <c r="N57">
        <f t="shared" si="4"/>
        <v>4</v>
      </c>
      <c r="O57">
        <f t="shared" si="5"/>
        <v>18.75</v>
      </c>
      <c r="P57">
        <v>0.66666666666666663</v>
      </c>
      <c r="Q57" t="str">
        <f>IF(Table2[[#This Row],[sales price3]]&gt;0,"Y","N")</f>
        <v>Y</v>
      </c>
    </row>
    <row r="58" spans="1:17" ht="23" x14ac:dyDescent="0.25">
      <c r="A58" s="4" t="s">
        <v>23</v>
      </c>
      <c r="B58" s="4" t="s">
        <v>65</v>
      </c>
      <c r="C58" s="4">
        <v>25</v>
      </c>
      <c r="D58" s="4">
        <v>15</v>
      </c>
      <c r="E58" s="4">
        <v>2</v>
      </c>
      <c r="F58" s="4">
        <v>20</v>
      </c>
      <c r="G58">
        <f t="shared" si="0"/>
        <v>0.8</v>
      </c>
      <c r="H58">
        <f t="shared" si="1"/>
        <v>-5</v>
      </c>
      <c r="J58">
        <f t="shared" si="2"/>
        <v>0.6</v>
      </c>
      <c r="K58">
        <v>0.8</v>
      </c>
      <c r="L58">
        <f t="shared" si="3"/>
        <v>10</v>
      </c>
      <c r="M58" s="4">
        <v>20</v>
      </c>
      <c r="N58">
        <f t="shared" si="4"/>
        <v>10</v>
      </c>
      <c r="O58">
        <f t="shared" si="5"/>
        <v>2.5</v>
      </c>
      <c r="P58">
        <v>0.66666666666666663</v>
      </c>
      <c r="Q58" t="str">
        <f>IF(Table2[[#This Row],[sales price3]]&gt;0,"Y","N")</f>
        <v>Y</v>
      </c>
    </row>
    <row r="59" spans="1:17" ht="23" x14ac:dyDescent="0.25">
      <c r="A59" s="5" t="s">
        <v>114</v>
      </c>
      <c r="B59" s="5" t="s">
        <v>119</v>
      </c>
      <c r="C59" s="5">
        <v>60</v>
      </c>
      <c r="D59" s="5">
        <v>20</v>
      </c>
      <c r="E59" s="5">
        <v>5</v>
      </c>
      <c r="F59" s="5">
        <v>20</v>
      </c>
      <c r="G59">
        <f t="shared" si="0"/>
        <v>0.33333333333333331</v>
      </c>
      <c r="H59">
        <f t="shared" si="1"/>
        <v>-40</v>
      </c>
      <c r="J59">
        <f t="shared" si="2"/>
        <v>0.33333333333333331</v>
      </c>
      <c r="K59">
        <v>0.33333333333333331</v>
      </c>
      <c r="L59">
        <f t="shared" si="3"/>
        <v>40</v>
      </c>
      <c r="M59" s="5">
        <v>20</v>
      </c>
      <c r="N59">
        <f t="shared" si="4"/>
        <v>4</v>
      </c>
      <c r="O59">
        <f t="shared" si="5"/>
        <v>15</v>
      </c>
      <c r="P59">
        <v>0.66666666666666663</v>
      </c>
      <c r="Q59" t="str">
        <f>IF(Table2[[#This Row],[sales price3]]&gt;0,"Y","N")</f>
        <v>Y</v>
      </c>
    </row>
    <row r="60" spans="1:17" ht="23" x14ac:dyDescent="0.25">
      <c r="A60" s="4" t="s">
        <v>114</v>
      </c>
      <c r="B60" s="4" t="s">
        <v>119</v>
      </c>
      <c r="C60" s="4">
        <v>60</v>
      </c>
      <c r="D60" s="4">
        <v>20</v>
      </c>
      <c r="E60" s="4">
        <v>5</v>
      </c>
      <c r="F60" s="4">
        <v>20</v>
      </c>
      <c r="G60">
        <f t="shared" si="0"/>
        <v>0.33333333333333331</v>
      </c>
      <c r="H60">
        <f t="shared" si="1"/>
        <v>-40</v>
      </c>
      <c r="J60">
        <f t="shared" si="2"/>
        <v>0.33333333333333331</v>
      </c>
      <c r="K60">
        <v>0.33333333333333331</v>
      </c>
      <c r="L60">
        <f t="shared" si="3"/>
        <v>40</v>
      </c>
      <c r="M60" s="4">
        <v>20</v>
      </c>
      <c r="N60">
        <f t="shared" si="4"/>
        <v>4</v>
      </c>
      <c r="O60">
        <f t="shared" si="5"/>
        <v>15</v>
      </c>
      <c r="P60">
        <v>0.66666666666666663</v>
      </c>
      <c r="Q60" t="str">
        <f>IF(Table2[[#This Row],[sales price3]]&gt;0,"Y","N")</f>
        <v>Y</v>
      </c>
    </row>
    <row r="61" spans="1:17" ht="23" x14ac:dyDescent="0.25">
      <c r="A61" s="5" t="s">
        <v>23</v>
      </c>
      <c r="B61" s="5" t="s">
        <v>160</v>
      </c>
      <c r="C61" s="5">
        <v>17</v>
      </c>
      <c r="D61" s="5">
        <v>5</v>
      </c>
      <c r="E61" s="5">
        <v>2</v>
      </c>
      <c r="F61" s="5">
        <v>20</v>
      </c>
      <c r="G61">
        <f t="shared" si="0"/>
        <v>1.1764705882352942</v>
      </c>
      <c r="H61">
        <f t="shared" si="1"/>
        <v>3</v>
      </c>
      <c r="J61">
        <f t="shared" si="2"/>
        <v>0.29411764705882354</v>
      </c>
      <c r="K61">
        <v>1.1764705882352942</v>
      </c>
      <c r="L61">
        <f t="shared" si="3"/>
        <v>12</v>
      </c>
      <c r="M61" s="5">
        <v>20</v>
      </c>
      <c r="N61">
        <f t="shared" si="4"/>
        <v>10</v>
      </c>
      <c r="O61">
        <f t="shared" si="5"/>
        <v>1.7</v>
      </c>
      <c r="P61">
        <v>0.33333333333333331</v>
      </c>
      <c r="Q61" t="str">
        <f>IF(Table2[[#This Row],[sales price3]]&gt;0,"Y","N")</f>
        <v>Y</v>
      </c>
    </row>
    <row r="62" spans="1:17" ht="23" x14ac:dyDescent="0.25">
      <c r="A62" s="4" t="s">
        <v>102</v>
      </c>
      <c r="B62" s="4" t="s">
        <v>146</v>
      </c>
      <c r="C62" s="4">
        <v>40</v>
      </c>
      <c r="D62" s="4">
        <v>15</v>
      </c>
      <c r="E62" s="4">
        <v>5</v>
      </c>
      <c r="F62" s="4">
        <v>20</v>
      </c>
      <c r="G62">
        <f t="shared" si="0"/>
        <v>0.5</v>
      </c>
      <c r="H62">
        <f t="shared" si="1"/>
        <v>-20</v>
      </c>
      <c r="J62">
        <f t="shared" si="2"/>
        <v>0.375</v>
      </c>
      <c r="K62">
        <v>0.5</v>
      </c>
      <c r="L62">
        <f t="shared" si="3"/>
        <v>25</v>
      </c>
      <c r="M62" s="4">
        <v>20</v>
      </c>
      <c r="N62">
        <f t="shared" si="4"/>
        <v>4</v>
      </c>
      <c r="O62">
        <f t="shared" si="5"/>
        <v>10</v>
      </c>
      <c r="P62">
        <v>0.90909090909090906</v>
      </c>
      <c r="Q62" t="str">
        <f>IF(Table2[[#This Row],[sales price3]]&gt;0,"Y","N")</f>
        <v>Y</v>
      </c>
    </row>
    <row r="63" spans="1:17" ht="23" x14ac:dyDescent="0.25">
      <c r="A63" s="5" t="s">
        <v>102</v>
      </c>
      <c r="B63" s="5" t="s">
        <v>146</v>
      </c>
      <c r="C63" s="5">
        <v>40</v>
      </c>
      <c r="D63" s="5">
        <v>15</v>
      </c>
      <c r="E63" s="5">
        <v>5</v>
      </c>
      <c r="F63" s="5">
        <v>20</v>
      </c>
      <c r="G63">
        <f t="shared" si="0"/>
        <v>0.5</v>
      </c>
      <c r="H63">
        <f t="shared" si="1"/>
        <v>-20</v>
      </c>
      <c r="J63">
        <f t="shared" si="2"/>
        <v>0.375</v>
      </c>
      <c r="K63">
        <v>0.5</v>
      </c>
      <c r="L63">
        <f t="shared" si="3"/>
        <v>25</v>
      </c>
      <c r="M63" s="5">
        <v>20</v>
      </c>
      <c r="N63">
        <f t="shared" si="4"/>
        <v>4</v>
      </c>
      <c r="O63">
        <f t="shared" si="5"/>
        <v>10</v>
      </c>
      <c r="P63">
        <v>0.36</v>
      </c>
      <c r="Q63" t="str">
        <f>IF(Table2[[#This Row],[sales price3]]&gt;0,"Y","N")</f>
        <v>Y</v>
      </c>
    </row>
    <row r="64" spans="1:17" ht="23" x14ac:dyDescent="0.25">
      <c r="A64" s="4" t="s">
        <v>102</v>
      </c>
      <c r="B64" s="4" t="s">
        <v>146</v>
      </c>
      <c r="C64" s="4">
        <v>40</v>
      </c>
      <c r="D64" s="4">
        <v>15</v>
      </c>
      <c r="E64" s="4">
        <v>5</v>
      </c>
      <c r="F64" s="4">
        <v>20</v>
      </c>
      <c r="G64">
        <f t="shared" si="0"/>
        <v>0.5</v>
      </c>
      <c r="H64">
        <f t="shared" si="1"/>
        <v>-20</v>
      </c>
      <c r="J64">
        <f t="shared" si="2"/>
        <v>0.375</v>
      </c>
      <c r="K64">
        <v>0.5</v>
      </c>
      <c r="L64">
        <f t="shared" si="3"/>
        <v>25</v>
      </c>
      <c r="M64" s="4">
        <v>20</v>
      </c>
      <c r="N64">
        <f t="shared" si="4"/>
        <v>4</v>
      </c>
      <c r="O64">
        <f t="shared" si="5"/>
        <v>10</v>
      </c>
      <c r="P64">
        <v>0.45</v>
      </c>
      <c r="Q64" t="str">
        <f>IF(Table2[[#This Row],[sales price3]]&gt;0,"Y","N")</f>
        <v>Y</v>
      </c>
    </row>
    <row r="65" spans="1:17" ht="23" x14ac:dyDescent="0.25">
      <c r="A65" s="5" t="s">
        <v>94</v>
      </c>
      <c r="B65" s="5" t="s">
        <v>127</v>
      </c>
      <c r="C65" s="5">
        <v>30</v>
      </c>
      <c r="D65" s="5">
        <v>10</v>
      </c>
      <c r="E65" s="5">
        <v>5</v>
      </c>
      <c r="F65" s="5">
        <v>20</v>
      </c>
      <c r="G65">
        <f t="shared" si="0"/>
        <v>0.66666666666666663</v>
      </c>
      <c r="H65">
        <f t="shared" si="1"/>
        <v>-10</v>
      </c>
      <c r="J65">
        <f t="shared" si="2"/>
        <v>0.33333333333333331</v>
      </c>
      <c r="K65">
        <v>0.66666666666666663</v>
      </c>
      <c r="L65">
        <f t="shared" si="3"/>
        <v>20</v>
      </c>
      <c r="M65" s="5">
        <v>20</v>
      </c>
      <c r="N65">
        <f t="shared" si="4"/>
        <v>4</v>
      </c>
      <c r="O65">
        <f t="shared" si="5"/>
        <v>7.5</v>
      </c>
      <c r="P65">
        <v>0.6</v>
      </c>
      <c r="Q65" t="str">
        <f>IF(Table2[[#This Row],[sales price3]]&gt;0,"Y","N")</f>
        <v>Y</v>
      </c>
    </row>
    <row r="66" spans="1:17" ht="23" x14ac:dyDescent="0.25">
      <c r="A66" s="4" t="s">
        <v>10</v>
      </c>
      <c r="B66" s="4" t="s">
        <v>22</v>
      </c>
      <c r="C66" s="4">
        <v>30</v>
      </c>
      <c r="D66" s="4">
        <v>15</v>
      </c>
      <c r="E66" s="4">
        <v>2</v>
      </c>
      <c r="F66" s="4">
        <v>21</v>
      </c>
      <c r="G66">
        <f t="shared" si="0"/>
        <v>0.7</v>
      </c>
      <c r="H66">
        <f t="shared" si="1"/>
        <v>-9</v>
      </c>
      <c r="J66">
        <f t="shared" si="2"/>
        <v>0.5</v>
      </c>
      <c r="K66">
        <v>0.7</v>
      </c>
      <c r="L66">
        <f t="shared" si="3"/>
        <v>15</v>
      </c>
      <c r="M66" s="4">
        <v>21</v>
      </c>
      <c r="N66">
        <f t="shared" si="4"/>
        <v>10</v>
      </c>
      <c r="O66">
        <f t="shared" si="5"/>
        <v>2.8571428571428572</v>
      </c>
      <c r="P66">
        <v>0.6</v>
      </c>
      <c r="Q66" t="str">
        <f>IF(Table2[[#This Row],[sales price3]]&gt;0,"Y","N")</f>
        <v>Y</v>
      </c>
    </row>
    <row r="67" spans="1:17" ht="23" x14ac:dyDescent="0.25">
      <c r="A67" s="5" t="s">
        <v>10</v>
      </c>
      <c r="B67" s="5" t="s">
        <v>15</v>
      </c>
      <c r="C67" s="5">
        <v>25</v>
      </c>
      <c r="D67" s="5">
        <v>15</v>
      </c>
      <c r="E67" s="5">
        <v>2</v>
      </c>
      <c r="F67" s="5">
        <v>21</v>
      </c>
      <c r="G67">
        <f t="shared" ref="G67:G130" si="6">F67/C67</f>
        <v>0.84</v>
      </c>
      <c r="H67">
        <f t="shared" ref="H67:H130" si="7">F67-C67</f>
        <v>-4</v>
      </c>
      <c r="J67">
        <f t="shared" ref="J67:J130" si="8">D67/C67</f>
        <v>0.6</v>
      </c>
      <c r="K67">
        <v>0.84</v>
      </c>
      <c r="L67">
        <f t="shared" ref="L67:L130" si="9">C67-D67</f>
        <v>10</v>
      </c>
      <c r="M67" s="5">
        <v>21</v>
      </c>
      <c r="N67">
        <f t="shared" ref="N67:N130" si="10">FLOOR(F67/E67,1)</f>
        <v>10</v>
      </c>
      <c r="O67">
        <f t="shared" ref="O67:O130" si="11">E67/G67</f>
        <v>2.3809523809523809</v>
      </c>
      <c r="P67">
        <v>0.6</v>
      </c>
      <c r="Q67" t="str">
        <f>IF(Table2[[#This Row],[sales price3]]&gt;0,"Y","N")</f>
        <v>Y</v>
      </c>
    </row>
    <row r="68" spans="1:17" ht="23" x14ac:dyDescent="0.25">
      <c r="A68" s="4" t="s">
        <v>10</v>
      </c>
      <c r="B68" s="4" t="s">
        <v>15</v>
      </c>
      <c r="C68" s="4">
        <v>25</v>
      </c>
      <c r="D68" s="4">
        <v>15</v>
      </c>
      <c r="E68" s="4">
        <v>2</v>
      </c>
      <c r="F68" s="4">
        <v>22</v>
      </c>
      <c r="G68">
        <f t="shared" si="6"/>
        <v>0.88</v>
      </c>
      <c r="H68">
        <f t="shared" si="7"/>
        <v>-3</v>
      </c>
      <c r="J68">
        <f t="shared" si="8"/>
        <v>0.6</v>
      </c>
      <c r="K68">
        <v>0.88</v>
      </c>
      <c r="L68">
        <f t="shared" si="9"/>
        <v>10</v>
      </c>
      <c r="M68" s="4">
        <v>22</v>
      </c>
      <c r="N68">
        <f t="shared" si="10"/>
        <v>11</v>
      </c>
      <c r="O68">
        <f t="shared" si="11"/>
        <v>2.2727272727272729</v>
      </c>
      <c r="P68">
        <v>0.9</v>
      </c>
      <c r="Q68" t="str">
        <f>IF(Table2[[#This Row],[sales price3]]&gt;0,"Y","N")</f>
        <v>Y</v>
      </c>
    </row>
    <row r="69" spans="1:17" ht="23" x14ac:dyDescent="0.25">
      <c r="A69" s="5" t="s">
        <v>10</v>
      </c>
      <c r="B69" s="5" t="s">
        <v>150</v>
      </c>
      <c r="C69" s="5">
        <v>25</v>
      </c>
      <c r="D69" s="5">
        <v>10</v>
      </c>
      <c r="E69" s="5">
        <v>2</v>
      </c>
      <c r="F69" s="5">
        <v>24</v>
      </c>
      <c r="G69">
        <f t="shared" si="6"/>
        <v>0.96</v>
      </c>
      <c r="H69">
        <f t="shared" si="7"/>
        <v>-1</v>
      </c>
      <c r="J69">
        <f t="shared" si="8"/>
        <v>0.4</v>
      </c>
      <c r="K69">
        <v>0.96</v>
      </c>
      <c r="L69">
        <f t="shared" si="9"/>
        <v>15</v>
      </c>
      <c r="M69" s="5">
        <v>24</v>
      </c>
      <c r="N69">
        <f t="shared" si="10"/>
        <v>12</v>
      </c>
      <c r="O69">
        <f t="shared" si="11"/>
        <v>2.0833333333333335</v>
      </c>
      <c r="P69">
        <v>0.9</v>
      </c>
      <c r="Q69" t="str">
        <f>IF(Table2[[#This Row],[sales price3]]&gt;0,"Y","N")</f>
        <v>Y</v>
      </c>
    </row>
    <row r="70" spans="1:17" ht="23" x14ac:dyDescent="0.25">
      <c r="A70" s="4" t="s">
        <v>55</v>
      </c>
      <c r="B70" s="4" t="s">
        <v>147</v>
      </c>
      <c r="C70" s="4">
        <v>70</v>
      </c>
      <c r="D70" s="4">
        <v>25</v>
      </c>
      <c r="E70" s="4">
        <v>5</v>
      </c>
      <c r="F70" s="4">
        <v>25</v>
      </c>
      <c r="G70">
        <f t="shared" si="6"/>
        <v>0.35714285714285715</v>
      </c>
      <c r="H70">
        <f t="shared" si="7"/>
        <v>-45</v>
      </c>
      <c r="J70">
        <f t="shared" si="8"/>
        <v>0.35714285714285715</v>
      </c>
      <c r="K70">
        <v>0.35714285714285715</v>
      </c>
      <c r="L70">
        <f t="shared" si="9"/>
        <v>45</v>
      </c>
      <c r="M70" s="4">
        <v>25</v>
      </c>
      <c r="N70">
        <f t="shared" si="10"/>
        <v>5</v>
      </c>
      <c r="O70">
        <f t="shared" si="11"/>
        <v>14</v>
      </c>
      <c r="P70">
        <v>0.8928571428571429</v>
      </c>
      <c r="Q70" t="str">
        <f>IF(Table2[[#This Row],[sales price3]]&gt;0,"Y","N")</f>
        <v>Y</v>
      </c>
    </row>
    <row r="71" spans="1:17" ht="23" x14ac:dyDescent="0.25">
      <c r="A71" s="5" t="s">
        <v>55</v>
      </c>
      <c r="B71" s="5" t="s">
        <v>93</v>
      </c>
      <c r="C71" s="5">
        <v>60</v>
      </c>
      <c r="D71" s="5">
        <v>25</v>
      </c>
      <c r="E71" s="5">
        <v>5</v>
      </c>
      <c r="F71" s="5">
        <v>25</v>
      </c>
      <c r="G71">
        <f t="shared" si="6"/>
        <v>0.41666666666666669</v>
      </c>
      <c r="H71">
        <f t="shared" si="7"/>
        <v>-35</v>
      </c>
      <c r="J71">
        <f t="shared" si="8"/>
        <v>0.41666666666666669</v>
      </c>
      <c r="K71">
        <v>0.41666666666666669</v>
      </c>
      <c r="L71">
        <f t="shared" si="9"/>
        <v>35</v>
      </c>
      <c r="M71" s="5">
        <v>25</v>
      </c>
      <c r="N71">
        <f t="shared" si="10"/>
        <v>5</v>
      </c>
      <c r="O71">
        <f t="shared" si="11"/>
        <v>12</v>
      </c>
      <c r="P71">
        <v>0.45454545454545453</v>
      </c>
      <c r="Q71" t="str">
        <f>IF(Table2[[#This Row],[sales price3]]&gt;0,"Y","N")</f>
        <v>Y</v>
      </c>
    </row>
    <row r="72" spans="1:17" ht="23" x14ac:dyDescent="0.25">
      <c r="A72" s="4" t="s">
        <v>43</v>
      </c>
      <c r="B72" s="4" t="s">
        <v>140</v>
      </c>
      <c r="C72" s="4">
        <v>110</v>
      </c>
      <c r="D72" s="4">
        <v>40</v>
      </c>
      <c r="E72" s="4">
        <v>10</v>
      </c>
      <c r="F72" s="4">
        <v>25</v>
      </c>
      <c r="G72">
        <f t="shared" si="6"/>
        <v>0.22727272727272727</v>
      </c>
      <c r="H72">
        <f t="shared" si="7"/>
        <v>-85</v>
      </c>
      <c r="J72">
        <f t="shared" si="8"/>
        <v>0.36363636363636365</v>
      </c>
      <c r="K72">
        <v>0.22727272727272727</v>
      </c>
      <c r="L72">
        <f t="shared" si="9"/>
        <v>70</v>
      </c>
      <c r="M72" s="4">
        <v>25</v>
      </c>
      <c r="N72">
        <f t="shared" si="10"/>
        <v>2</v>
      </c>
      <c r="O72">
        <f t="shared" si="11"/>
        <v>44</v>
      </c>
      <c r="P72">
        <v>0.5</v>
      </c>
      <c r="Q72" t="str">
        <f>IF(Table2[[#This Row],[sales price3]]&gt;0,"Y","N")</f>
        <v>Y</v>
      </c>
    </row>
    <row r="73" spans="1:17" ht="23" x14ac:dyDescent="0.25">
      <c r="A73" s="5" t="s">
        <v>114</v>
      </c>
      <c r="B73" s="5" t="s">
        <v>62</v>
      </c>
      <c r="C73" s="5">
        <v>50</v>
      </c>
      <c r="D73" s="5">
        <v>25</v>
      </c>
      <c r="E73" s="5">
        <v>5</v>
      </c>
      <c r="F73" s="5">
        <v>25</v>
      </c>
      <c r="G73">
        <f t="shared" si="6"/>
        <v>0.5</v>
      </c>
      <c r="H73">
        <f t="shared" si="7"/>
        <v>-25</v>
      </c>
      <c r="J73">
        <f t="shared" si="8"/>
        <v>0.5</v>
      </c>
      <c r="K73">
        <v>0.5</v>
      </c>
      <c r="L73">
        <f t="shared" si="9"/>
        <v>25</v>
      </c>
      <c r="M73" s="5">
        <v>25</v>
      </c>
      <c r="N73">
        <f t="shared" si="10"/>
        <v>5</v>
      </c>
      <c r="O73">
        <f t="shared" si="11"/>
        <v>10</v>
      </c>
      <c r="P73">
        <v>1.25</v>
      </c>
      <c r="Q73" t="str">
        <f>IF(Table2[[#This Row],[sales price3]]&gt;0,"Y","N")</f>
        <v>Y</v>
      </c>
    </row>
    <row r="74" spans="1:17" ht="23" x14ac:dyDescent="0.25">
      <c r="A74" s="4" t="s">
        <v>26</v>
      </c>
      <c r="B74" s="4" t="s">
        <v>47</v>
      </c>
      <c r="C74" s="4">
        <v>40</v>
      </c>
      <c r="D74" s="4">
        <v>10</v>
      </c>
      <c r="E74" s="4">
        <v>5</v>
      </c>
      <c r="F74" s="4">
        <v>25</v>
      </c>
      <c r="G74">
        <f t="shared" si="6"/>
        <v>0.625</v>
      </c>
      <c r="H74">
        <f t="shared" si="7"/>
        <v>-15</v>
      </c>
      <c r="J74">
        <f t="shared" si="8"/>
        <v>0.25</v>
      </c>
      <c r="K74">
        <v>0.625</v>
      </c>
      <c r="L74">
        <f t="shared" si="9"/>
        <v>30</v>
      </c>
      <c r="M74" s="4">
        <v>25</v>
      </c>
      <c r="N74">
        <f t="shared" si="10"/>
        <v>5</v>
      </c>
      <c r="O74">
        <f t="shared" si="11"/>
        <v>8</v>
      </c>
      <c r="P74">
        <v>0.12941176470588237</v>
      </c>
      <c r="Q74" t="str">
        <f>IF(Table2[[#This Row],[sales price3]]&gt;0,"Y","N")</f>
        <v>Y</v>
      </c>
    </row>
    <row r="75" spans="1:17" ht="23" x14ac:dyDescent="0.25">
      <c r="A75" s="5" t="s">
        <v>43</v>
      </c>
      <c r="B75" s="5" t="s">
        <v>135</v>
      </c>
      <c r="C75" s="5">
        <v>25</v>
      </c>
      <c r="D75" s="5">
        <v>10</v>
      </c>
      <c r="E75" s="5">
        <v>2</v>
      </c>
      <c r="F75" s="5">
        <v>26</v>
      </c>
      <c r="G75">
        <f t="shared" si="6"/>
        <v>1.04</v>
      </c>
      <c r="H75">
        <f t="shared" si="7"/>
        <v>1</v>
      </c>
      <c r="J75">
        <f t="shared" si="8"/>
        <v>0.4</v>
      </c>
      <c r="K75">
        <v>1.04</v>
      </c>
      <c r="L75">
        <f t="shared" si="9"/>
        <v>15</v>
      </c>
      <c r="M75" s="5">
        <v>26</v>
      </c>
      <c r="N75">
        <f t="shared" si="10"/>
        <v>13</v>
      </c>
      <c r="O75">
        <f t="shared" si="11"/>
        <v>1.9230769230769229</v>
      </c>
      <c r="P75">
        <v>0.73333333333333328</v>
      </c>
      <c r="Q75" t="str">
        <f>IF(Table2[[#This Row],[sales price3]]&gt;0,"Y","N")</f>
        <v>Y</v>
      </c>
    </row>
    <row r="76" spans="1:17" ht="23" x14ac:dyDescent="0.25">
      <c r="A76" s="4" t="s">
        <v>223</v>
      </c>
      <c r="B76" s="4" t="s">
        <v>224</v>
      </c>
      <c r="C76" s="4">
        <v>50</v>
      </c>
      <c r="D76" s="4"/>
      <c r="E76" s="4">
        <v>5</v>
      </c>
      <c r="F76" s="4">
        <v>30</v>
      </c>
      <c r="G76">
        <f t="shared" si="6"/>
        <v>0.6</v>
      </c>
      <c r="H76">
        <f t="shared" si="7"/>
        <v>-20</v>
      </c>
      <c r="J76">
        <f t="shared" si="8"/>
        <v>0</v>
      </c>
      <c r="K76">
        <v>0.6</v>
      </c>
      <c r="L76">
        <f t="shared" si="9"/>
        <v>50</v>
      </c>
      <c r="M76" s="4">
        <v>30</v>
      </c>
      <c r="N76">
        <f t="shared" si="10"/>
        <v>6</v>
      </c>
      <c r="O76">
        <f t="shared" si="11"/>
        <v>8.3333333333333339</v>
      </c>
      <c r="P76">
        <v>0.7857142857142857</v>
      </c>
      <c r="Q76" t="str">
        <f>IF(Table2[[#This Row],[sales price3]]&gt;0,"Y","N")</f>
        <v>Y</v>
      </c>
    </row>
    <row r="77" spans="1:17" ht="23" x14ac:dyDescent="0.25">
      <c r="A77" s="5" t="s">
        <v>26</v>
      </c>
      <c r="B77" s="5" t="s">
        <v>46</v>
      </c>
      <c r="C77" s="5">
        <v>75</v>
      </c>
      <c r="D77" s="5">
        <v>25</v>
      </c>
      <c r="E77" s="5">
        <v>5</v>
      </c>
      <c r="F77" s="5">
        <v>30</v>
      </c>
      <c r="G77">
        <f t="shared" si="6"/>
        <v>0.4</v>
      </c>
      <c r="H77">
        <f t="shared" si="7"/>
        <v>-45</v>
      </c>
      <c r="J77">
        <f t="shared" si="8"/>
        <v>0.33333333333333331</v>
      </c>
      <c r="K77">
        <v>0.4</v>
      </c>
      <c r="L77">
        <f t="shared" si="9"/>
        <v>50</v>
      </c>
      <c r="M77" s="5">
        <v>30</v>
      </c>
      <c r="N77">
        <f t="shared" si="10"/>
        <v>6</v>
      </c>
      <c r="O77">
        <f t="shared" si="11"/>
        <v>12.5</v>
      </c>
      <c r="P77">
        <v>0.8</v>
      </c>
      <c r="Q77" t="str">
        <f>IF(Table2[[#This Row],[sales price3]]&gt;0,"Y","N")</f>
        <v>Y</v>
      </c>
    </row>
    <row r="78" spans="1:17" ht="23" x14ac:dyDescent="0.25">
      <c r="A78" s="4" t="s">
        <v>43</v>
      </c>
      <c r="B78" s="4" t="s">
        <v>141</v>
      </c>
      <c r="C78" s="4">
        <v>60</v>
      </c>
      <c r="D78" s="4">
        <v>25</v>
      </c>
      <c r="E78" s="4">
        <v>5</v>
      </c>
      <c r="F78" s="4">
        <v>30</v>
      </c>
      <c r="G78">
        <f t="shared" si="6"/>
        <v>0.5</v>
      </c>
      <c r="H78">
        <f t="shared" si="7"/>
        <v>-30</v>
      </c>
      <c r="J78">
        <f t="shared" si="8"/>
        <v>0.41666666666666669</v>
      </c>
      <c r="K78">
        <v>0.5</v>
      </c>
      <c r="L78">
        <f t="shared" si="9"/>
        <v>35</v>
      </c>
      <c r="M78" s="4">
        <v>30</v>
      </c>
      <c r="N78">
        <f t="shared" si="10"/>
        <v>6</v>
      </c>
      <c r="O78">
        <f t="shared" si="11"/>
        <v>10</v>
      </c>
      <c r="P78">
        <v>0.6</v>
      </c>
      <c r="Q78" t="str">
        <f>IF(Table2[[#This Row],[sales price3]]&gt;0,"Y","N")</f>
        <v>Y</v>
      </c>
    </row>
    <row r="79" spans="1:17" ht="23" x14ac:dyDescent="0.25">
      <c r="A79" s="5" t="s">
        <v>43</v>
      </c>
      <c r="B79" s="5" t="s">
        <v>140</v>
      </c>
      <c r="C79" s="5">
        <v>110</v>
      </c>
      <c r="D79" s="5">
        <v>40</v>
      </c>
      <c r="E79" s="5">
        <v>10</v>
      </c>
      <c r="F79" s="5">
        <v>30</v>
      </c>
      <c r="G79">
        <f t="shared" si="6"/>
        <v>0.27272727272727271</v>
      </c>
      <c r="H79">
        <f t="shared" si="7"/>
        <v>-80</v>
      </c>
      <c r="J79">
        <f t="shared" si="8"/>
        <v>0.36363636363636365</v>
      </c>
      <c r="K79">
        <v>0.27272727272727271</v>
      </c>
      <c r="L79">
        <f t="shared" si="9"/>
        <v>70</v>
      </c>
      <c r="M79" s="5">
        <v>30</v>
      </c>
      <c r="N79">
        <f t="shared" si="10"/>
        <v>3</v>
      </c>
      <c r="O79">
        <f t="shared" si="11"/>
        <v>36.666666666666671</v>
      </c>
      <c r="P79">
        <v>0.9285714285714286</v>
      </c>
      <c r="Q79" t="str">
        <f>IF(Table2[[#This Row],[sales price3]]&gt;0,"Y","N")</f>
        <v>Y</v>
      </c>
    </row>
    <row r="80" spans="1:17" ht="23" x14ac:dyDescent="0.25">
      <c r="A80" s="4" t="s">
        <v>102</v>
      </c>
      <c r="B80" s="4" t="s">
        <v>112</v>
      </c>
      <c r="C80" s="4">
        <v>50</v>
      </c>
      <c r="D80" s="4">
        <v>25</v>
      </c>
      <c r="E80" s="4">
        <v>5</v>
      </c>
      <c r="F80" s="4">
        <v>30</v>
      </c>
      <c r="G80">
        <f t="shared" si="6"/>
        <v>0.6</v>
      </c>
      <c r="H80">
        <f t="shared" si="7"/>
        <v>-20</v>
      </c>
      <c r="J80">
        <f t="shared" si="8"/>
        <v>0.5</v>
      </c>
      <c r="K80">
        <v>0.6</v>
      </c>
      <c r="L80">
        <f t="shared" si="9"/>
        <v>25</v>
      </c>
      <c r="M80" s="4">
        <v>30</v>
      </c>
      <c r="N80">
        <f t="shared" si="10"/>
        <v>6</v>
      </c>
      <c r="O80">
        <f t="shared" si="11"/>
        <v>8.3333333333333339</v>
      </c>
      <c r="P80">
        <v>0.35</v>
      </c>
      <c r="Q80" t="str">
        <f>IF(Table2[[#This Row],[sales price3]]&gt;0,"Y","N")</f>
        <v>Y</v>
      </c>
    </row>
    <row r="81" spans="1:17" ht="23" x14ac:dyDescent="0.25">
      <c r="A81" s="5" t="s">
        <v>114</v>
      </c>
      <c r="B81" s="5" t="s">
        <v>125</v>
      </c>
      <c r="C81" s="5">
        <v>35</v>
      </c>
      <c r="D81" s="5">
        <v>15</v>
      </c>
      <c r="E81" s="5">
        <v>5</v>
      </c>
      <c r="F81" s="5">
        <v>30</v>
      </c>
      <c r="G81">
        <f t="shared" si="6"/>
        <v>0.8571428571428571</v>
      </c>
      <c r="H81">
        <f t="shared" si="7"/>
        <v>-5</v>
      </c>
      <c r="J81">
        <f t="shared" si="8"/>
        <v>0.42857142857142855</v>
      </c>
      <c r="K81">
        <v>0.8571428571428571</v>
      </c>
      <c r="L81">
        <f t="shared" si="9"/>
        <v>20</v>
      </c>
      <c r="M81" s="5">
        <v>30</v>
      </c>
      <c r="N81">
        <f t="shared" si="10"/>
        <v>6</v>
      </c>
      <c r="O81">
        <f t="shared" si="11"/>
        <v>5.8333333333333339</v>
      </c>
      <c r="P81">
        <v>0.37634408602150538</v>
      </c>
      <c r="Q81" t="str">
        <f>IF(Table2[[#This Row],[sales price3]]&gt;0,"Y","N")</f>
        <v>Y</v>
      </c>
    </row>
    <row r="82" spans="1:17" ht="23" x14ac:dyDescent="0.25">
      <c r="A82" s="4" t="s">
        <v>102</v>
      </c>
      <c r="B82" s="4" t="s">
        <v>103</v>
      </c>
      <c r="C82" s="4">
        <v>30</v>
      </c>
      <c r="D82" s="4">
        <v>10</v>
      </c>
      <c r="E82" s="4">
        <v>5</v>
      </c>
      <c r="F82" s="4">
        <v>30</v>
      </c>
      <c r="G82">
        <f t="shared" si="6"/>
        <v>1</v>
      </c>
      <c r="H82">
        <f t="shared" si="7"/>
        <v>0</v>
      </c>
      <c r="J82">
        <f t="shared" si="8"/>
        <v>0.33333333333333331</v>
      </c>
      <c r="K82">
        <v>1</v>
      </c>
      <c r="L82">
        <f t="shared" si="9"/>
        <v>20</v>
      </c>
      <c r="M82" s="4">
        <v>30</v>
      </c>
      <c r="N82">
        <f t="shared" si="10"/>
        <v>6</v>
      </c>
      <c r="O82">
        <f t="shared" si="11"/>
        <v>5</v>
      </c>
      <c r="P82">
        <v>2.8</v>
      </c>
      <c r="Q82" t="str">
        <f>IF(Table2[[#This Row],[sales price3]]&gt;0,"Y","N")</f>
        <v>Y</v>
      </c>
    </row>
    <row r="83" spans="1:17" ht="23" x14ac:dyDescent="0.25">
      <c r="A83" s="5" t="s">
        <v>102</v>
      </c>
      <c r="B83" s="5" t="s">
        <v>103</v>
      </c>
      <c r="C83" s="5">
        <v>30</v>
      </c>
      <c r="D83" s="5">
        <v>10</v>
      </c>
      <c r="E83" s="5">
        <v>5</v>
      </c>
      <c r="F83" s="5">
        <v>30</v>
      </c>
      <c r="G83">
        <f t="shared" si="6"/>
        <v>1</v>
      </c>
      <c r="H83">
        <f t="shared" si="7"/>
        <v>0</v>
      </c>
      <c r="J83">
        <f t="shared" si="8"/>
        <v>0.33333333333333331</v>
      </c>
      <c r="K83">
        <v>1</v>
      </c>
      <c r="L83">
        <f t="shared" si="9"/>
        <v>20</v>
      </c>
      <c r="M83" s="5">
        <v>30</v>
      </c>
      <c r="N83">
        <f t="shared" si="10"/>
        <v>6</v>
      </c>
      <c r="O83">
        <f t="shared" si="11"/>
        <v>5</v>
      </c>
      <c r="P83">
        <v>0.3</v>
      </c>
      <c r="Q83" t="str">
        <f>IF(Table2[[#This Row],[sales price3]]&gt;0,"Y","N")</f>
        <v>Y</v>
      </c>
    </row>
    <row r="84" spans="1:17" ht="23" x14ac:dyDescent="0.25">
      <c r="A84" s="4" t="s">
        <v>102</v>
      </c>
      <c r="B84" s="4" t="s">
        <v>50</v>
      </c>
      <c r="C84" s="4">
        <v>65</v>
      </c>
      <c r="D84" s="4">
        <v>25</v>
      </c>
      <c r="E84" s="4">
        <v>5</v>
      </c>
      <c r="F84" s="4">
        <v>35</v>
      </c>
      <c r="G84">
        <f t="shared" si="6"/>
        <v>0.53846153846153844</v>
      </c>
      <c r="H84">
        <f t="shared" si="7"/>
        <v>-30</v>
      </c>
      <c r="J84">
        <f t="shared" si="8"/>
        <v>0.38461538461538464</v>
      </c>
      <c r="K84">
        <v>0.53846153846153844</v>
      </c>
      <c r="L84">
        <f t="shared" si="9"/>
        <v>40</v>
      </c>
      <c r="M84" s="4">
        <v>35</v>
      </c>
      <c r="N84">
        <f t="shared" si="10"/>
        <v>7</v>
      </c>
      <c r="O84">
        <f t="shared" si="11"/>
        <v>9.2857142857142865</v>
      </c>
      <c r="P84">
        <v>0.4</v>
      </c>
      <c r="Q84" t="str">
        <f>IF(Table2[[#This Row],[sales price3]]&gt;0,"Y","N")</f>
        <v>Y</v>
      </c>
    </row>
    <row r="85" spans="1:17" ht="23" x14ac:dyDescent="0.25">
      <c r="A85" s="5" t="s">
        <v>102</v>
      </c>
      <c r="B85" s="5" t="s">
        <v>146</v>
      </c>
      <c r="C85" s="5">
        <v>40</v>
      </c>
      <c r="D85" s="5">
        <v>15</v>
      </c>
      <c r="E85" s="5">
        <v>5</v>
      </c>
      <c r="F85" s="5">
        <v>35</v>
      </c>
      <c r="G85">
        <f t="shared" si="6"/>
        <v>0.875</v>
      </c>
      <c r="H85">
        <f t="shared" si="7"/>
        <v>-5</v>
      </c>
      <c r="J85">
        <f t="shared" si="8"/>
        <v>0.375</v>
      </c>
      <c r="K85">
        <v>0.875</v>
      </c>
      <c r="L85">
        <f t="shared" si="9"/>
        <v>25</v>
      </c>
      <c r="M85" s="5">
        <v>35</v>
      </c>
      <c r="N85">
        <f t="shared" si="10"/>
        <v>7</v>
      </c>
      <c r="O85">
        <f t="shared" si="11"/>
        <v>5.7142857142857144</v>
      </c>
      <c r="P85">
        <v>0.43010752688172044</v>
      </c>
      <c r="Q85" t="str">
        <f>IF(Table2[[#This Row],[sales price3]]&gt;0,"Y","N")</f>
        <v>Y</v>
      </c>
    </row>
    <row r="86" spans="1:17" ht="23" x14ac:dyDescent="0.25">
      <c r="A86" s="4" t="s">
        <v>55</v>
      </c>
      <c r="B86" s="4" t="s">
        <v>157</v>
      </c>
      <c r="C86" s="4">
        <v>100</v>
      </c>
      <c r="D86" s="4">
        <v>35</v>
      </c>
      <c r="E86" s="4">
        <v>5</v>
      </c>
      <c r="F86" s="4">
        <v>40</v>
      </c>
      <c r="G86">
        <f t="shared" si="6"/>
        <v>0.4</v>
      </c>
      <c r="H86">
        <f t="shared" si="7"/>
        <v>-60</v>
      </c>
      <c r="J86">
        <f t="shared" si="8"/>
        <v>0.35</v>
      </c>
      <c r="K86">
        <v>0.4</v>
      </c>
      <c r="L86">
        <f t="shared" si="9"/>
        <v>65</v>
      </c>
      <c r="M86" s="4">
        <v>40</v>
      </c>
      <c r="N86">
        <f t="shared" si="10"/>
        <v>8</v>
      </c>
      <c r="O86">
        <f t="shared" si="11"/>
        <v>12.5</v>
      </c>
      <c r="P86">
        <v>0.76190476190476186</v>
      </c>
      <c r="Q86" t="str">
        <f>IF(Table2[[#This Row],[sales price3]]&gt;0,"Y","N")</f>
        <v>Y</v>
      </c>
    </row>
    <row r="87" spans="1:17" ht="23" x14ac:dyDescent="0.25">
      <c r="A87" s="5" t="s">
        <v>10</v>
      </c>
      <c r="B87" s="5" t="s">
        <v>152</v>
      </c>
      <c r="C87" s="5">
        <v>100</v>
      </c>
      <c r="D87" s="5">
        <v>35</v>
      </c>
      <c r="E87" s="5">
        <v>5</v>
      </c>
      <c r="F87" s="5">
        <v>40</v>
      </c>
      <c r="G87">
        <f t="shared" si="6"/>
        <v>0.4</v>
      </c>
      <c r="H87">
        <f t="shared" si="7"/>
        <v>-60</v>
      </c>
      <c r="J87">
        <f t="shared" si="8"/>
        <v>0.35</v>
      </c>
      <c r="K87">
        <v>0.4</v>
      </c>
      <c r="L87">
        <f t="shared" si="9"/>
        <v>65</v>
      </c>
      <c r="M87" s="5">
        <v>40</v>
      </c>
      <c r="N87">
        <f t="shared" si="10"/>
        <v>8</v>
      </c>
      <c r="O87">
        <f t="shared" si="11"/>
        <v>12.5</v>
      </c>
      <c r="P87">
        <v>0.45</v>
      </c>
      <c r="Q87" t="str">
        <f>IF(Table2[[#This Row],[sales price3]]&gt;0,"Y","N")</f>
        <v>Y</v>
      </c>
    </row>
    <row r="88" spans="1:17" ht="23" x14ac:dyDescent="0.25">
      <c r="A88" s="4" t="s">
        <v>10</v>
      </c>
      <c r="B88" s="4" t="s">
        <v>22</v>
      </c>
      <c r="C88" s="4">
        <v>30</v>
      </c>
      <c r="D88" s="4">
        <v>15</v>
      </c>
      <c r="E88" s="4">
        <v>2</v>
      </c>
      <c r="F88" s="4">
        <v>40</v>
      </c>
      <c r="G88">
        <f t="shared" si="6"/>
        <v>1.3333333333333333</v>
      </c>
      <c r="H88">
        <f t="shared" si="7"/>
        <v>10</v>
      </c>
      <c r="J88">
        <f t="shared" si="8"/>
        <v>0.5</v>
      </c>
      <c r="K88">
        <v>1.3333333333333333</v>
      </c>
      <c r="L88">
        <f t="shared" si="9"/>
        <v>15</v>
      </c>
      <c r="M88" s="4">
        <v>40</v>
      </c>
      <c r="N88">
        <f t="shared" si="10"/>
        <v>20</v>
      </c>
      <c r="O88">
        <f t="shared" si="11"/>
        <v>1.5</v>
      </c>
      <c r="P88">
        <v>0.45</v>
      </c>
      <c r="Q88" t="str">
        <f>IF(Table2[[#This Row],[sales price3]]&gt;0,"Y","N")</f>
        <v>Y</v>
      </c>
    </row>
    <row r="89" spans="1:17" ht="23" x14ac:dyDescent="0.25">
      <c r="A89" s="5" t="s">
        <v>102</v>
      </c>
      <c r="B89" s="5" t="s">
        <v>107</v>
      </c>
      <c r="C89" s="5">
        <v>60</v>
      </c>
      <c r="D89" s="5">
        <v>25</v>
      </c>
      <c r="E89" s="5">
        <v>5</v>
      </c>
      <c r="F89" s="5">
        <v>40</v>
      </c>
      <c r="G89">
        <f t="shared" si="6"/>
        <v>0.66666666666666663</v>
      </c>
      <c r="H89">
        <f t="shared" si="7"/>
        <v>-20</v>
      </c>
      <c r="J89">
        <f t="shared" si="8"/>
        <v>0.41666666666666669</v>
      </c>
      <c r="K89">
        <v>0.66666666666666663</v>
      </c>
      <c r="L89">
        <f t="shared" si="9"/>
        <v>35</v>
      </c>
      <c r="M89" s="5">
        <v>40</v>
      </c>
      <c r="N89">
        <f t="shared" si="10"/>
        <v>8</v>
      </c>
      <c r="O89">
        <f t="shared" si="11"/>
        <v>7.5</v>
      </c>
      <c r="P89">
        <v>0.5</v>
      </c>
      <c r="Q89" t="str">
        <f>IF(Table2[[#This Row],[sales price3]]&gt;0,"Y","N")</f>
        <v>Y</v>
      </c>
    </row>
    <row r="90" spans="1:17" ht="23" x14ac:dyDescent="0.25">
      <c r="A90" s="4" t="s">
        <v>114</v>
      </c>
      <c r="B90" s="4" t="s">
        <v>38</v>
      </c>
      <c r="C90" s="4">
        <v>60</v>
      </c>
      <c r="D90" s="4">
        <v>20</v>
      </c>
      <c r="E90" s="4">
        <v>5</v>
      </c>
      <c r="F90" s="4">
        <v>40</v>
      </c>
      <c r="G90">
        <f t="shared" si="6"/>
        <v>0.66666666666666663</v>
      </c>
      <c r="H90">
        <f t="shared" si="7"/>
        <v>-20</v>
      </c>
      <c r="J90">
        <f t="shared" si="8"/>
        <v>0.33333333333333331</v>
      </c>
      <c r="K90">
        <v>0.66666666666666663</v>
      </c>
      <c r="L90">
        <f t="shared" si="9"/>
        <v>40</v>
      </c>
      <c r="M90" s="4">
        <v>40</v>
      </c>
      <c r="N90">
        <f t="shared" si="10"/>
        <v>8</v>
      </c>
      <c r="O90">
        <f t="shared" si="11"/>
        <v>7.5</v>
      </c>
      <c r="P90">
        <v>0.84</v>
      </c>
      <c r="Q90" t="str">
        <f>IF(Table2[[#This Row],[sales price3]]&gt;0,"Y","N")</f>
        <v>Y</v>
      </c>
    </row>
    <row r="91" spans="1:17" ht="23" x14ac:dyDescent="0.25">
      <c r="A91" s="5" t="s">
        <v>133</v>
      </c>
      <c r="B91" s="5" t="s">
        <v>77</v>
      </c>
      <c r="C91" s="5">
        <v>60</v>
      </c>
      <c r="D91" s="5">
        <v>25</v>
      </c>
      <c r="E91" s="5">
        <v>5</v>
      </c>
      <c r="F91" s="5">
        <v>40</v>
      </c>
      <c r="G91">
        <f t="shared" si="6"/>
        <v>0.66666666666666663</v>
      </c>
      <c r="H91">
        <f t="shared" si="7"/>
        <v>-20</v>
      </c>
      <c r="J91">
        <f t="shared" si="8"/>
        <v>0.41666666666666669</v>
      </c>
      <c r="K91">
        <v>0.66666666666666663</v>
      </c>
      <c r="L91">
        <f t="shared" si="9"/>
        <v>35</v>
      </c>
      <c r="M91" s="5">
        <v>40</v>
      </c>
      <c r="N91">
        <f t="shared" si="10"/>
        <v>8</v>
      </c>
      <c r="O91">
        <f t="shared" si="11"/>
        <v>7.5</v>
      </c>
      <c r="P91">
        <v>0.42857142857142855</v>
      </c>
      <c r="Q91" t="str">
        <f>IF(Table2[[#This Row],[sales price3]]&gt;0,"Y","N")</f>
        <v>Y</v>
      </c>
    </row>
    <row r="92" spans="1:17" ht="23" x14ac:dyDescent="0.25">
      <c r="A92" s="4" t="s">
        <v>43</v>
      </c>
      <c r="B92" s="4" t="s">
        <v>141</v>
      </c>
      <c r="C92" s="4">
        <v>60</v>
      </c>
      <c r="D92" s="4">
        <v>25</v>
      </c>
      <c r="E92" s="4">
        <v>5</v>
      </c>
      <c r="F92" s="4">
        <v>40</v>
      </c>
      <c r="G92">
        <f t="shared" si="6"/>
        <v>0.66666666666666663</v>
      </c>
      <c r="H92">
        <f t="shared" si="7"/>
        <v>-20</v>
      </c>
      <c r="J92">
        <f t="shared" si="8"/>
        <v>0.41666666666666669</v>
      </c>
      <c r="K92">
        <v>0.66666666666666663</v>
      </c>
      <c r="L92">
        <f t="shared" si="9"/>
        <v>35</v>
      </c>
      <c r="M92" s="4">
        <v>40</v>
      </c>
      <c r="N92">
        <f t="shared" si="10"/>
        <v>8</v>
      </c>
      <c r="O92">
        <f t="shared" si="11"/>
        <v>7.5</v>
      </c>
      <c r="P92">
        <v>0.5</v>
      </c>
      <c r="Q92" t="str">
        <f>IF(Table2[[#This Row],[sales price3]]&gt;0,"Y","N")</f>
        <v>Y</v>
      </c>
    </row>
    <row r="93" spans="1:17" ht="23" x14ac:dyDescent="0.25">
      <c r="A93" s="5" t="s">
        <v>43</v>
      </c>
      <c r="B93" s="5" t="s">
        <v>45</v>
      </c>
      <c r="C93" s="5">
        <v>120</v>
      </c>
      <c r="D93" s="5">
        <v>40</v>
      </c>
      <c r="E93" s="5">
        <v>10</v>
      </c>
      <c r="F93" s="5">
        <v>40</v>
      </c>
      <c r="G93">
        <f t="shared" si="6"/>
        <v>0.33333333333333331</v>
      </c>
      <c r="H93">
        <f t="shared" si="7"/>
        <v>-80</v>
      </c>
      <c r="J93">
        <f t="shared" si="8"/>
        <v>0.33333333333333331</v>
      </c>
      <c r="K93">
        <v>0.33333333333333331</v>
      </c>
      <c r="L93">
        <f t="shared" si="9"/>
        <v>80</v>
      </c>
      <c r="M93" s="5">
        <v>40</v>
      </c>
      <c r="N93">
        <f t="shared" si="10"/>
        <v>4</v>
      </c>
      <c r="O93">
        <f t="shared" si="11"/>
        <v>30</v>
      </c>
      <c r="P93">
        <v>0.45714285714285713</v>
      </c>
      <c r="Q93" t="str">
        <f>IF(Table2[[#This Row],[sales price3]]&gt;0,"Y","N")</f>
        <v>Y</v>
      </c>
    </row>
    <row r="94" spans="1:17" ht="23" x14ac:dyDescent="0.25">
      <c r="A94" s="4" t="s">
        <v>11</v>
      </c>
      <c r="B94" s="4" t="s">
        <v>41</v>
      </c>
      <c r="C94" s="4">
        <v>44</v>
      </c>
      <c r="D94" s="4">
        <v>20</v>
      </c>
      <c r="E94" s="4">
        <v>5</v>
      </c>
      <c r="F94" s="4">
        <v>40</v>
      </c>
      <c r="G94">
        <f t="shared" si="6"/>
        <v>0.90909090909090906</v>
      </c>
      <c r="H94">
        <f t="shared" si="7"/>
        <v>-4</v>
      </c>
      <c r="J94">
        <f t="shared" si="8"/>
        <v>0.45454545454545453</v>
      </c>
      <c r="K94">
        <v>0.90909090909090906</v>
      </c>
      <c r="L94">
        <f t="shared" si="9"/>
        <v>24</v>
      </c>
      <c r="M94" s="4">
        <v>40</v>
      </c>
      <c r="N94">
        <f t="shared" si="10"/>
        <v>8</v>
      </c>
      <c r="O94">
        <f t="shared" si="11"/>
        <v>5.5</v>
      </c>
      <c r="P94">
        <v>0.49333333333333335</v>
      </c>
      <c r="Q94" t="str">
        <f>IF(Table2[[#This Row],[sales price3]]&gt;0,"Y","N")</f>
        <v>Y</v>
      </c>
    </row>
    <row r="95" spans="1:17" ht="23" x14ac:dyDescent="0.25">
      <c r="A95" s="5" t="s">
        <v>55</v>
      </c>
      <c r="B95" s="5" t="s">
        <v>123</v>
      </c>
      <c r="C95" s="5">
        <v>125</v>
      </c>
      <c r="D95" s="5">
        <v>45</v>
      </c>
      <c r="E95" s="5">
        <v>5</v>
      </c>
      <c r="F95" s="5">
        <v>45</v>
      </c>
      <c r="G95">
        <f t="shared" si="6"/>
        <v>0.36</v>
      </c>
      <c r="H95">
        <f t="shared" si="7"/>
        <v>-80</v>
      </c>
      <c r="J95">
        <f t="shared" si="8"/>
        <v>0.36</v>
      </c>
      <c r="K95">
        <v>0.36</v>
      </c>
      <c r="L95">
        <f t="shared" si="9"/>
        <v>80</v>
      </c>
      <c r="M95" s="5">
        <v>45</v>
      </c>
      <c r="N95">
        <f t="shared" si="10"/>
        <v>9</v>
      </c>
      <c r="O95">
        <f t="shared" si="11"/>
        <v>13.888888888888889</v>
      </c>
      <c r="P95">
        <v>0.69811320754716977</v>
      </c>
      <c r="Q95" t="str">
        <f>IF(Table2[[#This Row],[sales price3]]&gt;0,"Y","N")</f>
        <v>Y</v>
      </c>
    </row>
    <row r="96" spans="1:17" ht="23" x14ac:dyDescent="0.25">
      <c r="A96" s="4" t="s">
        <v>114</v>
      </c>
      <c r="B96" s="4" t="s">
        <v>158</v>
      </c>
      <c r="C96" s="4">
        <v>100</v>
      </c>
      <c r="D96" s="4">
        <v>35</v>
      </c>
      <c r="E96" s="4">
        <v>5</v>
      </c>
      <c r="F96" s="4">
        <v>45</v>
      </c>
      <c r="G96">
        <f t="shared" si="6"/>
        <v>0.45</v>
      </c>
      <c r="H96">
        <f t="shared" si="7"/>
        <v>-55</v>
      </c>
      <c r="J96">
        <f t="shared" si="8"/>
        <v>0.35</v>
      </c>
      <c r="K96">
        <v>0.45</v>
      </c>
      <c r="L96">
        <f t="shared" si="9"/>
        <v>65</v>
      </c>
      <c r="M96" s="4">
        <v>45</v>
      </c>
      <c r="N96">
        <f t="shared" si="10"/>
        <v>9</v>
      </c>
      <c r="O96">
        <f t="shared" si="11"/>
        <v>11.111111111111111</v>
      </c>
      <c r="P96">
        <v>0.69811320754716977</v>
      </c>
      <c r="Q96" t="str">
        <f>IF(Table2[[#This Row],[sales price3]]&gt;0,"Y","N")</f>
        <v>Y</v>
      </c>
    </row>
    <row r="97" spans="1:17" ht="23" x14ac:dyDescent="0.25">
      <c r="A97" s="5" t="s">
        <v>94</v>
      </c>
      <c r="B97" s="5" t="s">
        <v>155</v>
      </c>
      <c r="C97" s="5">
        <v>75</v>
      </c>
      <c r="D97" s="5">
        <v>35</v>
      </c>
      <c r="E97" s="5">
        <v>5</v>
      </c>
      <c r="F97" s="5">
        <v>45</v>
      </c>
      <c r="G97">
        <f t="shared" si="6"/>
        <v>0.6</v>
      </c>
      <c r="H97">
        <f t="shared" si="7"/>
        <v>-30</v>
      </c>
      <c r="J97">
        <f t="shared" si="8"/>
        <v>0.46666666666666667</v>
      </c>
      <c r="K97">
        <v>0.6</v>
      </c>
      <c r="L97">
        <f t="shared" si="9"/>
        <v>40</v>
      </c>
      <c r="M97" s="5">
        <v>45</v>
      </c>
      <c r="N97">
        <f t="shared" si="10"/>
        <v>9</v>
      </c>
      <c r="O97">
        <f t="shared" si="11"/>
        <v>8.3333333333333339</v>
      </c>
      <c r="P97">
        <v>0.33333333333333331</v>
      </c>
      <c r="Q97" t="str">
        <f>IF(Table2[[#This Row],[sales price3]]&gt;0,"Y","N")</f>
        <v>Y</v>
      </c>
    </row>
    <row r="98" spans="1:17" ht="23" x14ac:dyDescent="0.25">
      <c r="A98" s="4" t="s">
        <v>133</v>
      </c>
      <c r="B98" s="4" t="s">
        <v>74</v>
      </c>
      <c r="C98" s="4">
        <v>75</v>
      </c>
      <c r="D98" s="4">
        <v>30</v>
      </c>
      <c r="E98" s="4">
        <v>5</v>
      </c>
      <c r="F98" s="4">
        <v>45</v>
      </c>
      <c r="G98">
        <f t="shared" si="6"/>
        <v>0.6</v>
      </c>
      <c r="H98">
        <f t="shared" si="7"/>
        <v>-30</v>
      </c>
      <c r="J98">
        <f t="shared" si="8"/>
        <v>0.4</v>
      </c>
      <c r="K98">
        <v>0.6</v>
      </c>
      <c r="L98">
        <f t="shared" si="9"/>
        <v>45</v>
      </c>
      <c r="M98" s="4">
        <v>45</v>
      </c>
      <c r="N98">
        <f t="shared" si="10"/>
        <v>9</v>
      </c>
      <c r="O98">
        <f t="shared" si="11"/>
        <v>8.3333333333333339</v>
      </c>
      <c r="P98">
        <v>0.5714285714285714</v>
      </c>
      <c r="Q98" t="str">
        <f>IF(Table2[[#This Row],[sales price3]]&gt;0,"Y","N")</f>
        <v>Y</v>
      </c>
    </row>
    <row r="99" spans="1:17" ht="23" x14ac:dyDescent="0.25">
      <c r="A99" s="5" t="s">
        <v>133</v>
      </c>
      <c r="B99" s="5" t="s">
        <v>74</v>
      </c>
      <c r="C99" s="5">
        <v>75</v>
      </c>
      <c r="D99" s="5">
        <v>30</v>
      </c>
      <c r="E99" s="5">
        <v>5</v>
      </c>
      <c r="F99" s="5">
        <v>45</v>
      </c>
      <c r="G99">
        <f t="shared" si="6"/>
        <v>0.6</v>
      </c>
      <c r="H99">
        <f t="shared" si="7"/>
        <v>-30</v>
      </c>
      <c r="J99">
        <f t="shared" si="8"/>
        <v>0.4</v>
      </c>
      <c r="K99">
        <v>0.6</v>
      </c>
      <c r="L99">
        <f t="shared" si="9"/>
        <v>45</v>
      </c>
      <c r="M99" s="5">
        <v>45</v>
      </c>
      <c r="N99">
        <f t="shared" si="10"/>
        <v>9</v>
      </c>
      <c r="O99">
        <f t="shared" si="11"/>
        <v>8.3333333333333339</v>
      </c>
      <c r="P99">
        <v>0.4</v>
      </c>
      <c r="Q99" t="str">
        <f>IF(Table2[[#This Row],[sales price3]]&gt;0,"Y","N")</f>
        <v>Y</v>
      </c>
    </row>
    <row r="100" spans="1:17" ht="23" x14ac:dyDescent="0.25">
      <c r="A100" s="4" t="s">
        <v>10</v>
      </c>
      <c r="B100" s="4" t="s">
        <v>163</v>
      </c>
      <c r="C100" s="4">
        <v>50</v>
      </c>
      <c r="D100" s="4">
        <v>25</v>
      </c>
      <c r="E100" s="4">
        <v>5</v>
      </c>
      <c r="F100" s="4">
        <v>45</v>
      </c>
      <c r="G100">
        <f t="shared" si="6"/>
        <v>0.9</v>
      </c>
      <c r="H100">
        <f t="shared" si="7"/>
        <v>-5</v>
      </c>
      <c r="J100">
        <f t="shared" si="8"/>
        <v>0.5</v>
      </c>
      <c r="K100">
        <v>0.9</v>
      </c>
      <c r="L100">
        <f t="shared" si="9"/>
        <v>25</v>
      </c>
      <c r="M100" s="4">
        <v>45</v>
      </c>
      <c r="N100">
        <f t="shared" si="10"/>
        <v>9</v>
      </c>
      <c r="O100">
        <f t="shared" si="11"/>
        <v>5.5555555555555554</v>
      </c>
      <c r="P100">
        <v>0.54666666666666663</v>
      </c>
      <c r="Q100" t="str">
        <f>IF(Table2[[#This Row],[sales price3]]&gt;0,"Y","N")</f>
        <v>Y</v>
      </c>
    </row>
    <row r="101" spans="1:17" ht="23" x14ac:dyDescent="0.25">
      <c r="A101" s="5" t="s">
        <v>10</v>
      </c>
      <c r="B101" s="5" t="s">
        <v>164</v>
      </c>
      <c r="C101" s="5">
        <v>50</v>
      </c>
      <c r="D101" s="5">
        <v>25</v>
      </c>
      <c r="E101" s="5">
        <v>5</v>
      </c>
      <c r="F101" s="5">
        <v>45</v>
      </c>
      <c r="G101">
        <f t="shared" si="6"/>
        <v>0.9</v>
      </c>
      <c r="H101">
        <f t="shared" si="7"/>
        <v>-5</v>
      </c>
      <c r="J101">
        <f t="shared" si="8"/>
        <v>0.5</v>
      </c>
      <c r="K101">
        <v>0.9</v>
      </c>
      <c r="L101">
        <f t="shared" si="9"/>
        <v>25</v>
      </c>
      <c r="M101" s="5">
        <v>45</v>
      </c>
      <c r="N101">
        <f t="shared" si="10"/>
        <v>9</v>
      </c>
      <c r="O101">
        <f t="shared" si="11"/>
        <v>5.5555555555555554</v>
      </c>
      <c r="P101">
        <v>0.42613636363636365</v>
      </c>
      <c r="Q101" t="str">
        <f>IF(Table2[[#This Row],[sales price3]]&gt;0,"Y","N")</f>
        <v>Y</v>
      </c>
    </row>
    <row r="102" spans="1:17" ht="23" x14ac:dyDescent="0.25">
      <c r="A102" s="4" t="s">
        <v>11</v>
      </c>
      <c r="B102" s="4" t="s">
        <v>149</v>
      </c>
      <c r="C102" s="4">
        <v>56</v>
      </c>
      <c r="D102" s="4">
        <v>25</v>
      </c>
      <c r="E102" s="4">
        <v>5</v>
      </c>
      <c r="F102" s="4">
        <v>50</v>
      </c>
      <c r="G102">
        <f t="shared" si="6"/>
        <v>0.8928571428571429</v>
      </c>
      <c r="H102">
        <f t="shared" si="7"/>
        <v>-6</v>
      </c>
      <c r="J102">
        <f t="shared" si="8"/>
        <v>0.44642857142857145</v>
      </c>
      <c r="K102">
        <v>0.8928571428571429</v>
      </c>
      <c r="L102">
        <f t="shared" si="9"/>
        <v>31</v>
      </c>
      <c r="M102" s="4">
        <v>50</v>
      </c>
      <c r="N102">
        <f t="shared" si="10"/>
        <v>10</v>
      </c>
      <c r="O102">
        <f t="shared" si="11"/>
        <v>5.6</v>
      </c>
      <c r="P102">
        <v>0.42613636363636365</v>
      </c>
      <c r="Q102" t="str">
        <f>IF(Table2[[#This Row],[sales price3]]&gt;0,"Y","N")</f>
        <v>Y</v>
      </c>
    </row>
    <row r="103" spans="1:17" ht="23" x14ac:dyDescent="0.25">
      <c r="A103" s="5" t="s">
        <v>43</v>
      </c>
      <c r="B103" s="5" t="s">
        <v>140</v>
      </c>
      <c r="C103" s="5">
        <v>110</v>
      </c>
      <c r="D103" s="5">
        <v>40</v>
      </c>
      <c r="E103" s="5">
        <v>10</v>
      </c>
      <c r="F103" s="5">
        <v>50</v>
      </c>
      <c r="G103">
        <f t="shared" si="6"/>
        <v>0.45454545454545453</v>
      </c>
      <c r="H103">
        <f t="shared" si="7"/>
        <v>-60</v>
      </c>
      <c r="J103">
        <f t="shared" si="8"/>
        <v>0.36363636363636365</v>
      </c>
      <c r="K103">
        <v>0.45454545454545453</v>
      </c>
      <c r="L103">
        <f t="shared" si="9"/>
        <v>70</v>
      </c>
      <c r="M103" s="5">
        <v>50</v>
      </c>
      <c r="N103">
        <f t="shared" si="10"/>
        <v>5</v>
      </c>
      <c r="O103">
        <f t="shared" si="11"/>
        <v>22</v>
      </c>
      <c r="P103">
        <v>0.42613636363636365</v>
      </c>
      <c r="Q103" t="str">
        <f>IF(Table2[[#This Row],[sales price3]]&gt;0,"Y","N")</f>
        <v>Y</v>
      </c>
    </row>
    <row r="104" spans="1:17" ht="23" x14ac:dyDescent="0.25">
      <c r="A104" s="4" t="s">
        <v>10</v>
      </c>
      <c r="B104" s="4" t="s">
        <v>178</v>
      </c>
      <c r="C104" s="4">
        <v>100</v>
      </c>
      <c r="D104" s="4">
        <v>50</v>
      </c>
      <c r="E104" s="4">
        <v>10</v>
      </c>
      <c r="F104" s="4">
        <v>50</v>
      </c>
      <c r="G104">
        <f t="shared" si="6"/>
        <v>0.5</v>
      </c>
      <c r="H104">
        <f t="shared" si="7"/>
        <v>-50</v>
      </c>
      <c r="J104">
        <f t="shared" si="8"/>
        <v>0.5</v>
      </c>
      <c r="K104">
        <v>0.5</v>
      </c>
      <c r="L104">
        <f t="shared" si="9"/>
        <v>50</v>
      </c>
      <c r="M104" s="4">
        <v>50</v>
      </c>
      <c r="N104">
        <f t="shared" si="10"/>
        <v>5</v>
      </c>
      <c r="O104">
        <f t="shared" si="11"/>
        <v>20</v>
      </c>
      <c r="P104">
        <v>0.25</v>
      </c>
      <c r="Q104" t="str">
        <f>IF(Table2[[#This Row],[sales price3]]&gt;0,"Y","N")</f>
        <v>Y</v>
      </c>
    </row>
    <row r="105" spans="1:17" ht="23" x14ac:dyDescent="0.25">
      <c r="A105" s="5" t="s">
        <v>106</v>
      </c>
      <c r="B105" s="5" t="s">
        <v>105</v>
      </c>
      <c r="C105" s="5">
        <v>40</v>
      </c>
      <c r="D105" s="5">
        <v>20</v>
      </c>
      <c r="E105" s="5">
        <v>5</v>
      </c>
      <c r="F105" s="5">
        <v>50</v>
      </c>
      <c r="G105">
        <f t="shared" si="6"/>
        <v>1.25</v>
      </c>
      <c r="H105">
        <f t="shared" si="7"/>
        <v>10</v>
      </c>
      <c r="J105">
        <f t="shared" si="8"/>
        <v>0.5</v>
      </c>
      <c r="K105">
        <v>1.25</v>
      </c>
      <c r="L105">
        <f t="shared" si="9"/>
        <v>20</v>
      </c>
      <c r="M105" s="5">
        <v>50</v>
      </c>
      <c r="N105">
        <f t="shared" si="10"/>
        <v>10</v>
      </c>
      <c r="O105">
        <f t="shared" si="11"/>
        <v>4</v>
      </c>
      <c r="Q105" t="str">
        <f>IF(Table2[[#This Row],[sales price3]]&gt;0,"Y","N")</f>
        <v>Y</v>
      </c>
    </row>
    <row r="106" spans="1:17" ht="23" x14ac:dyDescent="0.25">
      <c r="A106" s="4" t="s">
        <v>23</v>
      </c>
      <c r="B106" s="4" t="s">
        <v>131</v>
      </c>
      <c r="C106" s="4">
        <v>425</v>
      </c>
      <c r="D106" s="4">
        <v>5</v>
      </c>
      <c r="E106" s="4">
        <v>2</v>
      </c>
      <c r="F106" s="4">
        <v>55</v>
      </c>
      <c r="G106">
        <f t="shared" si="6"/>
        <v>0.12941176470588237</v>
      </c>
      <c r="H106">
        <f t="shared" si="7"/>
        <v>-370</v>
      </c>
      <c r="J106">
        <f t="shared" si="8"/>
        <v>1.1764705882352941E-2</v>
      </c>
      <c r="K106">
        <v>0.12941176470588237</v>
      </c>
      <c r="L106">
        <f t="shared" si="9"/>
        <v>420</v>
      </c>
      <c r="M106" s="4">
        <v>55</v>
      </c>
      <c r="N106">
        <f t="shared" si="10"/>
        <v>27</v>
      </c>
      <c r="O106">
        <f t="shared" si="11"/>
        <v>15.454545454545453</v>
      </c>
      <c r="Q106" t="str">
        <f>IF(Table2[[#This Row],[sales price3]]&gt;0,"Y","N")</f>
        <v>Y</v>
      </c>
    </row>
    <row r="107" spans="1:17" ht="23" x14ac:dyDescent="0.25">
      <c r="A107" s="5" t="s">
        <v>26</v>
      </c>
      <c r="B107" s="5" t="s">
        <v>171</v>
      </c>
      <c r="C107" s="5">
        <v>75</v>
      </c>
      <c r="D107" s="5">
        <v>35</v>
      </c>
      <c r="E107" s="5">
        <v>5</v>
      </c>
      <c r="F107" s="5">
        <v>55</v>
      </c>
      <c r="G107">
        <f t="shared" si="6"/>
        <v>0.73333333333333328</v>
      </c>
      <c r="H107">
        <f t="shared" si="7"/>
        <v>-20</v>
      </c>
      <c r="J107">
        <f t="shared" si="8"/>
        <v>0.46666666666666667</v>
      </c>
      <c r="K107">
        <v>0.73333333333333328</v>
      </c>
      <c r="L107">
        <f t="shared" si="9"/>
        <v>40</v>
      </c>
      <c r="M107" s="5">
        <v>55</v>
      </c>
      <c r="N107">
        <f t="shared" si="10"/>
        <v>11</v>
      </c>
      <c r="O107">
        <f t="shared" si="11"/>
        <v>6.8181818181818183</v>
      </c>
      <c r="Q107" t="str">
        <f>IF(Table2[[#This Row],[sales price3]]&gt;0,"Y","N")</f>
        <v>Y</v>
      </c>
    </row>
    <row r="108" spans="1:17" ht="23" x14ac:dyDescent="0.25">
      <c r="A108" s="4" t="s">
        <v>133</v>
      </c>
      <c r="B108" s="4" t="s">
        <v>83</v>
      </c>
      <c r="C108" s="4">
        <v>70</v>
      </c>
      <c r="D108" s="4">
        <v>35</v>
      </c>
      <c r="E108" s="4">
        <v>5</v>
      </c>
      <c r="F108" s="4">
        <v>55</v>
      </c>
      <c r="G108">
        <f t="shared" si="6"/>
        <v>0.7857142857142857</v>
      </c>
      <c r="H108">
        <f t="shared" si="7"/>
        <v>-15</v>
      </c>
      <c r="J108">
        <f t="shared" si="8"/>
        <v>0.5</v>
      </c>
      <c r="K108">
        <v>0.7857142857142857</v>
      </c>
      <c r="L108">
        <f t="shared" si="9"/>
        <v>35</v>
      </c>
      <c r="M108" s="4">
        <v>55</v>
      </c>
      <c r="N108">
        <f t="shared" si="10"/>
        <v>11</v>
      </c>
      <c r="O108">
        <f t="shared" si="11"/>
        <v>6.3636363636363642</v>
      </c>
      <c r="Q108" t="str">
        <f>IF(Table2[[#This Row],[sales price3]]&gt;0,"Y","N")</f>
        <v>Y</v>
      </c>
    </row>
    <row r="109" spans="1:17" ht="23" x14ac:dyDescent="0.25">
      <c r="A109" s="5" t="s">
        <v>10</v>
      </c>
      <c r="B109" s="5" t="s">
        <v>53</v>
      </c>
      <c r="C109" s="5">
        <v>75</v>
      </c>
      <c r="D109" s="5">
        <v>35</v>
      </c>
      <c r="E109" s="5">
        <v>5</v>
      </c>
      <c r="F109" s="5">
        <v>60</v>
      </c>
      <c r="G109">
        <f t="shared" si="6"/>
        <v>0.8</v>
      </c>
      <c r="H109">
        <f t="shared" si="7"/>
        <v>-15</v>
      </c>
      <c r="J109">
        <f t="shared" si="8"/>
        <v>0.46666666666666667</v>
      </c>
      <c r="K109">
        <v>0.8</v>
      </c>
      <c r="L109">
        <f t="shared" si="9"/>
        <v>40</v>
      </c>
      <c r="M109" s="5">
        <v>60</v>
      </c>
      <c r="N109">
        <f t="shared" si="10"/>
        <v>12</v>
      </c>
      <c r="O109">
        <f t="shared" si="11"/>
        <v>6.25</v>
      </c>
      <c r="Q109" t="str">
        <f>IF(Table2[[#This Row],[sales price3]]&gt;0,"Y","N")</f>
        <v>Y</v>
      </c>
    </row>
    <row r="110" spans="1:17" ht="23" x14ac:dyDescent="0.25">
      <c r="A110" s="4" t="s">
        <v>120</v>
      </c>
      <c r="B110" s="4" t="s">
        <v>87</v>
      </c>
      <c r="C110" s="4">
        <v>100</v>
      </c>
      <c r="D110" s="4">
        <v>40</v>
      </c>
      <c r="E110" s="4">
        <v>10</v>
      </c>
      <c r="F110" s="4">
        <v>60</v>
      </c>
      <c r="G110">
        <f t="shared" si="6"/>
        <v>0.6</v>
      </c>
      <c r="H110">
        <f t="shared" si="7"/>
        <v>-40</v>
      </c>
      <c r="J110">
        <f t="shared" si="8"/>
        <v>0.4</v>
      </c>
      <c r="K110">
        <v>0.6</v>
      </c>
      <c r="L110">
        <f t="shared" si="9"/>
        <v>60</v>
      </c>
      <c r="M110" s="4">
        <v>60</v>
      </c>
      <c r="N110">
        <f t="shared" si="10"/>
        <v>6</v>
      </c>
      <c r="O110">
        <f t="shared" si="11"/>
        <v>16.666666666666668</v>
      </c>
      <c r="Q110" t="str">
        <f>IF(Table2[[#This Row],[sales price3]]&gt;0,"Y","N")</f>
        <v>Y</v>
      </c>
    </row>
    <row r="111" spans="1:17" ht="23" x14ac:dyDescent="0.25">
      <c r="A111" s="5" t="s">
        <v>10</v>
      </c>
      <c r="B111" s="5" t="s">
        <v>19</v>
      </c>
      <c r="C111" s="5">
        <v>70</v>
      </c>
      <c r="D111" s="5">
        <v>35</v>
      </c>
      <c r="E111" s="5">
        <v>5</v>
      </c>
      <c r="F111" s="5">
        <v>65</v>
      </c>
      <c r="G111">
        <f t="shared" si="6"/>
        <v>0.9285714285714286</v>
      </c>
      <c r="H111">
        <f t="shared" si="7"/>
        <v>-5</v>
      </c>
      <c r="J111">
        <f t="shared" si="8"/>
        <v>0.5</v>
      </c>
      <c r="K111">
        <v>0.9285714285714286</v>
      </c>
      <c r="L111">
        <f t="shared" si="9"/>
        <v>35</v>
      </c>
      <c r="M111" s="5">
        <v>65</v>
      </c>
      <c r="N111">
        <f t="shared" si="10"/>
        <v>13</v>
      </c>
      <c r="O111">
        <f t="shared" si="11"/>
        <v>5.3846153846153841</v>
      </c>
      <c r="Q111" t="str">
        <f>IF(Table2[[#This Row],[sales price3]]&gt;0,"Y","N")</f>
        <v>Y</v>
      </c>
    </row>
    <row r="112" spans="1:17" ht="23" x14ac:dyDescent="0.25">
      <c r="A112" s="4" t="s">
        <v>26</v>
      </c>
      <c r="B112" s="4" t="s">
        <v>27</v>
      </c>
      <c r="C112" s="4">
        <v>200</v>
      </c>
      <c r="D112" s="4">
        <v>60</v>
      </c>
      <c r="E112" s="4">
        <v>10</v>
      </c>
      <c r="F112" s="4">
        <v>70</v>
      </c>
      <c r="G112">
        <f t="shared" si="6"/>
        <v>0.35</v>
      </c>
      <c r="H112">
        <f t="shared" si="7"/>
        <v>-130</v>
      </c>
      <c r="J112">
        <f t="shared" si="8"/>
        <v>0.3</v>
      </c>
      <c r="K112">
        <v>0.35</v>
      </c>
      <c r="L112">
        <f t="shared" si="9"/>
        <v>140</v>
      </c>
      <c r="M112" s="4">
        <v>70</v>
      </c>
      <c r="N112">
        <f t="shared" si="10"/>
        <v>7</v>
      </c>
      <c r="O112">
        <f t="shared" si="11"/>
        <v>28.571428571428573</v>
      </c>
      <c r="Q112" t="str">
        <f>IF(Table2[[#This Row],[sales price3]]&gt;0,"Y","N")</f>
        <v>Y</v>
      </c>
    </row>
    <row r="113" spans="1:17" ht="23" x14ac:dyDescent="0.25">
      <c r="A113" s="5" t="s">
        <v>26</v>
      </c>
      <c r="B113" s="5" t="s">
        <v>121</v>
      </c>
      <c r="C113" s="5">
        <v>186</v>
      </c>
      <c r="D113" s="5">
        <v>60</v>
      </c>
      <c r="E113" s="5">
        <v>10</v>
      </c>
      <c r="F113" s="5">
        <v>70</v>
      </c>
      <c r="G113">
        <f t="shared" si="6"/>
        <v>0.37634408602150538</v>
      </c>
      <c r="H113">
        <f t="shared" si="7"/>
        <v>-116</v>
      </c>
      <c r="J113">
        <f t="shared" si="8"/>
        <v>0.32258064516129031</v>
      </c>
      <c r="K113">
        <v>0.37634408602150538</v>
      </c>
      <c r="L113">
        <f t="shared" si="9"/>
        <v>126</v>
      </c>
      <c r="M113" s="5">
        <v>70</v>
      </c>
      <c r="N113">
        <f t="shared" si="10"/>
        <v>7</v>
      </c>
      <c r="O113">
        <f t="shared" si="11"/>
        <v>26.571428571428573</v>
      </c>
      <c r="Q113" t="str">
        <f>IF(Table2[[#This Row],[sales price3]]&gt;0,"Y","N")</f>
        <v>Y</v>
      </c>
    </row>
    <row r="114" spans="1:17" ht="23" x14ac:dyDescent="0.25">
      <c r="A114" s="4" t="s">
        <v>10</v>
      </c>
      <c r="B114" s="4" t="s">
        <v>151</v>
      </c>
      <c r="C114" s="4">
        <v>25</v>
      </c>
      <c r="D114" s="4">
        <v>10</v>
      </c>
      <c r="E114" s="4">
        <v>2</v>
      </c>
      <c r="F114" s="4">
        <v>70</v>
      </c>
      <c r="G114">
        <f t="shared" si="6"/>
        <v>2.8</v>
      </c>
      <c r="H114">
        <f t="shared" si="7"/>
        <v>45</v>
      </c>
      <c r="J114">
        <f t="shared" si="8"/>
        <v>0.4</v>
      </c>
      <c r="K114">
        <v>2.8</v>
      </c>
      <c r="L114">
        <f t="shared" si="9"/>
        <v>15</v>
      </c>
      <c r="M114" s="4">
        <v>70</v>
      </c>
      <c r="N114">
        <f t="shared" si="10"/>
        <v>35</v>
      </c>
      <c r="O114">
        <f t="shared" si="11"/>
        <v>0.7142857142857143</v>
      </c>
      <c r="Q114" t="str">
        <f>IF(Table2[[#This Row],[sales price3]]&gt;0,"Y","N")</f>
        <v>Y</v>
      </c>
    </row>
    <row r="115" spans="1:17" ht="23" x14ac:dyDescent="0.25">
      <c r="A115" s="5" t="s">
        <v>26</v>
      </c>
      <c r="B115" s="5" t="s">
        <v>153</v>
      </c>
      <c r="C115" s="5">
        <v>250</v>
      </c>
      <c r="D115" s="5">
        <v>100</v>
      </c>
      <c r="E115" s="5">
        <v>25</v>
      </c>
      <c r="F115" s="5">
        <v>75</v>
      </c>
      <c r="G115">
        <f t="shared" si="6"/>
        <v>0.3</v>
      </c>
      <c r="H115">
        <f t="shared" si="7"/>
        <v>-175</v>
      </c>
      <c r="J115">
        <f t="shared" si="8"/>
        <v>0.4</v>
      </c>
      <c r="K115">
        <v>0.3</v>
      </c>
      <c r="L115">
        <f t="shared" si="9"/>
        <v>150</v>
      </c>
      <c r="M115" s="5">
        <v>75</v>
      </c>
      <c r="N115">
        <f t="shared" si="10"/>
        <v>3</v>
      </c>
      <c r="O115">
        <f t="shared" si="11"/>
        <v>83.333333333333343</v>
      </c>
      <c r="Q115" t="str">
        <f>IF(Table2[[#This Row],[sales price3]]&gt;0,"Y","N")</f>
        <v>Y</v>
      </c>
    </row>
    <row r="116" spans="1:17" ht="23" x14ac:dyDescent="0.25">
      <c r="A116" s="4" t="s">
        <v>43</v>
      </c>
      <c r="B116" s="4" t="s">
        <v>142</v>
      </c>
      <c r="C116" s="4">
        <v>200</v>
      </c>
      <c r="D116" s="4">
        <v>80</v>
      </c>
      <c r="E116" s="4">
        <v>10</v>
      </c>
      <c r="F116" s="4">
        <v>80</v>
      </c>
      <c r="G116">
        <f t="shared" si="6"/>
        <v>0.4</v>
      </c>
      <c r="H116">
        <f t="shared" si="7"/>
        <v>-120</v>
      </c>
      <c r="J116">
        <f t="shared" si="8"/>
        <v>0.4</v>
      </c>
      <c r="K116">
        <v>0.4</v>
      </c>
      <c r="L116">
        <f t="shared" si="9"/>
        <v>120</v>
      </c>
      <c r="M116" s="4">
        <v>80</v>
      </c>
      <c r="N116">
        <f t="shared" si="10"/>
        <v>8</v>
      </c>
      <c r="O116">
        <f t="shared" si="11"/>
        <v>25</v>
      </c>
      <c r="Q116" t="str">
        <f>IF(Table2[[#This Row],[sales price3]]&gt;0,"Y","N")</f>
        <v>Y</v>
      </c>
    </row>
    <row r="117" spans="1:17" ht="23" x14ac:dyDescent="0.25">
      <c r="A117" s="5" t="s">
        <v>26</v>
      </c>
      <c r="B117" s="5" t="s">
        <v>121</v>
      </c>
      <c r="C117" s="5">
        <v>186</v>
      </c>
      <c r="D117" s="5">
        <v>60</v>
      </c>
      <c r="E117" s="5">
        <v>10</v>
      </c>
      <c r="F117" s="5">
        <v>80</v>
      </c>
      <c r="G117">
        <f t="shared" si="6"/>
        <v>0.43010752688172044</v>
      </c>
      <c r="H117">
        <f t="shared" si="7"/>
        <v>-106</v>
      </c>
      <c r="J117">
        <f t="shared" si="8"/>
        <v>0.32258064516129031</v>
      </c>
      <c r="K117">
        <v>0.43010752688172044</v>
      </c>
      <c r="L117">
        <f t="shared" si="9"/>
        <v>126</v>
      </c>
      <c r="M117" s="5">
        <v>80</v>
      </c>
      <c r="N117">
        <f t="shared" si="10"/>
        <v>8</v>
      </c>
      <c r="O117">
        <f t="shared" si="11"/>
        <v>23.25</v>
      </c>
      <c r="Q117" t="str">
        <f>IF(Table2[[#This Row],[sales price3]]&gt;0,"Y","N")</f>
        <v>Y</v>
      </c>
    </row>
    <row r="118" spans="1:17" ht="23" x14ac:dyDescent="0.25">
      <c r="A118" s="4" t="s">
        <v>94</v>
      </c>
      <c r="B118" s="4" t="s">
        <v>154</v>
      </c>
      <c r="C118" s="4">
        <v>105</v>
      </c>
      <c r="D118" s="4">
        <v>40</v>
      </c>
      <c r="E118" s="4">
        <v>10</v>
      </c>
      <c r="F118" s="4">
        <v>80</v>
      </c>
      <c r="G118">
        <f t="shared" si="6"/>
        <v>0.76190476190476186</v>
      </c>
      <c r="H118">
        <f t="shared" si="7"/>
        <v>-25</v>
      </c>
      <c r="J118">
        <f t="shared" si="8"/>
        <v>0.38095238095238093</v>
      </c>
      <c r="K118">
        <v>0.76190476190476186</v>
      </c>
      <c r="L118">
        <f t="shared" si="9"/>
        <v>65</v>
      </c>
      <c r="M118" s="4">
        <v>80</v>
      </c>
      <c r="N118">
        <f t="shared" si="10"/>
        <v>8</v>
      </c>
      <c r="O118">
        <f t="shared" si="11"/>
        <v>13.125</v>
      </c>
      <c r="Q118" t="str">
        <f>IF(Table2[[#This Row],[sales price3]]&gt;0,"Y","N")</f>
        <v>Y</v>
      </c>
    </row>
    <row r="119" spans="1:17" ht="23" x14ac:dyDescent="0.25">
      <c r="A119" s="5" t="s">
        <v>43</v>
      </c>
      <c r="B119" s="5" t="s">
        <v>142</v>
      </c>
      <c r="C119" s="5">
        <v>200</v>
      </c>
      <c r="D119" s="5">
        <v>80</v>
      </c>
      <c r="E119" s="5">
        <v>10</v>
      </c>
      <c r="F119" s="5">
        <v>90</v>
      </c>
      <c r="G119">
        <f t="shared" si="6"/>
        <v>0.45</v>
      </c>
      <c r="H119">
        <f t="shared" si="7"/>
        <v>-110</v>
      </c>
      <c r="J119">
        <f t="shared" si="8"/>
        <v>0.4</v>
      </c>
      <c r="K119">
        <v>0.45</v>
      </c>
      <c r="L119">
        <f t="shared" si="9"/>
        <v>120</v>
      </c>
      <c r="M119" s="5">
        <v>90</v>
      </c>
      <c r="N119">
        <f t="shared" si="10"/>
        <v>9</v>
      </c>
      <c r="O119">
        <f t="shared" si="11"/>
        <v>22.222222222222221</v>
      </c>
      <c r="Q119" t="str">
        <f>IF(Table2[[#This Row],[sales price3]]&gt;0,"Y","N")</f>
        <v>Y</v>
      </c>
    </row>
    <row r="120" spans="1:17" ht="23" x14ac:dyDescent="0.25">
      <c r="A120" s="4" t="s">
        <v>43</v>
      </c>
      <c r="B120" s="4" t="s">
        <v>142</v>
      </c>
      <c r="C120" s="4">
        <v>200</v>
      </c>
      <c r="D120" s="4">
        <v>80</v>
      </c>
      <c r="E120" s="4">
        <v>10</v>
      </c>
      <c r="F120" s="4">
        <v>90</v>
      </c>
      <c r="G120">
        <f t="shared" si="6"/>
        <v>0.45</v>
      </c>
      <c r="H120">
        <f t="shared" si="7"/>
        <v>-110</v>
      </c>
      <c r="J120">
        <f t="shared" si="8"/>
        <v>0.4</v>
      </c>
      <c r="K120">
        <v>0.45</v>
      </c>
      <c r="L120">
        <f t="shared" si="9"/>
        <v>120</v>
      </c>
      <c r="M120" s="4">
        <v>90</v>
      </c>
      <c r="N120">
        <f t="shared" si="10"/>
        <v>9</v>
      </c>
      <c r="O120">
        <f t="shared" si="11"/>
        <v>22.222222222222221</v>
      </c>
      <c r="Q120" t="str">
        <f>IF(Table2[[#This Row],[sales price3]]&gt;0,"Y","N")</f>
        <v>Y</v>
      </c>
    </row>
    <row r="121" spans="1:17" ht="23" x14ac:dyDescent="0.25">
      <c r="A121" s="5" t="s">
        <v>43</v>
      </c>
      <c r="B121" s="5" t="s">
        <v>142</v>
      </c>
      <c r="C121" s="5">
        <v>200</v>
      </c>
      <c r="D121" s="5">
        <v>80</v>
      </c>
      <c r="E121" s="5">
        <v>10</v>
      </c>
      <c r="F121" s="5">
        <v>100</v>
      </c>
      <c r="G121">
        <f t="shared" si="6"/>
        <v>0.5</v>
      </c>
      <c r="H121">
        <f t="shared" si="7"/>
        <v>-100</v>
      </c>
      <c r="J121">
        <f t="shared" si="8"/>
        <v>0.4</v>
      </c>
      <c r="K121">
        <v>0.5</v>
      </c>
      <c r="L121">
        <f t="shared" si="9"/>
        <v>120</v>
      </c>
      <c r="M121" s="5">
        <v>100</v>
      </c>
      <c r="N121">
        <f t="shared" si="10"/>
        <v>10</v>
      </c>
      <c r="O121">
        <f t="shared" si="11"/>
        <v>20</v>
      </c>
      <c r="Q121" t="str">
        <f>IF(Table2[[#This Row],[sales price3]]&gt;0,"Y","N")</f>
        <v>Y</v>
      </c>
    </row>
    <row r="122" spans="1:17" ht="23" x14ac:dyDescent="0.25">
      <c r="A122" s="4" t="s">
        <v>94</v>
      </c>
      <c r="B122" s="4" t="s">
        <v>237</v>
      </c>
      <c r="C122" s="4">
        <v>125</v>
      </c>
      <c r="D122" s="4"/>
      <c r="E122" s="4">
        <v>10</v>
      </c>
      <c r="F122" s="4">
        <v>105</v>
      </c>
      <c r="G122">
        <f t="shared" si="6"/>
        <v>0.84</v>
      </c>
      <c r="H122">
        <f t="shared" si="7"/>
        <v>-20</v>
      </c>
      <c r="J122">
        <f t="shared" si="8"/>
        <v>0</v>
      </c>
      <c r="K122">
        <v>0.84</v>
      </c>
      <c r="L122">
        <f t="shared" si="9"/>
        <v>125</v>
      </c>
      <c r="M122" s="4">
        <v>105</v>
      </c>
      <c r="N122">
        <f t="shared" si="10"/>
        <v>10</v>
      </c>
      <c r="O122">
        <f t="shared" si="11"/>
        <v>11.904761904761905</v>
      </c>
      <c r="Q122" t="str">
        <f>IF(Table2[[#This Row],[sales price3]]&gt;0,"Y","N")</f>
        <v>Y</v>
      </c>
    </row>
    <row r="123" spans="1:17" ht="23" x14ac:dyDescent="0.25">
      <c r="A123" s="5" t="s">
        <v>120</v>
      </c>
      <c r="B123" s="5" t="s">
        <v>17</v>
      </c>
      <c r="C123" s="5">
        <v>350</v>
      </c>
      <c r="D123" s="5">
        <v>150</v>
      </c>
      <c r="E123" s="5">
        <v>25</v>
      </c>
      <c r="F123" s="5">
        <v>150</v>
      </c>
      <c r="G123">
        <f t="shared" si="6"/>
        <v>0.42857142857142855</v>
      </c>
      <c r="H123">
        <f t="shared" si="7"/>
        <v>-200</v>
      </c>
      <c r="J123">
        <f t="shared" si="8"/>
        <v>0.42857142857142855</v>
      </c>
      <c r="K123">
        <v>0.42857142857142855</v>
      </c>
      <c r="L123">
        <f t="shared" si="9"/>
        <v>200</v>
      </c>
      <c r="M123" s="5">
        <v>150</v>
      </c>
      <c r="N123">
        <f t="shared" si="10"/>
        <v>6</v>
      </c>
      <c r="O123">
        <f t="shared" si="11"/>
        <v>58.333333333333336</v>
      </c>
      <c r="Q123" t="str">
        <f>IF(Table2[[#This Row],[sales price3]]&gt;0,"Y","N")</f>
        <v>Y</v>
      </c>
    </row>
    <row r="124" spans="1:17" ht="23" x14ac:dyDescent="0.25">
      <c r="A124" s="4" t="s">
        <v>26</v>
      </c>
      <c r="B124" s="4" t="s">
        <v>12</v>
      </c>
      <c r="C124" s="4">
        <v>300</v>
      </c>
      <c r="D124" s="4">
        <v>100</v>
      </c>
      <c r="E124" s="4">
        <v>25</v>
      </c>
      <c r="F124" s="4">
        <v>150</v>
      </c>
      <c r="G124">
        <f t="shared" si="6"/>
        <v>0.5</v>
      </c>
      <c r="H124">
        <f t="shared" si="7"/>
        <v>-150</v>
      </c>
      <c r="J124">
        <f t="shared" si="8"/>
        <v>0.33333333333333331</v>
      </c>
      <c r="K124">
        <v>0.5</v>
      </c>
      <c r="L124">
        <f t="shared" si="9"/>
        <v>200</v>
      </c>
      <c r="M124" s="4">
        <v>150</v>
      </c>
      <c r="N124">
        <f t="shared" si="10"/>
        <v>6</v>
      </c>
      <c r="O124">
        <f t="shared" si="11"/>
        <v>50</v>
      </c>
      <c r="Q124" t="str">
        <f>IF(Table2[[#This Row],[sales price3]]&gt;0,"Y","N")</f>
        <v>Y</v>
      </c>
    </row>
    <row r="125" spans="1:17" ht="23" x14ac:dyDescent="0.25">
      <c r="A125" s="5" t="s">
        <v>55</v>
      </c>
      <c r="B125" s="5" t="s">
        <v>56</v>
      </c>
      <c r="C125" s="5">
        <v>350</v>
      </c>
      <c r="D125" s="5">
        <v>150</v>
      </c>
      <c r="E125" s="5">
        <v>25</v>
      </c>
      <c r="F125" s="5">
        <v>160</v>
      </c>
      <c r="G125">
        <f t="shared" si="6"/>
        <v>0.45714285714285713</v>
      </c>
      <c r="H125">
        <f t="shared" si="7"/>
        <v>-190</v>
      </c>
      <c r="J125">
        <f t="shared" si="8"/>
        <v>0.42857142857142855</v>
      </c>
      <c r="K125">
        <v>0.45714285714285713</v>
      </c>
      <c r="L125">
        <f t="shared" si="9"/>
        <v>200</v>
      </c>
      <c r="M125" s="5">
        <v>160</v>
      </c>
      <c r="N125">
        <f t="shared" si="10"/>
        <v>6</v>
      </c>
      <c r="O125">
        <f t="shared" si="11"/>
        <v>54.6875</v>
      </c>
      <c r="Q125" t="str">
        <f>IF(Table2[[#This Row],[sales price3]]&gt;0,"Y","N")</f>
        <v>Y</v>
      </c>
    </row>
    <row r="126" spans="1:17" ht="23" x14ac:dyDescent="0.25">
      <c r="A126" s="4" t="s">
        <v>94</v>
      </c>
      <c r="B126" s="4" t="s">
        <v>176</v>
      </c>
      <c r="C126" s="4">
        <v>375</v>
      </c>
      <c r="D126" s="4">
        <v>185</v>
      </c>
      <c r="E126" s="4">
        <v>10</v>
      </c>
      <c r="F126" s="4">
        <v>185</v>
      </c>
      <c r="G126">
        <f t="shared" si="6"/>
        <v>0.49333333333333335</v>
      </c>
      <c r="H126">
        <f t="shared" si="7"/>
        <v>-190</v>
      </c>
      <c r="J126">
        <f t="shared" si="8"/>
        <v>0.49333333333333335</v>
      </c>
      <c r="K126">
        <v>0.49333333333333335</v>
      </c>
      <c r="L126">
        <f t="shared" si="9"/>
        <v>190</v>
      </c>
      <c r="M126" s="4">
        <v>185</v>
      </c>
      <c r="N126">
        <f t="shared" si="10"/>
        <v>18</v>
      </c>
      <c r="O126">
        <f t="shared" si="11"/>
        <v>20.27027027027027</v>
      </c>
      <c r="Q126" t="str">
        <f>IF(Table2[[#This Row],[sales price3]]&gt;0,"Y","N")</f>
        <v>Y</v>
      </c>
    </row>
    <row r="127" spans="1:17" ht="23" x14ac:dyDescent="0.25">
      <c r="A127" s="5" t="s">
        <v>94</v>
      </c>
      <c r="B127" s="5" t="s">
        <v>174</v>
      </c>
      <c r="C127" s="5">
        <v>265</v>
      </c>
      <c r="D127" s="5">
        <v>185</v>
      </c>
      <c r="E127" s="5">
        <v>10</v>
      </c>
      <c r="F127" s="5">
        <v>185</v>
      </c>
      <c r="G127">
        <f t="shared" si="6"/>
        <v>0.69811320754716977</v>
      </c>
      <c r="H127">
        <f t="shared" si="7"/>
        <v>-80</v>
      </c>
      <c r="J127">
        <f t="shared" si="8"/>
        <v>0.69811320754716977</v>
      </c>
      <c r="K127">
        <v>0.69811320754716977</v>
      </c>
      <c r="L127">
        <f t="shared" si="9"/>
        <v>80</v>
      </c>
      <c r="M127" s="5">
        <v>185</v>
      </c>
      <c r="N127">
        <f t="shared" si="10"/>
        <v>18</v>
      </c>
      <c r="O127">
        <f t="shared" si="11"/>
        <v>14.324324324324325</v>
      </c>
      <c r="Q127" t="str">
        <f>IF(Table2[[#This Row],[sales price3]]&gt;0,"Y","N")</f>
        <v>Y</v>
      </c>
    </row>
    <row r="128" spans="1:17" ht="23" x14ac:dyDescent="0.25">
      <c r="A128" s="4" t="s">
        <v>94</v>
      </c>
      <c r="B128" s="4" t="s">
        <v>174</v>
      </c>
      <c r="C128" s="4">
        <v>265</v>
      </c>
      <c r="D128" s="4">
        <v>185</v>
      </c>
      <c r="E128" s="4">
        <v>10</v>
      </c>
      <c r="F128" s="4">
        <v>185</v>
      </c>
      <c r="G128">
        <f t="shared" si="6"/>
        <v>0.69811320754716977</v>
      </c>
      <c r="H128">
        <f t="shared" si="7"/>
        <v>-80</v>
      </c>
      <c r="J128">
        <f t="shared" si="8"/>
        <v>0.69811320754716977</v>
      </c>
      <c r="K128">
        <v>0.69811320754716977</v>
      </c>
      <c r="L128">
        <f t="shared" si="9"/>
        <v>80</v>
      </c>
      <c r="M128" s="4">
        <v>185</v>
      </c>
      <c r="N128">
        <f t="shared" si="10"/>
        <v>18</v>
      </c>
      <c r="O128">
        <f t="shared" si="11"/>
        <v>14.324324324324325</v>
      </c>
      <c r="Q128" t="str">
        <f>IF(Table2[[#This Row],[sales price3]]&gt;0,"Y","N")</f>
        <v>Y</v>
      </c>
    </row>
    <row r="129" spans="1:17" ht="23" x14ac:dyDescent="0.25">
      <c r="A129" s="5" t="s">
        <v>11</v>
      </c>
      <c r="B129" s="5" t="s">
        <v>108</v>
      </c>
      <c r="C129" s="5">
        <v>600</v>
      </c>
      <c r="D129" s="5">
        <v>200</v>
      </c>
      <c r="E129" s="5">
        <v>25</v>
      </c>
      <c r="F129" s="5">
        <v>200</v>
      </c>
      <c r="G129">
        <f t="shared" si="6"/>
        <v>0.33333333333333331</v>
      </c>
      <c r="H129">
        <f t="shared" si="7"/>
        <v>-400</v>
      </c>
      <c r="J129">
        <f t="shared" si="8"/>
        <v>0.33333333333333331</v>
      </c>
      <c r="K129">
        <v>0.33333333333333331</v>
      </c>
      <c r="L129">
        <f t="shared" si="9"/>
        <v>400</v>
      </c>
      <c r="M129" s="5">
        <v>200</v>
      </c>
      <c r="N129">
        <f t="shared" si="10"/>
        <v>8</v>
      </c>
      <c r="O129">
        <f t="shared" si="11"/>
        <v>75</v>
      </c>
      <c r="Q129" t="str">
        <f>IF(Table2[[#This Row],[sales price3]]&gt;0,"Y","N")</f>
        <v>Y</v>
      </c>
    </row>
    <row r="130" spans="1:17" ht="23" x14ac:dyDescent="0.25">
      <c r="A130" s="4" t="s">
        <v>43</v>
      </c>
      <c r="B130" s="4" t="s">
        <v>80</v>
      </c>
      <c r="C130" s="4">
        <v>350</v>
      </c>
      <c r="D130" s="4">
        <v>150</v>
      </c>
      <c r="E130" s="4">
        <v>25</v>
      </c>
      <c r="F130" s="4">
        <v>200</v>
      </c>
      <c r="G130">
        <f t="shared" si="6"/>
        <v>0.5714285714285714</v>
      </c>
      <c r="H130">
        <f t="shared" si="7"/>
        <v>-150</v>
      </c>
      <c r="J130">
        <f t="shared" si="8"/>
        <v>0.42857142857142855</v>
      </c>
      <c r="K130">
        <v>0.5714285714285714</v>
      </c>
      <c r="L130">
        <f t="shared" si="9"/>
        <v>200</v>
      </c>
      <c r="M130" s="4">
        <v>200</v>
      </c>
      <c r="N130">
        <f t="shared" si="10"/>
        <v>8</v>
      </c>
      <c r="O130">
        <f t="shared" si="11"/>
        <v>43.75</v>
      </c>
      <c r="Q130" t="str">
        <f>IF(Table2[[#This Row],[sales price3]]&gt;0,"Y","N")</f>
        <v>Y</v>
      </c>
    </row>
    <row r="131" spans="1:17" ht="23" x14ac:dyDescent="0.25">
      <c r="A131" s="5" t="s">
        <v>23</v>
      </c>
      <c r="B131" s="5" t="s">
        <v>159</v>
      </c>
      <c r="C131" s="5">
        <v>500</v>
      </c>
      <c r="D131" s="5">
        <v>200</v>
      </c>
      <c r="E131" s="5">
        <v>50</v>
      </c>
      <c r="F131" s="5">
        <v>200</v>
      </c>
      <c r="G131">
        <f t="shared" ref="G131:G136" si="12">F131/C131</f>
        <v>0.4</v>
      </c>
      <c r="H131">
        <f t="shared" ref="H131:H136" si="13">F131-C131</f>
        <v>-300</v>
      </c>
      <c r="J131">
        <f t="shared" ref="J131:J136" si="14">D131/C131</f>
        <v>0.4</v>
      </c>
      <c r="K131">
        <v>0.4</v>
      </c>
      <c r="L131">
        <f t="shared" ref="L131:L136" si="15">C131-D131</f>
        <v>300</v>
      </c>
      <c r="M131" s="5">
        <v>200</v>
      </c>
      <c r="N131">
        <f t="shared" ref="N131:N136" si="16">FLOOR(F131/E131,1)</f>
        <v>4</v>
      </c>
      <c r="O131">
        <f t="shared" ref="O131:O136" si="17">E131/G131</f>
        <v>125</v>
      </c>
      <c r="Q131" t="str">
        <f>IF(Table2[[#This Row],[sales price3]]&gt;0,"Y","N")</f>
        <v>Y</v>
      </c>
    </row>
    <row r="132" spans="1:17" ht="23" x14ac:dyDescent="0.25">
      <c r="A132" s="4" t="s">
        <v>94</v>
      </c>
      <c r="B132" s="4" t="s">
        <v>175</v>
      </c>
      <c r="C132" s="4">
        <v>375</v>
      </c>
      <c r="D132" s="4">
        <v>185</v>
      </c>
      <c r="E132" s="4">
        <v>10</v>
      </c>
      <c r="F132" s="4">
        <v>205</v>
      </c>
      <c r="G132">
        <f t="shared" si="12"/>
        <v>0.54666666666666663</v>
      </c>
      <c r="H132">
        <f t="shared" si="13"/>
        <v>-170</v>
      </c>
      <c r="J132">
        <f t="shared" si="14"/>
        <v>0.49333333333333335</v>
      </c>
      <c r="K132">
        <v>0.54666666666666663</v>
      </c>
      <c r="L132">
        <f t="shared" si="15"/>
        <v>190</v>
      </c>
      <c r="M132" s="4">
        <v>205</v>
      </c>
      <c r="N132">
        <f t="shared" si="16"/>
        <v>20</v>
      </c>
      <c r="O132">
        <f t="shared" si="17"/>
        <v>18.292682926829269</v>
      </c>
      <c r="Q132" t="str">
        <f>IF(Table2[[#This Row],[sales price3]]&gt;0,"Y","N")</f>
        <v>Y</v>
      </c>
    </row>
    <row r="133" spans="1:17" ht="23" x14ac:dyDescent="0.25">
      <c r="A133" s="5" t="s">
        <v>26</v>
      </c>
      <c r="B133" s="5" t="s">
        <v>122</v>
      </c>
      <c r="C133" s="5">
        <v>528</v>
      </c>
      <c r="D133" s="5">
        <v>200</v>
      </c>
      <c r="E133" s="5">
        <v>25</v>
      </c>
      <c r="F133" s="5">
        <v>225</v>
      </c>
      <c r="G133">
        <f t="shared" si="12"/>
        <v>0.42613636363636365</v>
      </c>
      <c r="H133">
        <f t="shared" si="13"/>
        <v>-303</v>
      </c>
      <c r="J133">
        <f t="shared" si="14"/>
        <v>0.37878787878787878</v>
      </c>
      <c r="K133">
        <v>0.42613636363636365</v>
      </c>
      <c r="L133">
        <f t="shared" si="15"/>
        <v>328</v>
      </c>
      <c r="M133" s="5">
        <v>225</v>
      </c>
      <c r="N133">
        <f t="shared" si="16"/>
        <v>9</v>
      </c>
      <c r="O133">
        <f t="shared" si="17"/>
        <v>58.666666666666664</v>
      </c>
      <c r="Q133" t="str">
        <f>IF(Table2[[#This Row],[sales price3]]&gt;0,"Y","N")</f>
        <v>Y</v>
      </c>
    </row>
    <row r="134" spans="1:17" ht="23" x14ac:dyDescent="0.25">
      <c r="A134" s="4" t="s">
        <v>26</v>
      </c>
      <c r="B134" s="4" t="s">
        <v>122</v>
      </c>
      <c r="C134" s="4">
        <v>528</v>
      </c>
      <c r="D134" s="4">
        <v>200</v>
      </c>
      <c r="E134" s="4">
        <v>25</v>
      </c>
      <c r="F134" s="4">
        <v>225</v>
      </c>
      <c r="G134">
        <f t="shared" si="12"/>
        <v>0.42613636363636365</v>
      </c>
      <c r="H134">
        <f t="shared" si="13"/>
        <v>-303</v>
      </c>
      <c r="J134">
        <f t="shared" si="14"/>
        <v>0.37878787878787878</v>
      </c>
      <c r="K134">
        <v>0.42613636363636365</v>
      </c>
      <c r="L134">
        <f t="shared" si="15"/>
        <v>328</v>
      </c>
      <c r="M134" s="4">
        <v>225</v>
      </c>
      <c r="N134">
        <f t="shared" si="16"/>
        <v>9</v>
      </c>
      <c r="O134">
        <f t="shared" si="17"/>
        <v>58.666666666666664</v>
      </c>
      <c r="Q134" t="str">
        <f>IF(Table2[[#This Row],[sales price3]]&gt;0,"Y","N")</f>
        <v>Y</v>
      </c>
    </row>
    <row r="135" spans="1:17" ht="23" x14ac:dyDescent="0.25">
      <c r="A135" s="5" t="s">
        <v>26</v>
      </c>
      <c r="B135" s="5" t="s">
        <v>122</v>
      </c>
      <c r="C135" s="5">
        <v>528</v>
      </c>
      <c r="D135" s="5">
        <v>200</v>
      </c>
      <c r="E135" s="5">
        <v>25</v>
      </c>
      <c r="F135" s="5">
        <v>225</v>
      </c>
      <c r="G135">
        <f t="shared" si="12"/>
        <v>0.42613636363636365</v>
      </c>
      <c r="H135">
        <f t="shared" si="13"/>
        <v>-303</v>
      </c>
      <c r="J135">
        <f t="shared" si="14"/>
        <v>0.37878787878787878</v>
      </c>
      <c r="K135">
        <v>0.42613636363636365</v>
      </c>
      <c r="L135">
        <f t="shared" si="15"/>
        <v>328</v>
      </c>
      <c r="M135" s="5">
        <v>225</v>
      </c>
      <c r="N135">
        <f t="shared" si="16"/>
        <v>9</v>
      </c>
      <c r="O135">
        <f t="shared" si="17"/>
        <v>58.666666666666664</v>
      </c>
      <c r="Q135" t="str">
        <f>IF(Table2[[#This Row],[sales price3]]&gt;0,"Y","N")</f>
        <v>Y</v>
      </c>
    </row>
    <row r="136" spans="1:17" ht="23" x14ac:dyDescent="0.25">
      <c r="A136" s="4" t="s">
        <v>120</v>
      </c>
      <c r="B136" s="4" t="s">
        <v>115</v>
      </c>
      <c r="C136" s="4">
        <v>2000</v>
      </c>
      <c r="D136" s="4">
        <v>200</v>
      </c>
      <c r="E136" s="4">
        <v>25</v>
      </c>
      <c r="F136" s="4">
        <v>500</v>
      </c>
      <c r="G136">
        <f t="shared" si="12"/>
        <v>0.25</v>
      </c>
      <c r="H136">
        <f t="shared" si="13"/>
        <v>-1500</v>
      </c>
      <c r="J136">
        <f t="shared" si="14"/>
        <v>0.1</v>
      </c>
      <c r="K136">
        <v>0.25</v>
      </c>
      <c r="L136">
        <f t="shared" si="15"/>
        <v>1800</v>
      </c>
      <c r="M136" s="4">
        <v>500</v>
      </c>
      <c r="N136">
        <f t="shared" si="16"/>
        <v>20</v>
      </c>
      <c r="O136">
        <f t="shared" si="17"/>
        <v>100</v>
      </c>
      <c r="Q136" t="str">
        <f>IF(Table2[[#This Row],[sales price3]]&gt;0,"Y","N")</f>
        <v>Y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Sheet4</vt:lpstr>
      <vt:lpstr>Sheet5</vt:lpstr>
      <vt:lpstr>Sheet1</vt:lpstr>
    </vt:vector>
  </TitlesOfParts>
  <Company>YMCA of Honolulu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Stone</dc:creator>
  <cp:lastModifiedBy>Microsoft Office User</cp:lastModifiedBy>
  <cp:lastPrinted>2012-07-25T03:11:31Z</cp:lastPrinted>
  <dcterms:created xsi:type="dcterms:W3CDTF">2005-10-28T21:25:38Z</dcterms:created>
  <dcterms:modified xsi:type="dcterms:W3CDTF">2018-01-21T21:22:20Z</dcterms:modified>
</cp:coreProperties>
</file>