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codeName="ThisWorkbook"/>
  <xr:revisionPtr revIDLastSave="0" documentId="13_ncr:1_{D9F4774F-D11A-4BB9-A85F-B43D444D71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otation" sheetId="3" r:id="rId1"/>
  </sheets>
  <definedNames>
    <definedName name="_xlnm.Print_Area" localSheetId="0">Quotation!$A$1:$K$40</definedName>
    <definedName name="_xlnm.Print_Titles" localSheetId="0">Quotation!$7:$7</definedName>
    <definedName name="Tax_Rate" localSheetId="0">Quotation!#REF!</definedName>
    <definedName name="Tax_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3" l="1"/>
  <c r="K13" i="3"/>
  <c r="K21" i="3"/>
  <c r="E9" i="3"/>
  <c r="E10" i="3"/>
  <c r="E11" i="3"/>
  <c r="K11" i="3" s="1"/>
  <c r="E12" i="3"/>
  <c r="K12" i="3" s="1"/>
  <c r="E13" i="3"/>
  <c r="E14" i="3"/>
  <c r="K14" i="3" s="1"/>
  <c r="E15" i="3"/>
  <c r="K15" i="3" s="1"/>
  <c r="E16" i="3"/>
  <c r="K16" i="3" s="1"/>
  <c r="E17" i="3"/>
  <c r="K17" i="3" s="1"/>
  <c r="E18" i="3"/>
  <c r="K18" i="3" s="1"/>
  <c r="E19" i="3"/>
  <c r="K19" i="3" s="1"/>
  <c r="E20" i="3"/>
  <c r="K20" i="3" s="1"/>
  <c r="E21" i="3"/>
  <c r="E22" i="3"/>
  <c r="K22" i="3" s="1"/>
  <c r="E8" i="3"/>
  <c r="K8" i="3" s="1"/>
  <c r="I13" i="3"/>
  <c r="I14" i="3"/>
  <c r="I21" i="3"/>
  <c r="I20" i="3"/>
  <c r="I19" i="3"/>
  <c r="I18" i="3"/>
  <c r="I17" i="3"/>
  <c r="I16" i="3"/>
  <c r="I15" i="3"/>
  <c r="I10" i="3" l="1"/>
  <c r="K10" i="3"/>
  <c r="I9" i="3"/>
  <c r="K9" i="3"/>
  <c r="K24" i="3" s="1"/>
  <c r="I8" i="3"/>
  <c r="I22" i="3"/>
  <c r="I12" i="3"/>
  <c r="I11" i="3"/>
  <c r="G24" i="3"/>
  <c r="G26" i="3" s="1"/>
  <c r="I3" i="3"/>
  <c r="I26" i="3" l="1"/>
  <c r="I27" i="3" s="1"/>
  <c r="E24" i="3"/>
  <c r="E26" i="3" s="1"/>
  <c r="K26" i="3"/>
</calcChain>
</file>

<file path=xl/sharedStrings.xml><?xml version="1.0" encoding="utf-8"?>
<sst xmlns="http://schemas.openxmlformats.org/spreadsheetml/2006/main" count="46" uniqueCount="32">
  <si>
    <t>TOTAL</t>
  </si>
  <si>
    <t>Description</t>
  </si>
  <si>
    <t>Date</t>
  </si>
  <si>
    <t>Thank you for your business!</t>
  </si>
  <si>
    <t>Comments or Special Instructions</t>
  </si>
  <si>
    <t>Subtotal</t>
  </si>
  <si>
    <t>Product Image</t>
  </si>
  <si>
    <t>Code</t>
  </si>
  <si>
    <t>CTN Qty</t>
  </si>
  <si>
    <t>Price</t>
  </si>
  <si>
    <t>Qty</t>
  </si>
  <si>
    <t>Amount</t>
  </si>
  <si>
    <t>MEAS CTN (CBM)</t>
  </si>
  <si>
    <t>Total MEAS (CBM)</t>
  </si>
  <si>
    <t>TOTAL AMOUNT</t>
  </si>
  <si>
    <t>The goods are Made in Turkey.</t>
  </si>
  <si>
    <t>S/N</t>
  </si>
  <si>
    <t>BYBLOS ZÜCCACIYE SAN VE TİC. LTD. ŞTİ</t>
  </si>
  <si>
    <t>Packing (Set/Pc)</t>
  </si>
  <si>
    <t xml:space="preserve">CBM </t>
  </si>
  <si>
    <t>Proforma #</t>
  </si>
  <si>
    <t>CTN</t>
  </si>
  <si>
    <t>Incense Burner</t>
  </si>
  <si>
    <t>Bank Details</t>
  </si>
  <si>
    <t>BANK NAME : TURKİYE İS BANKASI A.S</t>
  </si>
  <si>
    <t xml:space="preserve">BRANCH : HADIMKOY YOLU - ESENYURT/ISTANBUL </t>
  </si>
  <si>
    <t>SWIFT: ISBKTRIS</t>
  </si>
  <si>
    <t>ADDRES :</t>
  </si>
  <si>
    <t>COMPANY NAME : BYBLOS ZUCCACIYE SANA VE DIS TIC LTD STI</t>
  </si>
  <si>
    <t>IBAN USD : TR090006400000212240190786</t>
  </si>
  <si>
    <t xml:space="preserve">FREET FEES  </t>
  </si>
  <si>
    <t xml:space="preserve">  Company Name: DAR AL MESK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</si>
</sst>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[$$-409]#,##0.00"/>
  </numFmts>
  <fonts count="20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theme="9" tint="-0.249977111117893"/>
      <name val="Arial"/>
      <family val="2"/>
    </font>
    <font>
      <b/>
      <sz val="10"/>
      <color theme="9" tint="-0.249977111117893"/>
      <name val="Franklin Gothic Book"/>
      <family val="2"/>
      <scheme val="minor"/>
    </font>
    <font>
      <b/>
      <sz val="9"/>
      <color theme="0"/>
      <name val="Franklin Gothic Book"/>
      <family val="2"/>
      <scheme val="minor"/>
    </font>
    <font>
      <b/>
      <sz val="8"/>
      <color theme="0"/>
      <name val="Franklin Gothic Book"/>
      <family val="2"/>
      <scheme val="minor"/>
    </font>
    <font>
      <b/>
      <i/>
      <sz val="9"/>
      <color theme="5"/>
      <name val="Franklin Gothic Book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Franklin Gothic Book"/>
      <family val="2"/>
      <scheme val="minor"/>
    </font>
    <font>
      <b/>
      <sz val="12"/>
      <name val="Franklin Gothic Book"/>
      <family val="2"/>
      <scheme val="minor"/>
    </font>
    <font>
      <b/>
      <sz val="18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49" fontId="1" fillId="0" borderId="3" xfId="0" applyNumberFormat="1" applyFont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6" fillId="3" borderId="0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0" xfId="0" applyFont="1"/>
    <xf numFmtId="164" fontId="6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5" fontId="3" fillId="0" borderId="16" xfId="0" applyNumberFormat="1" applyFont="1" applyFill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6" fillId="2" borderId="9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/>
    </xf>
    <xf numFmtId="49" fontId="17" fillId="0" borderId="3" xfId="1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right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5" fillId="0" borderId="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2"/>
      <tableStyleElement type="headerRow" dxfId="1"/>
      <tableStyleElement type="secondRowStripe" dxfId="0"/>
    </tableStyle>
  </tableStyles>
  <colors>
    <mruColors>
      <color rgb="FF1409A7"/>
      <color rgb="FF080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microsoft.com/office/2007/relationships/hdphoto" Target="../media/hdphoto1.wdp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" Type="http://schemas.openxmlformats.org/officeDocument/2006/relationships/image" Target="../media/image2.png"/><Relationship Id="rId16" Type="http://schemas.openxmlformats.org/officeDocument/2006/relationships/image" Target="../media/image15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10" Type="http://schemas.openxmlformats.org/officeDocument/2006/relationships/image" Target="../media/image9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990600</xdr:colOff>
      <xdr:row>0</xdr:row>
      <xdr:rowOff>1017813</xdr:rowOff>
    </xdr:from>
    <xdr:ext cx="1104900" cy="32496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F6E446-FF6F-4C81-8FBA-739CE23DEEFB}"/>
            </a:ext>
          </a:extLst>
        </xdr:cNvPr>
        <xdr:cNvSpPr txBox="1"/>
      </xdr:nvSpPr>
      <xdr:spPr>
        <a:xfrm>
          <a:off x="4200525" y="1017813"/>
          <a:ext cx="1104900" cy="3249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 b="1">
              <a:solidFill>
                <a:schemeClr val="tx2">
                  <a:lumMod val="75000"/>
                </a:schemeClr>
              </a:solidFill>
            </a:rPr>
            <a:t>Pr</a:t>
          </a:r>
          <a:r>
            <a:rPr lang="en-US" sz="1600" b="1">
              <a:solidFill>
                <a:schemeClr val="tx2">
                  <a:lumMod val="75000"/>
                </a:schemeClr>
              </a:solidFill>
            </a:rPr>
            <a:t>o</a:t>
          </a:r>
          <a:r>
            <a:rPr lang="en-GB" sz="1600" b="1">
              <a:solidFill>
                <a:schemeClr val="tx2">
                  <a:lumMod val="75000"/>
                </a:schemeClr>
              </a:solidFill>
            </a:rPr>
            <a:t>forma</a:t>
          </a:r>
          <a:endParaRPr lang="en-GB" sz="1100" b="1">
            <a:solidFill>
              <a:schemeClr val="tx2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0</xdr:colOff>
      <xdr:row>0</xdr:row>
      <xdr:rowOff>9525</xdr:rowOff>
    </xdr:from>
    <xdr:to>
      <xdr:col>9</xdr:col>
      <xdr:colOff>647947</xdr:colOff>
      <xdr:row>1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B712790-F595-4960-B2C2-237F2D28EAC4}"/>
            </a:ext>
          </a:extLst>
        </xdr:cNvPr>
        <xdr:cNvGrpSpPr/>
      </xdr:nvGrpSpPr>
      <xdr:grpSpPr>
        <a:xfrm>
          <a:off x="0" y="9525"/>
          <a:ext cx="9719376" cy="1147989"/>
          <a:chOff x="0" y="9525"/>
          <a:chExt cx="9669483" cy="113891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C358245-764F-4B4C-93F2-A3879A9785E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69" t="21329" r="1592" b="20720"/>
          <a:stretch/>
        </xdr:blipFill>
        <xdr:spPr>
          <a:xfrm>
            <a:off x="1" y="9525"/>
            <a:ext cx="9669482" cy="1026241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64E0C103-438E-43EE-8F9C-F1656AA55E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66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0" y="9525"/>
            <a:ext cx="2550660" cy="113891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337343</xdr:colOff>
      <xdr:row>7</xdr:row>
      <xdr:rowOff>32310</xdr:rowOff>
    </xdr:from>
    <xdr:to>
      <xdr:col>1</xdr:col>
      <xdr:colOff>1279070</xdr:colOff>
      <xdr:row>7</xdr:row>
      <xdr:rowOff>1468440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B8595A-9CF0-4424-8821-31976A9367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55" t="11218" r="12162" b="13993"/>
        <a:stretch/>
      </xdr:blipFill>
      <xdr:spPr>
        <a:xfrm rot="5400000">
          <a:off x="335071" y="3014547"/>
          <a:ext cx="1436130" cy="941727"/>
        </a:xfrm>
        <a:prstGeom prst="rect">
          <a:avLst/>
        </a:prstGeom>
      </xdr:spPr>
    </xdr:pic>
    <xdr:clientData/>
  </xdr:twoCellAnchor>
  <xdr:twoCellAnchor editAs="oneCell">
    <xdr:from>
      <xdr:col>1</xdr:col>
      <xdr:colOff>146079</xdr:colOff>
      <xdr:row>8</xdr:row>
      <xdr:rowOff>70169</xdr:rowOff>
    </xdr:from>
    <xdr:to>
      <xdr:col>1</xdr:col>
      <xdr:colOff>1488280</xdr:colOff>
      <xdr:row>8</xdr:row>
      <xdr:rowOff>1448597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D2904D-9E56-48D7-B635-4DB2E42200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32" r="3144"/>
        <a:stretch/>
      </xdr:blipFill>
      <xdr:spPr>
        <a:xfrm rot="5400000">
          <a:off x="366091" y="4295157"/>
          <a:ext cx="1378428" cy="1342201"/>
        </a:xfrm>
        <a:prstGeom prst="rect">
          <a:avLst/>
        </a:prstGeom>
      </xdr:spPr>
    </xdr:pic>
    <xdr:clientData/>
  </xdr:twoCellAnchor>
  <xdr:twoCellAnchor editAs="oneCell">
    <xdr:from>
      <xdr:col>1</xdr:col>
      <xdr:colOff>153715</xdr:colOff>
      <xdr:row>9</xdr:row>
      <xdr:rowOff>34718</xdr:rowOff>
    </xdr:from>
    <xdr:to>
      <xdr:col>1</xdr:col>
      <xdr:colOff>1468438</xdr:colOff>
      <xdr:row>9</xdr:row>
      <xdr:rowOff>1448600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3C8ACE-7398-4973-AB7B-943B715ADE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350"/>
        <a:stretch/>
      </xdr:blipFill>
      <xdr:spPr>
        <a:xfrm rot="5400000">
          <a:off x="342261" y="5779453"/>
          <a:ext cx="1413882" cy="1314723"/>
        </a:xfrm>
        <a:prstGeom prst="rect">
          <a:avLst/>
        </a:prstGeom>
      </xdr:spPr>
    </xdr:pic>
    <xdr:clientData/>
  </xdr:twoCellAnchor>
  <xdr:twoCellAnchor editAs="oneCell">
    <xdr:from>
      <xdr:col>1</xdr:col>
      <xdr:colOff>178593</xdr:colOff>
      <xdr:row>10</xdr:row>
      <xdr:rowOff>27939</xdr:rowOff>
    </xdr:from>
    <xdr:to>
      <xdr:col>1</xdr:col>
      <xdr:colOff>1527969</xdr:colOff>
      <xdr:row>11</xdr:row>
      <xdr:rowOff>5592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B8C662F-1D36-475C-9EBC-0BFBACE635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20"/>
        <a:stretch/>
      </xdr:blipFill>
      <xdr:spPr>
        <a:xfrm>
          <a:off x="416718" y="7211377"/>
          <a:ext cx="1349376" cy="146593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238124</xdr:colOff>
      <xdr:row>11</xdr:row>
      <xdr:rowOff>55618</xdr:rowOff>
    </xdr:from>
    <xdr:to>
      <xdr:col>1</xdr:col>
      <xdr:colOff>1428749</xdr:colOff>
      <xdr:row>12</xdr:row>
      <xdr:rowOff>2644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89EEE90-FA67-42A0-AE7A-7DB6B5B6B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33" r="21365"/>
        <a:stretch/>
      </xdr:blipFill>
      <xdr:spPr>
        <a:xfrm>
          <a:off x="476249" y="8727337"/>
          <a:ext cx="1190625" cy="1431805"/>
        </a:xfrm>
        <a:prstGeom prst="rect">
          <a:avLst/>
        </a:prstGeom>
      </xdr:spPr>
    </xdr:pic>
    <xdr:clientData/>
  </xdr:twoCellAnchor>
  <xdr:twoCellAnchor editAs="oneCell">
    <xdr:from>
      <xdr:col>1</xdr:col>
      <xdr:colOff>138908</xdr:colOff>
      <xdr:row>14</xdr:row>
      <xdr:rowOff>99218</xdr:rowOff>
    </xdr:from>
    <xdr:to>
      <xdr:col>1</xdr:col>
      <xdr:colOff>1488282</xdr:colOff>
      <xdr:row>14</xdr:row>
      <xdr:rowOff>1448592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367CE0-0BFC-4CE7-83F1-8379F682F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033" y="13235781"/>
          <a:ext cx="1349374" cy="1349374"/>
        </a:xfrm>
        <a:prstGeom prst="rect">
          <a:avLst/>
        </a:prstGeom>
      </xdr:spPr>
    </xdr:pic>
    <xdr:clientData/>
  </xdr:twoCellAnchor>
  <xdr:twoCellAnchor editAs="oneCell">
    <xdr:from>
      <xdr:col>1</xdr:col>
      <xdr:colOff>198438</xdr:colOff>
      <xdr:row>16</xdr:row>
      <xdr:rowOff>56953</xdr:rowOff>
    </xdr:from>
    <xdr:to>
      <xdr:col>1</xdr:col>
      <xdr:colOff>1527970</xdr:colOff>
      <xdr:row>16</xdr:row>
      <xdr:rowOff>1446213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FA452E8-03CB-4699-9A68-6A4DB1E07D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382"/>
        <a:stretch/>
      </xdr:blipFill>
      <xdr:spPr>
        <a:xfrm>
          <a:off x="436563" y="16170078"/>
          <a:ext cx="1329532" cy="1389260"/>
        </a:xfrm>
        <a:prstGeom prst="rect">
          <a:avLst/>
        </a:prstGeom>
      </xdr:spPr>
    </xdr:pic>
    <xdr:clientData/>
  </xdr:twoCellAnchor>
  <xdr:twoCellAnchor editAs="oneCell">
    <xdr:from>
      <xdr:col>1</xdr:col>
      <xdr:colOff>218282</xdr:colOff>
      <xdr:row>17</xdr:row>
      <xdr:rowOff>96930</xdr:rowOff>
    </xdr:from>
    <xdr:to>
      <xdr:col>1</xdr:col>
      <xdr:colOff>1508126</xdr:colOff>
      <xdr:row>17</xdr:row>
      <xdr:rowOff>1406525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B7F1A4E-B4E5-4CB3-ADD5-8613AC4567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355"/>
        <a:stretch/>
      </xdr:blipFill>
      <xdr:spPr>
        <a:xfrm>
          <a:off x="456407" y="17698336"/>
          <a:ext cx="1289844" cy="130959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158751</xdr:colOff>
      <xdr:row>18</xdr:row>
      <xdr:rowOff>92866</xdr:rowOff>
    </xdr:from>
    <xdr:to>
      <xdr:col>1</xdr:col>
      <xdr:colOff>1369220</xdr:colOff>
      <xdr:row>18</xdr:row>
      <xdr:rowOff>1303335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DEECC2E-6B2A-44D1-B61C-55753D7C3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876" y="19182554"/>
          <a:ext cx="1210469" cy="1210469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</xdr:row>
      <xdr:rowOff>92156</xdr:rowOff>
    </xdr:from>
    <xdr:to>
      <xdr:col>1</xdr:col>
      <xdr:colOff>1508125</xdr:colOff>
      <xdr:row>20</xdr:row>
      <xdr:rowOff>1446211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324571C-C7AD-4948-BA64-9138E2815E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44"/>
        <a:stretch/>
      </xdr:blipFill>
      <xdr:spPr>
        <a:xfrm>
          <a:off x="396875" y="22158406"/>
          <a:ext cx="1349375" cy="1354055"/>
        </a:xfrm>
        <a:prstGeom prst="rect">
          <a:avLst/>
        </a:prstGeom>
      </xdr:spPr>
    </xdr:pic>
    <xdr:clientData/>
  </xdr:twoCellAnchor>
  <xdr:twoCellAnchor editAs="oneCell">
    <xdr:from>
      <xdr:col>1</xdr:col>
      <xdr:colOff>198439</xdr:colOff>
      <xdr:row>21</xdr:row>
      <xdr:rowOff>132557</xdr:rowOff>
    </xdr:from>
    <xdr:to>
      <xdr:col>1</xdr:col>
      <xdr:colOff>1527969</xdr:colOff>
      <xdr:row>21</xdr:row>
      <xdr:rowOff>1462087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7A88442-71E5-4CDA-99EB-34F98CD31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64" y="23687088"/>
          <a:ext cx="1329530" cy="1329530"/>
        </a:xfrm>
        <a:prstGeom prst="rect">
          <a:avLst/>
        </a:prstGeom>
      </xdr:spPr>
    </xdr:pic>
    <xdr:clientData/>
  </xdr:twoCellAnchor>
  <xdr:twoCellAnchor editAs="oneCell">
    <xdr:from>
      <xdr:col>1</xdr:col>
      <xdr:colOff>149678</xdr:colOff>
      <xdr:row>12</xdr:row>
      <xdr:rowOff>31267</xdr:rowOff>
    </xdr:from>
    <xdr:to>
      <xdr:col>1</xdr:col>
      <xdr:colOff>1592035</xdr:colOff>
      <xdr:row>12</xdr:row>
      <xdr:rowOff>1463288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12BA16-97B9-4D50-B818-C1BABD860F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33" b="37906"/>
        <a:stretch/>
      </xdr:blipFill>
      <xdr:spPr>
        <a:xfrm>
          <a:off x="394607" y="10182196"/>
          <a:ext cx="1442357" cy="1432021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13</xdr:row>
      <xdr:rowOff>48263</xdr:rowOff>
    </xdr:from>
    <xdr:to>
      <xdr:col>1</xdr:col>
      <xdr:colOff>1578429</xdr:colOff>
      <xdr:row>13</xdr:row>
      <xdr:rowOff>1423337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65C1D7A-558D-4780-B32E-D15A75E34D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68" b="38313"/>
        <a:stretch/>
      </xdr:blipFill>
      <xdr:spPr>
        <a:xfrm>
          <a:off x="421822" y="11682370"/>
          <a:ext cx="1401536" cy="13750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108858</xdr:rowOff>
    </xdr:from>
    <xdr:to>
      <xdr:col>1</xdr:col>
      <xdr:colOff>1698328</xdr:colOff>
      <xdr:row>19</xdr:row>
      <xdr:rowOff>1333500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67DEA39-54DF-4581-818E-FD95681265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818" b="27896"/>
        <a:stretch/>
      </xdr:blipFill>
      <xdr:spPr>
        <a:xfrm>
          <a:off x="340179" y="20642037"/>
          <a:ext cx="1603078" cy="1224642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15</xdr:row>
      <xdr:rowOff>95251</xdr:rowOff>
    </xdr:from>
    <xdr:to>
      <xdr:col>1</xdr:col>
      <xdr:colOff>1707783</xdr:colOff>
      <xdr:row>15</xdr:row>
      <xdr:rowOff>1415144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F7309BC-AD9D-4F78-9CF3-C3E0C7E276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434" b="39394"/>
        <a:stretch/>
      </xdr:blipFill>
      <xdr:spPr>
        <a:xfrm>
          <a:off x="326572" y="14695715"/>
          <a:ext cx="1626140" cy="1319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1DAF-E35D-461F-9342-5FB7F8F9FA79}">
  <sheetPr>
    <pageSetUpPr fitToPage="1"/>
  </sheetPr>
  <dimension ref="A1:K40"/>
  <sheetViews>
    <sheetView showGridLines="0" tabSelected="1" view="pageBreakPreview" topLeftCell="A16" zoomScale="21" zoomScaleNormal="96" zoomScaleSheetLayoutView="21" workbookViewId="0">
      <selection activeCell="B33" sqref="B33:K33"/>
    </sheetView>
  </sheetViews>
  <sheetFormatPr defaultColWidth="8.77734375" defaultRowHeight="26.1" customHeight="1" x14ac:dyDescent="0.25"/>
  <cols>
    <col min="1" max="1" width="2.77734375" style="1" customWidth="1"/>
    <col min="2" max="2" width="20.5546875" style="1" customWidth="1"/>
    <col min="3" max="3" width="14.109375" style="49" bestFit="1" customWidth="1"/>
    <col min="4" max="4" width="18.88671875" style="48" customWidth="1"/>
    <col min="5" max="5" width="10" style="1" customWidth="1"/>
    <col min="6" max="6" width="9.109375" style="1" customWidth="1"/>
    <col min="7" max="7" width="5.109375" style="1" bestFit="1" customWidth="1"/>
    <col min="8" max="8" width="10.44140625" style="1" bestFit="1" customWidth="1"/>
    <col min="9" max="9" width="14.109375" style="1" bestFit="1" customWidth="1"/>
    <col min="10" max="10" width="7.77734375" style="1" customWidth="1"/>
    <col min="11" max="11" width="5.77734375" style="1" customWidth="1"/>
    <col min="12" max="16384" width="8.77734375" style="1"/>
  </cols>
  <sheetData>
    <row r="1" spans="1:11" ht="81.599999999999994" customHeight="1" x14ac:dyDescent="0.25"/>
    <row r="2" spans="1:11" ht="21" customHeight="1" x14ac:dyDescent="0.3">
      <c r="D2" s="41"/>
    </row>
    <row r="3" spans="1:11" ht="15.75" x14ac:dyDescent="0.3">
      <c r="B3" s="20"/>
      <c r="D3" s="60"/>
      <c r="E3" s="61"/>
      <c r="F3" s="61"/>
      <c r="H3" s="8" t="s">
        <v>2</v>
      </c>
      <c r="I3" s="62">
        <f ca="1">TODAY()</f>
        <v>44481</v>
      </c>
      <c r="J3" s="62"/>
      <c r="K3" s="62"/>
    </row>
    <row r="4" spans="1:11" s="3" customFormat="1" ht="15.75" x14ac:dyDescent="0.3">
      <c r="A4" s="63" t="s">
        <v>31</v>
      </c>
      <c r="B4" s="63"/>
      <c r="C4" s="64">
        <v>96567788887</v>
      </c>
      <c r="D4" s="64"/>
      <c r="H4" s="8" t="s">
        <v>20</v>
      </c>
      <c r="I4" s="65">
        <v>201003</v>
      </c>
      <c r="J4" s="65"/>
      <c r="K4" s="65"/>
    </row>
    <row r="5" spans="1:11" s="6" customFormat="1" ht="22.15" customHeight="1" thickBot="1" x14ac:dyDescent="0.3">
      <c r="A5" s="70"/>
      <c r="B5" s="71"/>
      <c r="C5" s="71"/>
      <c r="D5" s="71"/>
      <c r="E5" s="71"/>
      <c r="F5" s="71"/>
      <c r="G5" s="10"/>
      <c r="H5" s="72"/>
      <c r="I5" s="72"/>
      <c r="J5" s="72"/>
      <c r="K5" s="72"/>
    </row>
    <row r="6" spans="1:11" s="6" customFormat="1" ht="6" customHeight="1" x14ac:dyDescent="0.25">
      <c r="A6" s="39"/>
      <c r="B6" s="39"/>
      <c r="C6" s="50"/>
      <c r="D6" s="40"/>
      <c r="E6" s="39"/>
      <c r="F6" s="39"/>
      <c r="G6" s="39"/>
      <c r="H6" s="39"/>
      <c r="I6" s="39"/>
      <c r="J6" s="39"/>
      <c r="K6" s="39"/>
    </row>
    <row r="7" spans="1:11" s="5" customFormat="1" ht="52.5" customHeight="1" x14ac:dyDescent="0.3">
      <c r="A7" s="17" t="s">
        <v>16</v>
      </c>
      <c r="B7" s="11" t="s">
        <v>6</v>
      </c>
      <c r="C7" s="11" t="s">
        <v>7</v>
      </c>
      <c r="D7" s="11" t="s">
        <v>1</v>
      </c>
      <c r="E7" s="11" t="s">
        <v>8</v>
      </c>
      <c r="F7" s="16" t="s">
        <v>18</v>
      </c>
      <c r="G7" s="11" t="s">
        <v>10</v>
      </c>
      <c r="H7" s="11" t="s">
        <v>9</v>
      </c>
      <c r="I7" s="11" t="s">
        <v>11</v>
      </c>
      <c r="J7" s="16" t="s">
        <v>12</v>
      </c>
      <c r="K7" s="11" t="s">
        <v>13</v>
      </c>
    </row>
    <row r="8" spans="1:11" s="4" customFormat="1" ht="117.6" customHeight="1" thickBot="1" x14ac:dyDescent="0.35">
      <c r="A8" s="26">
        <v>1</v>
      </c>
      <c r="B8" s="21"/>
      <c r="C8" s="87">
        <v>18434</v>
      </c>
      <c r="D8" s="45" t="s">
        <v>22</v>
      </c>
      <c r="E8" s="9">
        <f>G8/F8</f>
        <v>0.66666666666666663</v>
      </c>
      <c r="F8" s="22">
        <v>6</v>
      </c>
      <c r="G8" s="22">
        <v>4</v>
      </c>
      <c r="H8" s="33">
        <v>41</v>
      </c>
      <c r="I8" s="34">
        <f t="shared" ref="I8:I10" si="0">H8*G8</f>
        <v>164</v>
      </c>
      <c r="J8" s="9">
        <v>5.5E-2</v>
      </c>
      <c r="K8" s="9">
        <f>J8*E8</f>
        <v>3.6666666666666667E-2</v>
      </c>
    </row>
    <row r="9" spans="1:11" s="4" customFormat="1" ht="117.6" customHeight="1" thickBot="1" x14ac:dyDescent="0.35">
      <c r="A9" s="26">
        <v>2</v>
      </c>
      <c r="B9" s="21"/>
      <c r="C9" s="87">
        <v>18415</v>
      </c>
      <c r="D9" s="45" t="s">
        <v>22</v>
      </c>
      <c r="E9" s="9">
        <f t="shared" ref="E9:E22" si="1">G9/F9</f>
        <v>0.66666666666666663</v>
      </c>
      <c r="F9" s="22">
        <v>6</v>
      </c>
      <c r="G9" s="22">
        <v>4</v>
      </c>
      <c r="H9" s="33">
        <v>41</v>
      </c>
      <c r="I9" s="34">
        <f t="shared" si="0"/>
        <v>164</v>
      </c>
      <c r="J9" s="9">
        <v>5.5E-2</v>
      </c>
      <c r="K9" s="9">
        <f t="shared" ref="K9:K22" si="2">J9*E9</f>
        <v>3.6666666666666667E-2</v>
      </c>
    </row>
    <row r="10" spans="1:11" s="4" customFormat="1" ht="117.6" customHeight="1" thickBot="1" x14ac:dyDescent="0.35">
      <c r="A10" s="26">
        <v>3</v>
      </c>
      <c r="B10" s="21"/>
      <c r="C10" s="87">
        <v>18416</v>
      </c>
      <c r="D10" s="45" t="s">
        <v>22</v>
      </c>
      <c r="E10" s="9">
        <f t="shared" si="1"/>
        <v>0.66666666666666663</v>
      </c>
      <c r="F10" s="22">
        <v>6</v>
      </c>
      <c r="G10" s="22">
        <v>4</v>
      </c>
      <c r="H10" s="33">
        <v>41</v>
      </c>
      <c r="I10" s="34">
        <f t="shared" si="0"/>
        <v>164</v>
      </c>
      <c r="J10" s="9">
        <v>5.5E-2</v>
      </c>
      <c r="K10" s="9">
        <f t="shared" si="2"/>
        <v>3.6666666666666667E-2</v>
      </c>
    </row>
    <row r="11" spans="1:11" s="4" customFormat="1" ht="117.6" customHeight="1" thickBot="1" x14ac:dyDescent="0.35">
      <c r="A11" s="26">
        <v>4</v>
      </c>
      <c r="B11" s="21"/>
      <c r="C11" s="87">
        <v>18481</v>
      </c>
      <c r="D11" s="45" t="s">
        <v>22</v>
      </c>
      <c r="E11" s="9">
        <f t="shared" si="1"/>
        <v>0.66666666666666663</v>
      </c>
      <c r="F11" s="22">
        <v>6</v>
      </c>
      <c r="G11" s="22">
        <v>4</v>
      </c>
      <c r="H11" s="33">
        <v>41</v>
      </c>
      <c r="I11" s="34">
        <f t="shared" ref="I11:I22" si="3">H11*G11</f>
        <v>164</v>
      </c>
      <c r="J11" s="9">
        <v>5.5E-2</v>
      </c>
      <c r="K11" s="9">
        <f t="shared" si="2"/>
        <v>3.6666666666666667E-2</v>
      </c>
    </row>
    <row r="12" spans="1:11" s="4" customFormat="1" ht="117.6" customHeight="1" thickBot="1" x14ac:dyDescent="0.35">
      <c r="A12" s="26">
        <v>5</v>
      </c>
      <c r="B12" s="21"/>
      <c r="C12" s="87">
        <v>18400</v>
      </c>
      <c r="D12" s="45" t="s">
        <v>22</v>
      </c>
      <c r="E12" s="9">
        <f t="shared" si="1"/>
        <v>0.66666666666666663</v>
      </c>
      <c r="F12" s="22">
        <v>6</v>
      </c>
      <c r="G12" s="22">
        <v>4</v>
      </c>
      <c r="H12" s="33">
        <v>41</v>
      </c>
      <c r="I12" s="34">
        <f t="shared" si="3"/>
        <v>164</v>
      </c>
      <c r="J12" s="9">
        <v>5.5E-2</v>
      </c>
      <c r="K12" s="9">
        <f t="shared" si="2"/>
        <v>3.6666666666666667E-2</v>
      </c>
    </row>
    <row r="13" spans="1:11" s="4" customFormat="1" ht="117.6" customHeight="1" thickBot="1" x14ac:dyDescent="0.35">
      <c r="A13" s="56">
        <v>6</v>
      </c>
      <c r="B13" s="21"/>
      <c r="C13" s="87"/>
      <c r="D13" s="45" t="s">
        <v>22</v>
      </c>
      <c r="E13" s="9">
        <f t="shared" si="1"/>
        <v>0.66666666666666663</v>
      </c>
      <c r="F13" s="22">
        <v>6</v>
      </c>
      <c r="G13" s="22">
        <v>4</v>
      </c>
      <c r="H13" s="33">
        <v>41</v>
      </c>
      <c r="I13" s="34">
        <f t="shared" si="3"/>
        <v>164</v>
      </c>
      <c r="J13" s="9">
        <v>5.5E-2</v>
      </c>
      <c r="K13" s="9">
        <f t="shared" si="2"/>
        <v>3.6666666666666667E-2</v>
      </c>
    </row>
    <row r="14" spans="1:11" s="4" customFormat="1" ht="117.6" customHeight="1" thickBot="1" x14ac:dyDescent="0.35">
      <c r="A14" s="56">
        <v>7</v>
      </c>
      <c r="B14" s="21"/>
      <c r="C14" s="87">
        <v>17833</v>
      </c>
      <c r="D14" s="45" t="s">
        <v>22</v>
      </c>
      <c r="E14" s="9">
        <f t="shared" si="1"/>
        <v>0.66666666666666663</v>
      </c>
      <c r="F14" s="22">
        <v>6</v>
      </c>
      <c r="G14" s="22">
        <v>4</v>
      </c>
      <c r="H14" s="33">
        <v>41</v>
      </c>
      <c r="I14" s="34">
        <f t="shared" ref="I14:I21" si="4">H14*G14</f>
        <v>164</v>
      </c>
      <c r="J14" s="9">
        <v>5.5E-2</v>
      </c>
      <c r="K14" s="9">
        <f t="shared" si="2"/>
        <v>3.6666666666666667E-2</v>
      </c>
    </row>
    <row r="15" spans="1:11" s="4" customFormat="1" ht="117.6" customHeight="1" thickBot="1" x14ac:dyDescent="0.35">
      <c r="A15" s="26">
        <v>8</v>
      </c>
      <c r="B15" s="21"/>
      <c r="C15" s="87">
        <v>18129</v>
      </c>
      <c r="D15" s="45" t="s">
        <v>22</v>
      </c>
      <c r="E15" s="9">
        <f t="shared" si="1"/>
        <v>0.66666666666666663</v>
      </c>
      <c r="F15" s="22">
        <v>6</v>
      </c>
      <c r="G15" s="22">
        <v>4</v>
      </c>
      <c r="H15" s="33">
        <v>41</v>
      </c>
      <c r="I15" s="34">
        <f t="shared" si="4"/>
        <v>164</v>
      </c>
      <c r="J15" s="9">
        <v>5.5E-2</v>
      </c>
      <c r="K15" s="9">
        <f t="shared" si="2"/>
        <v>3.6666666666666667E-2</v>
      </c>
    </row>
    <row r="16" spans="1:11" s="4" customFormat="1" ht="117.6" customHeight="1" thickBot="1" x14ac:dyDescent="0.35">
      <c r="A16" s="56">
        <v>9</v>
      </c>
      <c r="B16" s="21"/>
      <c r="C16" s="87">
        <v>17831</v>
      </c>
      <c r="D16" s="45" t="s">
        <v>22</v>
      </c>
      <c r="E16" s="9">
        <f t="shared" si="1"/>
        <v>0.66666666666666663</v>
      </c>
      <c r="F16" s="22">
        <v>6</v>
      </c>
      <c r="G16" s="22">
        <v>4</v>
      </c>
      <c r="H16" s="33">
        <v>41</v>
      </c>
      <c r="I16" s="34">
        <f t="shared" si="4"/>
        <v>164</v>
      </c>
      <c r="J16" s="9">
        <v>5.5E-2</v>
      </c>
      <c r="K16" s="9">
        <f t="shared" si="2"/>
        <v>3.6666666666666667E-2</v>
      </c>
    </row>
    <row r="17" spans="1:11" s="4" customFormat="1" ht="117.6" customHeight="1" thickBot="1" x14ac:dyDescent="0.35">
      <c r="A17" s="26">
        <v>10</v>
      </c>
      <c r="B17" s="21"/>
      <c r="C17" s="87">
        <v>18450</v>
      </c>
      <c r="D17" s="45" t="s">
        <v>22</v>
      </c>
      <c r="E17" s="9">
        <f t="shared" si="1"/>
        <v>0.66666666666666663</v>
      </c>
      <c r="F17" s="22">
        <v>6</v>
      </c>
      <c r="G17" s="22">
        <v>4</v>
      </c>
      <c r="H17" s="33">
        <v>41</v>
      </c>
      <c r="I17" s="34">
        <f t="shared" si="4"/>
        <v>164</v>
      </c>
      <c r="J17" s="9">
        <v>5.5E-2</v>
      </c>
      <c r="K17" s="9">
        <f t="shared" si="2"/>
        <v>3.6666666666666667E-2</v>
      </c>
    </row>
    <row r="18" spans="1:11" s="4" customFormat="1" ht="117.6" customHeight="1" thickBot="1" x14ac:dyDescent="0.35">
      <c r="A18" s="26">
        <v>11</v>
      </c>
      <c r="B18" s="21"/>
      <c r="C18" s="87">
        <v>18452</v>
      </c>
      <c r="D18" s="45" t="s">
        <v>22</v>
      </c>
      <c r="E18" s="9">
        <f t="shared" si="1"/>
        <v>0.66666666666666663</v>
      </c>
      <c r="F18" s="22">
        <v>6</v>
      </c>
      <c r="G18" s="22">
        <v>4</v>
      </c>
      <c r="H18" s="33">
        <v>41</v>
      </c>
      <c r="I18" s="34">
        <f t="shared" si="4"/>
        <v>164</v>
      </c>
      <c r="J18" s="9">
        <v>5.5E-2</v>
      </c>
      <c r="K18" s="9">
        <f t="shared" si="2"/>
        <v>3.6666666666666667E-2</v>
      </c>
    </row>
    <row r="19" spans="1:11" s="4" customFormat="1" ht="117.6" customHeight="1" thickBot="1" x14ac:dyDescent="0.35">
      <c r="A19" s="26">
        <v>12</v>
      </c>
      <c r="B19" s="21"/>
      <c r="C19" s="87">
        <v>18119</v>
      </c>
      <c r="D19" s="45" t="s">
        <v>22</v>
      </c>
      <c r="E19" s="9">
        <f t="shared" si="1"/>
        <v>0.66666666666666663</v>
      </c>
      <c r="F19" s="22">
        <v>6</v>
      </c>
      <c r="G19" s="22">
        <v>4</v>
      </c>
      <c r="H19" s="33">
        <v>41</v>
      </c>
      <c r="I19" s="34">
        <f t="shared" si="4"/>
        <v>164</v>
      </c>
      <c r="J19" s="9">
        <v>5.5E-2</v>
      </c>
      <c r="K19" s="9">
        <f t="shared" si="2"/>
        <v>3.6666666666666667E-2</v>
      </c>
    </row>
    <row r="20" spans="1:11" s="4" customFormat="1" ht="117.6" customHeight="1" thickBot="1" x14ac:dyDescent="0.35">
      <c r="A20" s="56">
        <v>13</v>
      </c>
      <c r="B20" s="21"/>
      <c r="C20" s="87">
        <v>17729</v>
      </c>
      <c r="D20" s="45" t="s">
        <v>22</v>
      </c>
      <c r="E20" s="9">
        <f t="shared" si="1"/>
        <v>0.66666666666666663</v>
      </c>
      <c r="F20" s="22">
        <v>6</v>
      </c>
      <c r="G20" s="22">
        <v>4</v>
      </c>
      <c r="H20" s="33">
        <v>41</v>
      </c>
      <c r="I20" s="34">
        <f t="shared" si="4"/>
        <v>164</v>
      </c>
      <c r="J20" s="9">
        <v>5.5E-2</v>
      </c>
      <c r="K20" s="9">
        <f t="shared" si="2"/>
        <v>3.6666666666666667E-2</v>
      </c>
    </row>
    <row r="21" spans="1:11" s="4" customFormat="1" ht="117.6" customHeight="1" thickBot="1" x14ac:dyDescent="0.35">
      <c r="A21" s="26">
        <v>14</v>
      </c>
      <c r="B21" s="21"/>
      <c r="C21" s="87">
        <v>18449</v>
      </c>
      <c r="D21" s="45" t="s">
        <v>22</v>
      </c>
      <c r="E21" s="9">
        <f t="shared" si="1"/>
        <v>0.66666666666666663</v>
      </c>
      <c r="F21" s="22">
        <v>6</v>
      </c>
      <c r="G21" s="22">
        <v>4</v>
      </c>
      <c r="H21" s="33">
        <v>41</v>
      </c>
      <c r="I21" s="34">
        <f t="shared" si="4"/>
        <v>164</v>
      </c>
      <c r="J21" s="9">
        <v>5.5E-2</v>
      </c>
      <c r="K21" s="9">
        <f t="shared" si="2"/>
        <v>3.6666666666666667E-2</v>
      </c>
    </row>
    <row r="22" spans="1:11" s="4" customFormat="1" ht="117.6" customHeight="1" thickBot="1" x14ac:dyDescent="0.35">
      <c r="A22" s="26">
        <v>15</v>
      </c>
      <c r="B22" s="21"/>
      <c r="C22" s="87">
        <v>18129</v>
      </c>
      <c r="D22" s="45" t="s">
        <v>22</v>
      </c>
      <c r="E22" s="9">
        <f t="shared" si="1"/>
        <v>0.66666666666666663</v>
      </c>
      <c r="F22" s="22">
        <v>6</v>
      </c>
      <c r="G22" s="22">
        <v>4</v>
      </c>
      <c r="H22" s="33">
        <v>41</v>
      </c>
      <c r="I22" s="34">
        <f t="shared" si="3"/>
        <v>164</v>
      </c>
      <c r="J22" s="9">
        <v>5.5E-2</v>
      </c>
      <c r="K22" s="9">
        <f t="shared" si="2"/>
        <v>3.6666666666666667E-2</v>
      </c>
    </row>
    <row r="23" spans="1:11" s="4" customFormat="1" ht="28.5" customHeight="1" x14ac:dyDescent="0.3">
      <c r="A23" s="80"/>
      <c r="B23" s="81"/>
      <c r="C23" s="82"/>
      <c r="D23" s="86" t="s">
        <v>30</v>
      </c>
      <c r="E23" s="83"/>
      <c r="F23" s="84"/>
      <c r="G23" s="84"/>
      <c r="H23" s="33"/>
      <c r="I23" s="85">
        <v>250</v>
      </c>
      <c r="J23" s="9"/>
      <c r="K23" s="83"/>
    </row>
    <row r="24" spans="1:11" s="3" customFormat="1" ht="26.1" customHeight="1" x14ac:dyDescent="0.3">
      <c r="C24" s="51"/>
      <c r="D24" s="23" t="s">
        <v>5</v>
      </c>
      <c r="E24" s="23">
        <f>SUM(E8:E22)</f>
        <v>9.9999999999999982</v>
      </c>
      <c r="F24" s="23"/>
      <c r="G24" s="23">
        <f>SUM(G8:G22)</f>
        <v>60</v>
      </c>
      <c r="H24" s="24"/>
      <c r="I24" s="46">
        <f>SUM(I8:I23)</f>
        <v>2710</v>
      </c>
      <c r="J24" s="9"/>
      <c r="K24" s="25">
        <f>SUM(K8:K22)</f>
        <v>0.55000000000000004</v>
      </c>
    </row>
    <row r="25" spans="1:11" s="3" customFormat="1" ht="26.1" customHeight="1" x14ac:dyDescent="0.3">
      <c r="C25" s="51"/>
      <c r="D25" s="35"/>
      <c r="E25" s="27"/>
      <c r="F25" s="28"/>
      <c r="G25" s="27"/>
      <c r="H25" s="29"/>
      <c r="I25" s="30"/>
      <c r="J25" s="31"/>
      <c r="K25" s="32"/>
    </row>
    <row r="26" spans="1:11" s="3" customFormat="1" ht="31.9" customHeight="1" x14ac:dyDescent="0.3">
      <c r="C26" s="51"/>
      <c r="D26" s="36" t="s">
        <v>0</v>
      </c>
      <c r="E26" s="47">
        <f>E24</f>
        <v>9.9999999999999982</v>
      </c>
      <c r="F26" s="44" t="s">
        <v>21</v>
      </c>
      <c r="G26" s="73" t="str">
        <f>CONCATENATE(SUM(G24:G24)," Pcs")</f>
        <v>60 Pcs</v>
      </c>
      <c r="H26" s="74"/>
      <c r="I26" s="15">
        <f>I25+I24</f>
        <v>2710</v>
      </c>
      <c r="J26" s="43" t="s">
        <v>19</v>
      </c>
      <c r="K26" s="44">
        <f>K24</f>
        <v>0.55000000000000004</v>
      </c>
    </row>
    <row r="27" spans="1:11" s="3" customFormat="1" ht="28.9" customHeight="1" x14ac:dyDescent="0.3">
      <c r="B27" s="7" t="s">
        <v>3</v>
      </c>
      <c r="C27" s="51"/>
      <c r="D27" s="37"/>
      <c r="E27" s="14"/>
      <c r="F27" s="14"/>
      <c r="G27" s="75" t="s">
        <v>14</v>
      </c>
      <c r="H27" s="76"/>
      <c r="I27" s="19">
        <f>I26</f>
        <v>2710</v>
      </c>
      <c r="J27" s="14"/>
      <c r="K27" s="14"/>
    </row>
    <row r="28" spans="1:11" s="3" customFormat="1" ht="24.4" customHeight="1" x14ac:dyDescent="0.3">
      <c r="B28" s="7"/>
      <c r="C28" s="52"/>
      <c r="D28" s="38"/>
      <c r="E28" s="12"/>
      <c r="F28" s="12"/>
      <c r="G28" s="12"/>
      <c r="H28" s="12"/>
      <c r="I28" s="13"/>
      <c r="J28" s="12"/>
      <c r="K28" s="12"/>
    </row>
    <row r="29" spans="1:11" s="3" customFormat="1" ht="15.75" x14ac:dyDescent="0.3">
      <c r="B29" s="7"/>
      <c r="C29" s="52"/>
      <c r="D29" s="38"/>
      <c r="E29" s="12"/>
      <c r="F29" s="12"/>
      <c r="G29" s="12"/>
      <c r="H29" s="12"/>
      <c r="I29" s="13"/>
      <c r="J29" s="12"/>
      <c r="K29" s="12"/>
    </row>
    <row r="30" spans="1:11" s="2" customFormat="1" ht="16.899999999999999" customHeight="1" x14ac:dyDescent="0.3">
      <c r="A30" s="6"/>
      <c r="B30" s="77" t="s">
        <v>4</v>
      </c>
      <c r="C30" s="78"/>
      <c r="D30" s="78"/>
      <c r="E30" s="78"/>
      <c r="F30" s="78"/>
      <c r="G30" s="78"/>
      <c r="H30" s="78"/>
      <c r="I30" s="78"/>
      <c r="J30" s="78"/>
      <c r="K30" s="79"/>
    </row>
    <row r="31" spans="1:11" s="3" customFormat="1" ht="16.899999999999999" customHeight="1" x14ac:dyDescent="0.3">
      <c r="A31" s="2"/>
      <c r="B31" s="66" t="s">
        <v>15</v>
      </c>
      <c r="C31" s="67"/>
      <c r="D31" s="67"/>
      <c r="E31" s="67"/>
      <c r="F31" s="67"/>
      <c r="G31" s="67"/>
      <c r="H31" s="67"/>
      <c r="I31" s="67"/>
      <c r="J31" s="67"/>
      <c r="K31" s="68"/>
    </row>
    <row r="32" spans="1:11" ht="13.5" x14ac:dyDescent="0.25">
      <c r="A32" s="3"/>
      <c r="B32" s="66"/>
      <c r="C32" s="67"/>
      <c r="D32" s="67"/>
      <c r="E32" s="67"/>
      <c r="F32" s="67"/>
      <c r="G32" s="67"/>
      <c r="H32" s="67"/>
      <c r="I32" s="67"/>
      <c r="J32" s="67"/>
      <c r="K32" s="68"/>
    </row>
    <row r="33" spans="1:11" s="58" customFormat="1" ht="16.5" x14ac:dyDescent="0.3">
      <c r="A33" s="57"/>
      <c r="B33" s="77" t="s">
        <v>23</v>
      </c>
      <c r="C33" s="78"/>
      <c r="D33" s="78"/>
      <c r="E33" s="78"/>
      <c r="F33" s="78"/>
      <c r="G33" s="78"/>
      <c r="H33" s="78"/>
      <c r="I33" s="78"/>
      <c r="J33" s="78"/>
      <c r="K33" s="78"/>
    </row>
    <row r="34" spans="1:11" s="58" customFormat="1" ht="16.5" x14ac:dyDescent="0.3">
      <c r="A34" s="57"/>
      <c r="B34" s="59" t="s">
        <v>28</v>
      </c>
      <c r="C34" s="55"/>
      <c r="D34" s="55"/>
      <c r="E34" s="55"/>
      <c r="F34" s="55"/>
      <c r="G34" s="55"/>
      <c r="H34" s="55"/>
      <c r="I34" s="55"/>
      <c r="J34" s="55"/>
      <c r="K34" s="55"/>
    </row>
    <row r="35" spans="1:11" s="58" customFormat="1" ht="16.5" x14ac:dyDescent="0.3">
      <c r="A35" s="57"/>
      <c r="B35" s="59" t="s">
        <v>27</v>
      </c>
      <c r="C35" s="55"/>
      <c r="D35" s="55"/>
      <c r="E35" s="55"/>
      <c r="F35" s="55"/>
      <c r="G35" s="55"/>
      <c r="H35" s="55"/>
      <c r="I35" s="55"/>
      <c r="J35" s="55"/>
      <c r="K35" s="55"/>
    </row>
    <row r="36" spans="1:11" s="42" customFormat="1" ht="13.5" x14ac:dyDescent="0.3">
      <c r="A36" s="58"/>
      <c r="B36" s="53" t="s">
        <v>24</v>
      </c>
      <c r="C36" s="54"/>
      <c r="D36" s="54"/>
      <c r="E36" s="54"/>
      <c r="F36" s="54"/>
      <c r="G36" s="54"/>
      <c r="H36" s="54"/>
      <c r="I36" s="54"/>
      <c r="J36" s="54"/>
      <c r="K36" s="54"/>
    </row>
    <row r="37" spans="1:11" s="57" customFormat="1" ht="13.5" x14ac:dyDescent="0.25">
      <c r="A37" s="42"/>
      <c r="B37" s="53" t="s">
        <v>25</v>
      </c>
      <c r="C37" s="54"/>
      <c r="D37" s="54"/>
      <c r="E37" s="54"/>
      <c r="F37" s="54"/>
      <c r="G37" s="54"/>
      <c r="H37" s="54"/>
      <c r="I37" s="54"/>
      <c r="J37" s="54"/>
      <c r="K37" s="54"/>
    </row>
    <row r="38" spans="1:11" s="42" customFormat="1" ht="13.5" x14ac:dyDescent="0.3">
      <c r="A38" s="58"/>
      <c r="B38" s="53" t="s">
        <v>26</v>
      </c>
      <c r="C38" s="54"/>
      <c r="D38" s="54"/>
      <c r="E38" s="54"/>
      <c r="F38" s="54"/>
      <c r="G38" s="54"/>
      <c r="H38" s="54"/>
      <c r="I38" s="54"/>
      <c r="J38" s="54"/>
      <c r="K38" s="54"/>
    </row>
    <row r="39" spans="1:11" s="57" customFormat="1" ht="13.5" x14ac:dyDescent="0.25">
      <c r="A39" s="42"/>
      <c r="B39" s="53" t="s">
        <v>29</v>
      </c>
      <c r="C39" s="54"/>
      <c r="D39" s="54"/>
      <c r="E39" s="54"/>
      <c r="F39" s="54"/>
      <c r="G39" s="54"/>
      <c r="H39" s="54"/>
      <c r="I39" s="54"/>
      <c r="J39" s="54"/>
      <c r="K39" s="54"/>
    </row>
    <row r="40" spans="1:11" ht="26.1" customHeight="1" x14ac:dyDescent="0.25">
      <c r="B40" s="18" t="s">
        <v>17</v>
      </c>
      <c r="H40" s="69"/>
      <c r="I40" s="69"/>
      <c r="J40" s="69"/>
      <c r="K40" s="69"/>
    </row>
  </sheetData>
  <mergeCells count="14">
    <mergeCell ref="B31:K31"/>
    <mergeCell ref="B32:K32"/>
    <mergeCell ref="H40:K40"/>
    <mergeCell ref="A5:F5"/>
    <mergeCell ref="H5:K5"/>
    <mergeCell ref="G26:H26"/>
    <mergeCell ref="G27:H27"/>
    <mergeCell ref="B30:K30"/>
    <mergeCell ref="B33:K33"/>
    <mergeCell ref="D3:F3"/>
    <mergeCell ref="I3:K3"/>
    <mergeCell ref="A4:B4"/>
    <mergeCell ref="C4:D4"/>
    <mergeCell ref="I4:K4"/>
  </mergeCells>
  <dataValidations count="12">
    <dataValidation allowBlank="1" showInputMessage="1" showErrorMessage="1" prompt="Amount is automatically calculated in this column under this heading and Subtotal is automatically calculated at the end of the table" sqref="G7:J7" xr:uid="{49CB386C-616D-40B8-8A8D-0A8E08EB6DC3}"/>
    <dataValidation allowBlank="1" showInputMessage="1" showErrorMessage="1" prompt="Total due is automatically calculated in cell at right" sqref="D26:D29" xr:uid="{5E507E1D-E22B-4A6C-ACC8-54542693DA2F}"/>
    <dataValidation allowBlank="1" showInputMessage="1" showErrorMessage="1" prompt="Total due is automatically calculated in this cell" sqref="J26 J27:K27 I26:I27 G26:G27 F27:F29 E26:E29 G28:K29" xr:uid="{D0800912-0915-4080-BF35-F0BB4CA3D68A}"/>
    <dataValidation allowBlank="1" showInputMessage="1" showErrorMessage="1" prompt="Sales Tax amount is automatically calculated in this cell" sqref="I24:I25 J25" xr:uid="{7CCD37FF-3BBD-4ACF-BC61-68DCD7787773}"/>
    <dataValidation allowBlank="1" showInputMessage="1" showErrorMessage="1" prompt="Enter Unit Price in this column" sqref="C7 E7" xr:uid="{C54BFD74-F75B-41B5-8356-D673D6A99DC0}"/>
    <dataValidation allowBlank="1" showInputMessage="1" showErrorMessage="1" prompt="Enter Yes for taxable items in this column" sqref="F7" xr:uid="{B231B6F1-B165-4D67-A1D7-33E46CAEC5DE}"/>
    <dataValidation allowBlank="1" showInputMessage="1" showErrorMessage="1" prompt="Enter Quantity in this column" sqref="A7:B7" xr:uid="{E9BBFE1C-CA88-4F6E-A560-E8EBC9840868}"/>
    <dataValidation allowBlank="1" showInputMessage="1" showErrorMessage="1" prompt="Enter Description in this column" sqref="D7" xr:uid="{D9DC5B9C-4E8A-4483-A6B1-1BE94F3FBB02}"/>
    <dataValidation allowBlank="1" showInputMessage="1" showErrorMessage="1" prompt="Enter Comments or Special Instructions in this cell" sqref="B31 B38 B36" xr:uid="{5062DACA-553D-4589-BAF1-E50AADB1B736}"/>
    <dataValidation allowBlank="1" showInputMessage="1" showErrorMessage="1" prompt="Enter Customer's Company Name in this cell" sqref="A4" xr:uid="{1C318C11-AC79-4D92-A9E6-A2ABA7FA577F}"/>
    <dataValidation allowBlank="1" showInputMessage="1" showErrorMessage="1" prompt="Enter Quotation Date in this cell" sqref="I3" xr:uid="{587B4B3E-EDB8-43AB-815D-12AA28A4732C}"/>
    <dataValidation allowBlank="1" showInputMessage="1" showErrorMessage="1" prompt="Enter Quotation Number in this cell" sqref="I4" xr:uid="{BBEE712E-333B-49E5-AF2B-C2BB3DA7ED5F}"/>
  </dataValidations>
  <printOptions horizontalCentered="1"/>
  <pageMargins left="0.25" right="0.25" top="0.75" bottom="0.75" header="0.3" footer="0.3"/>
  <pageSetup paperSize="9" scale="73" fitToHeight="0" orientation="portrait" horizontalDpi="360" verticalDpi="360" r:id="rId1"/>
  <headerFooter scaleWithDoc="0" alignWithMargins="0">
    <oddFooter>Page &amp;P of &amp;N</oddFooter>
  </headerFooter>
  <rowBreaks count="2" manualBreakCount="2">
    <brk id="13" max="10" man="1"/>
    <brk id="19" max="10" man="1"/>
  </rowBreaks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7A3CEB-4A47-45E7-9AFA-F5017E47B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E90B5-3EF6-4F46-9093-678232EB6CC6}">
  <ds:schemaRefs>
    <ds:schemaRef ds:uri="http://schemas.microsoft.com/office/2006/metadata/properties"/>
    <ds:schemaRef ds:uri="http://www.w3.org/XML/1998/namespace"/>
    <ds:schemaRef ds:uri="71af3243-3dd4-4a8d-8c0d-dd76da1f02a5"/>
    <ds:schemaRef ds:uri="http://schemas.microsoft.com/office/2006/documentManagement/types"/>
    <ds:schemaRef ds:uri="http://schemas.microsoft.com/office/infopath/2007/PartnerControls"/>
    <ds:schemaRef ds:uri="16c05727-aa75-4e4a-9b5f-8a80a1165891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727D14A-093F-42C0-A379-13563337B9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2019-06-20T12:43:22Z</dcterms:created>
  <dcterms:modified xsi:type="dcterms:W3CDTF">2021-10-12T12:31:41Z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