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arrabajante/Desktop/"/>
    </mc:Choice>
  </mc:AlternateContent>
  <xr:revisionPtr revIDLastSave="0" documentId="13_ncr:1_{ED40E01E-49B9-9C47-AB35-B4C2FE25CB10}" xr6:coauthVersionLast="45" xr6:coauthVersionMax="45" xr10:uidLastSave="{00000000-0000-0000-0000-000000000000}"/>
  <bookViews>
    <workbookView xWindow="1300" yWindow="460" windowWidth="25280" windowHeight="14540" firstSheet="3" activeTab="9" xr2:uid="{ECF06128-ABF3-415E-A373-215866C2EE5F}"/>
  </bookViews>
  <sheets>
    <sheet name="T4" sheetId="1" r:id="rId1"/>
    <sheet name="fatality risk" sheetId="3" r:id="rId2"/>
    <sheet name="proportion of pop" sheetId="4" r:id="rId3"/>
    <sheet name="infected-death Density 400" sheetId="7" r:id="rId4"/>
    <sheet name="infected-death Density 700" sheetId="6" r:id="rId5"/>
    <sheet name="infected-death Density varying" sheetId="8" r:id="rId6"/>
    <sheet name="final-infected" sheetId="10" r:id="rId7"/>
    <sheet name="final-death" sheetId="11" r:id="rId8"/>
    <sheet name="final-death (no density)" sheetId="13" r:id="rId9"/>
    <sheet name="final-death (DOH)" sheetId="14" r:id="rId10"/>
  </sheets>
  <definedNames>
    <definedName name="_xlnm._FilterDatabase" localSheetId="1" hidden="1">'fatality risk'!$A$5:$C$31</definedName>
    <definedName name="_xlnm._FilterDatabase" localSheetId="7" hidden="1">'final-death'!$A$7:$C$33</definedName>
    <definedName name="_xlnm._FilterDatabase" localSheetId="9" hidden="1">'final-death (DOH)'!$A$7:$C$33</definedName>
    <definedName name="_xlnm._FilterDatabase" localSheetId="8" hidden="1">'final-death (no density)'!$A$7:$C$33</definedName>
    <definedName name="_xlnm._FilterDatabase" localSheetId="6" hidden="1">'final-infected'!$A$7:$C$33</definedName>
    <definedName name="_xlnm._FilterDatabase" localSheetId="3" hidden="1">'infected-death Density 400'!$A$7:$C$33</definedName>
    <definedName name="_xlnm._FilterDatabase" localSheetId="4" hidden="1">'infected-death Density 700'!$A$7:$C$33</definedName>
    <definedName name="_xlnm._FilterDatabase" localSheetId="5" hidden="1">'infected-death Density varying'!$A$7:$C$33</definedName>
    <definedName name="_xlnm._FilterDatabase" localSheetId="2" hidden="1">'proportion of pop'!$A$5:$C$31</definedName>
    <definedName name="_xlnm._FilterDatabase" localSheetId="0" hidden="1">'T4'!$A$5:$C$31</definedName>
    <definedName name="\l">#REF!</definedName>
    <definedName name="\m">#REF!</definedName>
    <definedName name="_xlnm.Print_Titles" localSheetId="1">'fatality risk'!$1:$3</definedName>
    <definedName name="_xlnm.Print_Titles" localSheetId="7">'final-death'!$1:$3</definedName>
    <definedName name="_xlnm.Print_Titles" localSheetId="9">'final-death (DOH)'!$1:$3</definedName>
    <definedName name="_xlnm.Print_Titles" localSheetId="8">'final-death (no density)'!$1:$3</definedName>
    <definedName name="_xlnm.Print_Titles" localSheetId="6">'final-infected'!$1:$3</definedName>
    <definedName name="_xlnm.Print_Titles" localSheetId="3">'infected-death Density 400'!$1:$3</definedName>
    <definedName name="_xlnm.Print_Titles" localSheetId="4">'infected-death Density 700'!$1:$3</definedName>
    <definedName name="_xlnm.Print_Titles" localSheetId="5">'infected-death Density varying'!$1:$3</definedName>
    <definedName name="_xlnm.Print_Titles" localSheetId="2">'proportion of pop'!$1:$3</definedName>
    <definedName name="_xlnm.Print_Titles" localSheetId="0">'T4'!$1:$3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4" l="1"/>
  <c r="U8" i="14" l="1"/>
  <c r="T8" i="14"/>
  <c r="Q8" i="14"/>
  <c r="P8" i="14"/>
  <c r="M8" i="14"/>
  <c r="L8" i="14"/>
  <c r="I8" i="14"/>
  <c r="H8" i="14"/>
  <c r="E8" i="14"/>
  <c r="D8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D1" i="14"/>
  <c r="S8" i="14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D1" i="13"/>
  <c r="T8" i="13" s="1"/>
  <c r="T29" i="13" s="1"/>
  <c r="I29" i="14" l="1"/>
  <c r="I23" i="14" s="1"/>
  <c r="Q29" i="14"/>
  <c r="Q23" i="14" s="1"/>
  <c r="E29" i="14"/>
  <c r="E15" i="14" s="1"/>
  <c r="M29" i="14"/>
  <c r="M19" i="14" s="1"/>
  <c r="U29" i="14"/>
  <c r="U17" i="14" s="1"/>
  <c r="S29" i="14"/>
  <c r="D29" i="14"/>
  <c r="L29" i="14"/>
  <c r="T29" i="14"/>
  <c r="Q9" i="14"/>
  <c r="I12" i="14"/>
  <c r="M26" i="14"/>
  <c r="M23" i="14"/>
  <c r="U25" i="14"/>
  <c r="U21" i="14"/>
  <c r="U24" i="14"/>
  <c r="U20" i="14"/>
  <c r="U26" i="14"/>
  <c r="U18" i="14"/>
  <c r="U10" i="14"/>
  <c r="U22" i="14"/>
  <c r="U23" i="14"/>
  <c r="U16" i="14"/>
  <c r="U14" i="14"/>
  <c r="U11" i="14"/>
  <c r="U12" i="14"/>
  <c r="Q15" i="14"/>
  <c r="I16" i="14"/>
  <c r="U19" i="14"/>
  <c r="E25" i="14"/>
  <c r="E13" i="14"/>
  <c r="E24" i="14"/>
  <c r="E18" i="14"/>
  <c r="E10" i="14"/>
  <c r="E16" i="14"/>
  <c r="E14" i="14"/>
  <c r="H29" i="14"/>
  <c r="P29" i="14"/>
  <c r="E9" i="14"/>
  <c r="U9" i="14"/>
  <c r="U15" i="14"/>
  <c r="M16" i="14"/>
  <c r="I25" i="14"/>
  <c r="I21" i="14"/>
  <c r="I17" i="14"/>
  <c r="I13" i="14"/>
  <c r="I24" i="14"/>
  <c r="I20" i="14"/>
  <c r="I22" i="14"/>
  <c r="I15" i="14"/>
  <c r="I10" i="14"/>
  <c r="I26" i="14"/>
  <c r="I18" i="14"/>
  <c r="I19" i="14"/>
  <c r="I11" i="14"/>
  <c r="Q25" i="14"/>
  <c r="Q21" i="14"/>
  <c r="Q17" i="14"/>
  <c r="Q13" i="14"/>
  <c r="Q24" i="14"/>
  <c r="Q20" i="14"/>
  <c r="Q22" i="14"/>
  <c r="Q16" i="14"/>
  <c r="Q14" i="14"/>
  <c r="Q10" i="14"/>
  <c r="Q19" i="14"/>
  <c r="Q12" i="14"/>
  <c r="Q11" i="14"/>
  <c r="Q26" i="14"/>
  <c r="Q18" i="14"/>
  <c r="I14" i="14"/>
  <c r="E19" i="14"/>
  <c r="F8" i="14"/>
  <c r="F29" i="14" s="1"/>
  <c r="J8" i="14"/>
  <c r="J29" i="14" s="1"/>
  <c r="N8" i="14"/>
  <c r="N29" i="14" s="1"/>
  <c r="R8" i="14"/>
  <c r="R29" i="14" s="1"/>
  <c r="C8" i="14"/>
  <c r="G8" i="14"/>
  <c r="G29" i="14" s="1"/>
  <c r="K8" i="14"/>
  <c r="K29" i="14" s="1"/>
  <c r="O8" i="14"/>
  <c r="O29" i="14" s="1"/>
  <c r="T23" i="13"/>
  <c r="T19" i="13"/>
  <c r="T15" i="13"/>
  <c r="T11" i="13"/>
  <c r="T25" i="13"/>
  <c r="T21" i="13"/>
  <c r="T26" i="13"/>
  <c r="T22" i="13"/>
  <c r="T18" i="13"/>
  <c r="T20" i="13"/>
  <c r="T17" i="13"/>
  <c r="T14" i="13"/>
  <c r="T12" i="13"/>
  <c r="T24" i="13"/>
  <c r="T16" i="13"/>
  <c r="T9" i="13"/>
  <c r="T13" i="13"/>
  <c r="T10" i="13"/>
  <c r="E8" i="13"/>
  <c r="E29" i="13" s="1"/>
  <c r="I8" i="13"/>
  <c r="I29" i="13" s="1"/>
  <c r="M8" i="13"/>
  <c r="M29" i="13" s="1"/>
  <c r="Q8" i="13"/>
  <c r="Q29" i="13" s="1"/>
  <c r="U8" i="13"/>
  <c r="U29" i="13" s="1"/>
  <c r="F8" i="13"/>
  <c r="F29" i="13" s="1"/>
  <c r="J8" i="13"/>
  <c r="J29" i="13" s="1"/>
  <c r="N8" i="13"/>
  <c r="N29" i="13" s="1"/>
  <c r="R8" i="13"/>
  <c r="R29" i="13" s="1"/>
  <c r="C8" i="13"/>
  <c r="G8" i="13"/>
  <c r="G29" i="13" s="1"/>
  <c r="K8" i="13"/>
  <c r="K29" i="13" s="1"/>
  <c r="O8" i="13"/>
  <c r="O29" i="13" s="1"/>
  <c r="S8" i="13"/>
  <c r="S29" i="13" s="1"/>
  <c r="D8" i="13"/>
  <c r="D29" i="13" s="1"/>
  <c r="H8" i="13"/>
  <c r="H29" i="13" s="1"/>
  <c r="L8" i="13"/>
  <c r="L29" i="13" s="1"/>
  <c r="P8" i="13"/>
  <c r="P29" i="13" s="1"/>
  <c r="U6" i="11"/>
  <c r="U29" i="11" s="1"/>
  <c r="U21" i="11" s="1"/>
  <c r="T6" i="11"/>
  <c r="T29" i="11" s="1"/>
  <c r="T13" i="11" s="1"/>
  <c r="S6" i="11"/>
  <c r="S29" i="11" s="1"/>
  <c r="S20" i="11" s="1"/>
  <c r="R6" i="11"/>
  <c r="R29" i="11" s="1"/>
  <c r="Q6" i="11"/>
  <c r="Q29" i="11" s="1"/>
  <c r="P6" i="11"/>
  <c r="P29" i="11" s="1"/>
  <c r="P24" i="11" s="1"/>
  <c r="O6" i="11"/>
  <c r="O29" i="11" s="1"/>
  <c r="O22" i="11" s="1"/>
  <c r="N6" i="11"/>
  <c r="N29" i="11" s="1"/>
  <c r="M6" i="11"/>
  <c r="M29" i="11" s="1"/>
  <c r="L6" i="11"/>
  <c r="L29" i="11" s="1"/>
  <c r="L26" i="11" s="1"/>
  <c r="K6" i="11"/>
  <c r="K29" i="11" s="1"/>
  <c r="J6" i="11"/>
  <c r="J29" i="11" s="1"/>
  <c r="I6" i="11"/>
  <c r="I29" i="11" s="1"/>
  <c r="H6" i="11"/>
  <c r="H29" i="11" s="1"/>
  <c r="H11" i="11" s="1"/>
  <c r="G6" i="11"/>
  <c r="G29" i="11" s="1"/>
  <c r="F6" i="11"/>
  <c r="F29" i="11" s="1"/>
  <c r="E6" i="11"/>
  <c r="E29" i="11" s="1"/>
  <c r="D6" i="11"/>
  <c r="D29" i="11" s="1"/>
  <c r="D13" i="11" s="1"/>
  <c r="C6" i="11"/>
  <c r="D1" i="11"/>
  <c r="S8" i="11" s="1"/>
  <c r="D1" i="10"/>
  <c r="D1" i="8"/>
  <c r="D1" i="6"/>
  <c r="D1" i="7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8" i="8"/>
  <c r="U9" i="8" s="1"/>
  <c r="T8" i="8"/>
  <c r="T9" i="8" s="1"/>
  <c r="S8" i="8"/>
  <c r="S9" i="8" s="1"/>
  <c r="R8" i="8"/>
  <c r="Q8" i="8"/>
  <c r="Q9" i="8" s="1"/>
  <c r="P8" i="8"/>
  <c r="P9" i="8" s="1"/>
  <c r="O8" i="8"/>
  <c r="O9" i="8" s="1"/>
  <c r="N8" i="8"/>
  <c r="M8" i="8"/>
  <c r="M9" i="8" s="1"/>
  <c r="L8" i="8"/>
  <c r="L9" i="8" s="1"/>
  <c r="K8" i="8"/>
  <c r="K9" i="8" s="1"/>
  <c r="J8" i="8"/>
  <c r="I8" i="8"/>
  <c r="I9" i="8" s="1"/>
  <c r="H8" i="8"/>
  <c r="H9" i="8" s="1"/>
  <c r="G8" i="8"/>
  <c r="G9" i="8" s="1"/>
  <c r="F8" i="8"/>
  <c r="E8" i="8"/>
  <c r="E9" i="8" s="1"/>
  <c r="D8" i="8"/>
  <c r="D9" i="8" s="1"/>
  <c r="C8" i="8"/>
  <c r="C9" i="8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8" i="7"/>
  <c r="T8" i="7"/>
  <c r="T26" i="7" s="1"/>
  <c r="S8" i="7"/>
  <c r="S24" i="7" s="1"/>
  <c r="R8" i="7"/>
  <c r="R24" i="7" s="1"/>
  <c r="Q8" i="7"/>
  <c r="P8" i="7"/>
  <c r="P22" i="7" s="1"/>
  <c r="O8" i="7"/>
  <c r="O20" i="7" s="1"/>
  <c r="N8" i="7"/>
  <c r="N20" i="7" s="1"/>
  <c r="M8" i="7"/>
  <c r="L8" i="7"/>
  <c r="L25" i="7" s="1"/>
  <c r="K8" i="7"/>
  <c r="K25" i="7" s="1"/>
  <c r="J8" i="7"/>
  <c r="J23" i="7" s="1"/>
  <c r="I8" i="7"/>
  <c r="H8" i="7"/>
  <c r="G8" i="7"/>
  <c r="G10" i="7" s="1"/>
  <c r="F8" i="7"/>
  <c r="F9" i="7" s="1"/>
  <c r="E8" i="7"/>
  <c r="D8" i="7"/>
  <c r="D26" i="7" s="1"/>
  <c r="C8" i="7"/>
  <c r="C24" i="7" s="1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6" i="6"/>
  <c r="T6" i="6"/>
  <c r="S6" i="6"/>
  <c r="S29" i="6" s="1"/>
  <c r="R6" i="6"/>
  <c r="Q6" i="6"/>
  <c r="P6" i="6"/>
  <c r="O6" i="6"/>
  <c r="O29" i="6" s="1"/>
  <c r="N6" i="6"/>
  <c r="M6" i="6"/>
  <c r="L6" i="6"/>
  <c r="K6" i="6"/>
  <c r="K29" i="6" s="1"/>
  <c r="J6" i="6"/>
  <c r="I6" i="6"/>
  <c r="H6" i="6"/>
  <c r="G6" i="6"/>
  <c r="G29" i="6" s="1"/>
  <c r="F6" i="6"/>
  <c r="E6" i="6"/>
  <c r="D6" i="6"/>
  <c r="C6" i="6"/>
  <c r="C29" i="6" s="1"/>
  <c r="U8" i="6"/>
  <c r="T8" i="6"/>
  <c r="S8" i="6"/>
  <c r="S9" i="6" s="1"/>
  <c r="R8" i="6"/>
  <c r="R9" i="6" s="1"/>
  <c r="Q8" i="6"/>
  <c r="P8" i="6"/>
  <c r="O8" i="6"/>
  <c r="O9" i="6" s="1"/>
  <c r="N8" i="6"/>
  <c r="N9" i="6" s="1"/>
  <c r="M8" i="6"/>
  <c r="M9" i="6" s="1"/>
  <c r="L8" i="6"/>
  <c r="K8" i="6"/>
  <c r="K9" i="6" s="1"/>
  <c r="J8" i="6"/>
  <c r="J9" i="6" s="1"/>
  <c r="I8" i="6"/>
  <c r="H8" i="6"/>
  <c r="G8" i="6"/>
  <c r="G9" i="6" s="1"/>
  <c r="F8" i="6"/>
  <c r="F9" i="6" s="1"/>
  <c r="E8" i="6"/>
  <c r="D8" i="6"/>
  <c r="C8" i="6"/>
  <c r="U9" i="6"/>
  <c r="Q9" i="6"/>
  <c r="I9" i="6"/>
  <c r="E9" i="6"/>
  <c r="C9" i="6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C25" i="4" s="1"/>
  <c r="U10" i="4"/>
  <c r="T10" i="4"/>
  <c r="S10" i="4"/>
  <c r="R10" i="4"/>
  <c r="R25" i="4" s="1"/>
  <c r="Q10" i="4"/>
  <c r="P10" i="4"/>
  <c r="O10" i="4"/>
  <c r="N10" i="4"/>
  <c r="N25" i="4" s="1"/>
  <c r="M10" i="4"/>
  <c r="L10" i="4"/>
  <c r="K10" i="4"/>
  <c r="J10" i="4"/>
  <c r="J25" i="4" s="1"/>
  <c r="I10" i="4"/>
  <c r="H10" i="4"/>
  <c r="G10" i="4"/>
  <c r="F10" i="4"/>
  <c r="F25" i="4" s="1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T25" i="4" s="1"/>
  <c r="S8" i="4"/>
  <c r="R8" i="4"/>
  <c r="Q8" i="4"/>
  <c r="P8" i="4"/>
  <c r="P25" i="4" s="1"/>
  <c r="O8" i="4"/>
  <c r="N8" i="4"/>
  <c r="M8" i="4"/>
  <c r="L8" i="4"/>
  <c r="L25" i="4" s="1"/>
  <c r="K8" i="4"/>
  <c r="J8" i="4"/>
  <c r="I8" i="4"/>
  <c r="H8" i="4"/>
  <c r="H25" i="4" s="1"/>
  <c r="G8" i="4"/>
  <c r="F8" i="4"/>
  <c r="E8" i="4"/>
  <c r="D8" i="4"/>
  <c r="D25" i="4" s="1"/>
  <c r="C8" i="4"/>
  <c r="U7" i="4"/>
  <c r="T7" i="4"/>
  <c r="S7" i="4"/>
  <c r="S25" i="4" s="1"/>
  <c r="R7" i="4"/>
  <c r="Q7" i="4"/>
  <c r="P7" i="4"/>
  <c r="O7" i="4"/>
  <c r="O25" i="4" s="1"/>
  <c r="N7" i="4"/>
  <c r="M7" i="4"/>
  <c r="L7" i="4"/>
  <c r="K7" i="4"/>
  <c r="K25" i="4" s="1"/>
  <c r="J7" i="4"/>
  <c r="I7" i="4"/>
  <c r="H7" i="4"/>
  <c r="G7" i="4"/>
  <c r="G25" i="4" s="1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25" i="4"/>
  <c r="Q25" i="4"/>
  <c r="M25" i="4"/>
  <c r="I25" i="4"/>
  <c r="E25" i="4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M14" i="14" l="1"/>
  <c r="M22" i="14"/>
  <c r="M10" i="14"/>
  <c r="M20" i="14"/>
  <c r="E23" i="14"/>
  <c r="E26" i="14"/>
  <c r="E17" i="14"/>
  <c r="M11" i="14"/>
  <c r="M12" i="14"/>
  <c r="M24" i="14"/>
  <c r="E12" i="14"/>
  <c r="E27" i="14" s="1"/>
  <c r="E30" i="14" s="1"/>
  <c r="M9" i="14"/>
  <c r="E11" i="14"/>
  <c r="E22" i="14"/>
  <c r="E20" i="14"/>
  <c r="E21" i="14"/>
  <c r="M15" i="14"/>
  <c r="M18" i="14"/>
  <c r="M17" i="14"/>
  <c r="M13" i="14"/>
  <c r="Q27" i="14"/>
  <c r="F22" i="11"/>
  <c r="F20" i="11"/>
  <c r="F26" i="11"/>
  <c r="F24" i="11"/>
  <c r="F17" i="11"/>
  <c r="F15" i="11"/>
  <c r="F13" i="11"/>
  <c r="F11" i="11"/>
  <c r="F9" i="11"/>
  <c r="F21" i="11"/>
  <c r="F19" i="11"/>
  <c r="F25" i="11"/>
  <c r="F16" i="11"/>
  <c r="F23" i="11"/>
  <c r="F14" i="11"/>
  <c r="F12" i="11"/>
  <c r="F10" i="11"/>
  <c r="F18" i="11"/>
  <c r="J22" i="11"/>
  <c r="J20" i="11"/>
  <c r="J26" i="11"/>
  <c r="J24" i="11"/>
  <c r="J17" i="11"/>
  <c r="J15" i="11"/>
  <c r="J13" i="11"/>
  <c r="J11" i="11"/>
  <c r="J9" i="11"/>
  <c r="J21" i="11"/>
  <c r="J19" i="11"/>
  <c r="J23" i="11"/>
  <c r="J14" i="11"/>
  <c r="J10" i="11"/>
  <c r="J12" i="11"/>
  <c r="J18" i="11"/>
  <c r="J25" i="11"/>
  <c r="J16" i="11"/>
  <c r="N22" i="11"/>
  <c r="N20" i="11"/>
  <c r="N26" i="11"/>
  <c r="N24" i="11"/>
  <c r="N17" i="11"/>
  <c r="N15" i="11"/>
  <c r="N13" i="11"/>
  <c r="N11" i="11"/>
  <c r="N9" i="11"/>
  <c r="N21" i="11"/>
  <c r="N19" i="11"/>
  <c r="N12" i="11"/>
  <c r="N18" i="11"/>
  <c r="N25" i="11"/>
  <c r="N16" i="11"/>
  <c r="N10" i="11"/>
  <c r="N23" i="11"/>
  <c r="N14" i="11"/>
  <c r="R22" i="11"/>
  <c r="R20" i="11"/>
  <c r="R26" i="11"/>
  <c r="R24" i="11"/>
  <c r="R17" i="11"/>
  <c r="R15" i="11"/>
  <c r="R13" i="11"/>
  <c r="R11" i="11"/>
  <c r="R9" i="11"/>
  <c r="R21" i="11"/>
  <c r="R19" i="11"/>
  <c r="R18" i="11"/>
  <c r="R10" i="11"/>
  <c r="R25" i="11"/>
  <c r="R16" i="11"/>
  <c r="R23" i="11"/>
  <c r="R14" i="11"/>
  <c r="R12" i="11"/>
  <c r="E25" i="11"/>
  <c r="E23" i="11"/>
  <c r="E18" i="11"/>
  <c r="E16" i="11"/>
  <c r="E14" i="11"/>
  <c r="E12" i="11"/>
  <c r="E22" i="11"/>
  <c r="E20" i="11"/>
  <c r="E26" i="11"/>
  <c r="E24" i="11"/>
  <c r="E17" i="11"/>
  <c r="E15" i="11"/>
  <c r="E13" i="11"/>
  <c r="E11" i="11"/>
  <c r="I25" i="11"/>
  <c r="I23" i="11"/>
  <c r="I18" i="11"/>
  <c r="I16" i="11"/>
  <c r="I14" i="11"/>
  <c r="I12" i="11"/>
  <c r="I22" i="11"/>
  <c r="I20" i="11"/>
  <c r="I26" i="11"/>
  <c r="I24" i="11"/>
  <c r="I17" i="11"/>
  <c r="I15" i="11"/>
  <c r="I13" i="11"/>
  <c r="I11" i="11"/>
  <c r="M25" i="11"/>
  <c r="M23" i="11"/>
  <c r="M18" i="11"/>
  <c r="M16" i="11"/>
  <c r="M14" i="11"/>
  <c r="M12" i="11"/>
  <c r="M22" i="11"/>
  <c r="M20" i="11"/>
  <c r="M26" i="11"/>
  <c r="M24" i="11"/>
  <c r="M17" i="11"/>
  <c r="M15" i="11"/>
  <c r="M13" i="11"/>
  <c r="M11" i="11"/>
  <c r="Q25" i="11"/>
  <c r="Q23" i="11"/>
  <c r="Q18" i="11"/>
  <c r="Q16" i="11"/>
  <c r="Q14" i="11"/>
  <c r="Q12" i="11"/>
  <c r="Q22" i="11"/>
  <c r="Q20" i="11"/>
  <c r="Q26" i="11"/>
  <c r="Q24" i="11"/>
  <c r="Q17" i="11"/>
  <c r="Q15" i="11"/>
  <c r="Q13" i="11"/>
  <c r="Q11" i="11"/>
  <c r="Q9" i="11"/>
  <c r="D9" i="11"/>
  <c r="I9" i="11"/>
  <c r="O9" i="11"/>
  <c r="E10" i="11"/>
  <c r="M10" i="11"/>
  <c r="D11" i="11"/>
  <c r="T11" i="11"/>
  <c r="P13" i="11"/>
  <c r="L15" i="11"/>
  <c r="H17" i="11"/>
  <c r="E19" i="11"/>
  <c r="U19" i="11"/>
  <c r="Q21" i="11"/>
  <c r="L24" i="11"/>
  <c r="H26" i="11"/>
  <c r="G26" i="11"/>
  <c r="G24" i="11"/>
  <c r="G17" i="11"/>
  <c r="G15" i="11"/>
  <c r="G13" i="11"/>
  <c r="G11" i="11"/>
  <c r="G21" i="11"/>
  <c r="G19" i="11"/>
  <c r="G25" i="11"/>
  <c r="G23" i="11"/>
  <c r="G18" i="11"/>
  <c r="G16" i="11"/>
  <c r="G14" i="11"/>
  <c r="G12" i="11"/>
  <c r="G10" i="11"/>
  <c r="K26" i="11"/>
  <c r="K24" i="11"/>
  <c r="K17" i="11"/>
  <c r="K15" i="11"/>
  <c r="K13" i="11"/>
  <c r="K11" i="11"/>
  <c r="K21" i="11"/>
  <c r="K19" i="11"/>
  <c r="K25" i="11"/>
  <c r="K23" i="11"/>
  <c r="K18" i="11"/>
  <c r="K16" i="11"/>
  <c r="K14" i="11"/>
  <c r="K12" i="11"/>
  <c r="K10" i="11"/>
  <c r="O26" i="11"/>
  <c r="O24" i="11"/>
  <c r="O17" i="11"/>
  <c r="O15" i="11"/>
  <c r="O13" i="11"/>
  <c r="O11" i="11"/>
  <c r="O21" i="11"/>
  <c r="O19" i="11"/>
  <c r="O25" i="11"/>
  <c r="O23" i="11"/>
  <c r="O18" i="11"/>
  <c r="O16" i="11"/>
  <c r="O14" i="11"/>
  <c r="O12" i="11"/>
  <c r="O10" i="11"/>
  <c r="S26" i="11"/>
  <c r="S24" i="11"/>
  <c r="S17" i="11"/>
  <c r="S15" i="11"/>
  <c r="S13" i="11"/>
  <c r="S11" i="11"/>
  <c r="S21" i="11"/>
  <c r="S19" i="11"/>
  <c r="S25" i="11"/>
  <c r="S23" i="11"/>
  <c r="S18" i="11"/>
  <c r="S16" i="11"/>
  <c r="S14" i="11"/>
  <c r="S12" i="11"/>
  <c r="S10" i="11"/>
  <c r="E9" i="11"/>
  <c r="K9" i="11"/>
  <c r="P9" i="11"/>
  <c r="P15" i="11"/>
  <c r="L17" i="11"/>
  <c r="I19" i="11"/>
  <c r="G20" i="11"/>
  <c r="E21" i="11"/>
  <c r="S22" i="11"/>
  <c r="D23" i="11"/>
  <c r="D21" i="11"/>
  <c r="D25" i="11"/>
  <c r="D18" i="11"/>
  <c r="D16" i="11"/>
  <c r="D14" i="11"/>
  <c r="D12" i="11"/>
  <c r="D10" i="11"/>
  <c r="D22" i="11"/>
  <c r="D20" i="11"/>
  <c r="H21" i="11"/>
  <c r="H19" i="11"/>
  <c r="H25" i="11"/>
  <c r="H23" i="11"/>
  <c r="H18" i="11"/>
  <c r="H16" i="11"/>
  <c r="H14" i="11"/>
  <c r="H12" i="11"/>
  <c r="H10" i="11"/>
  <c r="H22" i="11"/>
  <c r="H20" i="11"/>
  <c r="L21" i="11"/>
  <c r="L19" i="11"/>
  <c r="L25" i="11"/>
  <c r="L23" i="11"/>
  <c r="L18" i="11"/>
  <c r="L16" i="11"/>
  <c r="L14" i="11"/>
  <c r="L12" i="11"/>
  <c r="L10" i="11"/>
  <c r="L22" i="11"/>
  <c r="L20" i="11"/>
  <c r="P21" i="11"/>
  <c r="P19" i="11"/>
  <c r="P25" i="11"/>
  <c r="P23" i="11"/>
  <c r="P18" i="11"/>
  <c r="P16" i="11"/>
  <c r="P14" i="11"/>
  <c r="P12" i="11"/>
  <c r="P10" i="11"/>
  <c r="P22" i="11"/>
  <c r="P20" i="11"/>
  <c r="T21" i="11"/>
  <c r="T19" i="11"/>
  <c r="T25" i="11"/>
  <c r="T23" i="11"/>
  <c r="T18" i="11"/>
  <c r="T16" i="11"/>
  <c r="T14" i="11"/>
  <c r="T12" i="11"/>
  <c r="T10" i="11"/>
  <c r="T22" i="11"/>
  <c r="T20" i="11"/>
  <c r="G9" i="11"/>
  <c r="G27" i="11" s="1"/>
  <c r="G30" i="11" s="1"/>
  <c r="L9" i="11"/>
  <c r="S9" i="11"/>
  <c r="I10" i="11"/>
  <c r="Q10" i="11"/>
  <c r="L11" i="11"/>
  <c r="H13" i="11"/>
  <c r="D15" i="11"/>
  <c r="T15" i="11"/>
  <c r="P17" i="11"/>
  <c r="M19" i="11"/>
  <c r="K20" i="11"/>
  <c r="I21" i="11"/>
  <c r="G22" i="11"/>
  <c r="D24" i="11"/>
  <c r="T24" i="11"/>
  <c r="P26" i="11"/>
  <c r="U25" i="11"/>
  <c r="U23" i="11"/>
  <c r="U18" i="11"/>
  <c r="U16" i="11"/>
  <c r="U14" i="11"/>
  <c r="U12" i="11"/>
  <c r="U10" i="11"/>
  <c r="U22" i="11"/>
  <c r="U20" i="11"/>
  <c r="U26" i="11"/>
  <c r="U24" i="11"/>
  <c r="U17" i="11"/>
  <c r="U15" i="11"/>
  <c r="U13" i="11"/>
  <c r="U11" i="11"/>
  <c r="U9" i="11"/>
  <c r="U27" i="11" s="1"/>
  <c r="U30" i="11" s="1"/>
  <c r="H9" i="11"/>
  <c r="M9" i="11"/>
  <c r="T9" i="11"/>
  <c r="P11" i="11"/>
  <c r="L13" i="11"/>
  <c r="H15" i="11"/>
  <c r="D17" i="11"/>
  <c r="T17" i="11"/>
  <c r="Q19" i="11"/>
  <c r="O20" i="11"/>
  <c r="M21" i="11"/>
  <c r="K22" i="11"/>
  <c r="H24" i="11"/>
  <c r="D26" i="11"/>
  <c r="T26" i="11"/>
  <c r="U13" i="14"/>
  <c r="U27" i="14" s="1"/>
  <c r="U30" i="14" s="1"/>
  <c r="M21" i="14"/>
  <c r="M25" i="14"/>
  <c r="I9" i="14"/>
  <c r="I27" i="14" s="1"/>
  <c r="T24" i="14"/>
  <c r="T20" i="14"/>
  <c r="T16" i="14"/>
  <c r="T12" i="14"/>
  <c r="T23" i="14"/>
  <c r="T19" i="14"/>
  <c r="T21" i="14"/>
  <c r="T15" i="14"/>
  <c r="T13" i="14"/>
  <c r="T9" i="14"/>
  <c r="T26" i="14"/>
  <c r="T18" i="14"/>
  <c r="T10" i="14"/>
  <c r="T25" i="14"/>
  <c r="T14" i="14"/>
  <c r="T11" i="14"/>
  <c r="T22" i="14"/>
  <c r="T17" i="14"/>
  <c r="O23" i="14"/>
  <c r="O19" i="14"/>
  <c r="O15" i="14"/>
  <c r="O26" i="14"/>
  <c r="O22" i="14"/>
  <c r="O18" i="14"/>
  <c r="O20" i="14"/>
  <c r="O13" i="14"/>
  <c r="O24" i="14"/>
  <c r="O25" i="14"/>
  <c r="O16" i="14"/>
  <c r="O9" i="14"/>
  <c r="O17" i="14"/>
  <c r="O12" i="14"/>
  <c r="O11" i="14"/>
  <c r="O21" i="14"/>
  <c r="O14" i="14"/>
  <c r="O10" i="14"/>
  <c r="N26" i="14"/>
  <c r="N22" i="14"/>
  <c r="N18" i="14"/>
  <c r="N14" i="14"/>
  <c r="N25" i="14"/>
  <c r="N21" i="14"/>
  <c r="N23" i="14"/>
  <c r="N17" i="14"/>
  <c r="N15" i="14"/>
  <c r="N11" i="14"/>
  <c r="N20" i="14"/>
  <c r="N13" i="14"/>
  <c r="N19" i="14"/>
  <c r="N16" i="14"/>
  <c r="N9" i="14"/>
  <c r="N12" i="14"/>
  <c r="N24" i="14"/>
  <c r="N10" i="14"/>
  <c r="H24" i="14"/>
  <c r="H20" i="14"/>
  <c r="H16" i="14"/>
  <c r="H12" i="14"/>
  <c r="H23" i="14"/>
  <c r="H19" i="14"/>
  <c r="H25" i="14"/>
  <c r="H17" i="14"/>
  <c r="H9" i="14"/>
  <c r="H21" i="14"/>
  <c r="H22" i="14"/>
  <c r="H15" i="14"/>
  <c r="H13" i="14"/>
  <c r="H10" i="14"/>
  <c r="H11" i="14"/>
  <c r="H14" i="14"/>
  <c r="H18" i="14"/>
  <c r="H26" i="14"/>
  <c r="G23" i="14"/>
  <c r="G19" i="14"/>
  <c r="G15" i="14"/>
  <c r="G26" i="14"/>
  <c r="G22" i="14"/>
  <c r="G18" i="14"/>
  <c r="G20" i="14"/>
  <c r="G14" i="14"/>
  <c r="G12" i="14"/>
  <c r="G25" i="14"/>
  <c r="G17" i="14"/>
  <c r="G9" i="14"/>
  <c r="G24" i="14"/>
  <c r="G13" i="14"/>
  <c r="G11" i="14"/>
  <c r="G10" i="14"/>
  <c r="G21" i="14"/>
  <c r="G16" i="14"/>
  <c r="J26" i="14"/>
  <c r="J22" i="14"/>
  <c r="J18" i="14"/>
  <c r="J14" i="14"/>
  <c r="J25" i="14"/>
  <c r="J21" i="14"/>
  <c r="J19" i="14"/>
  <c r="J13" i="14"/>
  <c r="J11" i="14"/>
  <c r="J24" i="14"/>
  <c r="J16" i="14"/>
  <c r="J23" i="14"/>
  <c r="J20" i="14"/>
  <c r="J17" i="14"/>
  <c r="J15" i="14"/>
  <c r="J10" i="14"/>
  <c r="J12" i="14"/>
  <c r="J9" i="14"/>
  <c r="Q30" i="14"/>
  <c r="D24" i="14"/>
  <c r="D20" i="14"/>
  <c r="D16" i="14"/>
  <c r="D23" i="14"/>
  <c r="D19" i="14"/>
  <c r="D21" i="14"/>
  <c r="D15" i="14"/>
  <c r="D13" i="14"/>
  <c r="D9" i="14"/>
  <c r="C29" i="14"/>
  <c r="D26" i="14"/>
  <c r="D18" i="14"/>
  <c r="D10" i="14"/>
  <c r="D25" i="14"/>
  <c r="D22" i="14"/>
  <c r="D12" i="14"/>
  <c r="D17" i="14"/>
  <c r="D14" i="14"/>
  <c r="D11" i="14"/>
  <c r="R26" i="14"/>
  <c r="R22" i="14"/>
  <c r="R18" i="14"/>
  <c r="R14" i="14"/>
  <c r="R25" i="14"/>
  <c r="R21" i="14"/>
  <c r="R19" i="14"/>
  <c r="R12" i="14"/>
  <c r="R11" i="14"/>
  <c r="R23" i="14"/>
  <c r="R24" i="14"/>
  <c r="R17" i="14"/>
  <c r="R15" i="14"/>
  <c r="R20" i="14"/>
  <c r="R13" i="14"/>
  <c r="R10" i="14"/>
  <c r="R9" i="14"/>
  <c r="R16" i="14"/>
  <c r="P24" i="14"/>
  <c r="P20" i="14"/>
  <c r="P16" i="14"/>
  <c r="P12" i="14"/>
  <c r="P23" i="14"/>
  <c r="P19" i="14"/>
  <c r="P25" i="14"/>
  <c r="P9" i="14"/>
  <c r="P17" i="14"/>
  <c r="P22" i="14"/>
  <c r="P14" i="14"/>
  <c r="P10" i="14"/>
  <c r="P21" i="14"/>
  <c r="P11" i="14"/>
  <c r="P18" i="14"/>
  <c r="P13" i="14"/>
  <c r="P26" i="14"/>
  <c r="P15" i="14"/>
  <c r="K23" i="14"/>
  <c r="K19" i="14"/>
  <c r="K15" i="14"/>
  <c r="K26" i="14"/>
  <c r="K22" i="14"/>
  <c r="K18" i="14"/>
  <c r="K24" i="14"/>
  <c r="K16" i="14"/>
  <c r="K21" i="14"/>
  <c r="K14" i="14"/>
  <c r="K12" i="14"/>
  <c r="K9" i="14"/>
  <c r="K20" i="14"/>
  <c r="K17" i="14"/>
  <c r="K10" i="14"/>
  <c r="K25" i="14"/>
  <c r="K13" i="14"/>
  <c r="K11" i="14"/>
  <c r="L24" i="14"/>
  <c r="L20" i="14"/>
  <c r="L16" i="14"/>
  <c r="L12" i="14"/>
  <c r="L23" i="14"/>
  <c r="L19" i="14"/>
  <c r="L21" i="14"/>
  <c r="L14" i="14"/>
  <c r="L9" i="14"/>
  <c r="L25" i="14"/>
  <c r="L26" i="14"/>
  <c r="L18" i="14"/>
  <c r="L17" i="14"/>
  <c r="L10" i="14"/>
  <c r="L22" i="14"/>
  <c r="L15" i="14"/>
  <c r="L13" i="14"/>
  <c r="L11" i="14"/>
  <c r="F26" i="14"/>
  <c r="F22" i="14"/>
  <c r="F18" i="14"/>
  <c r="F14" i="14"/>
  <c r="F25" i="14"/>
  <c r="F21" i="14"/>
  <c r="F23" i="14"/>
  <c r="F16" i="14"/>
  <c r="F11" i="14"/>
  <c r="F19" i="14"/>
  <c r="F17" i="14"/>
  <c r="F20" i="14"/>
  <c r="F12" i="14"/>
  <c r="F24" i="14"/>
  <c r="F9" i="14"/>
  <c r="F13" i="14"/>
  <c r="F15" i="14"/>
  <c r="F10" i="14"/>
  <c r="I30" i="14"/>
  <c r="S23" i="14"/>
  <c r="S19" i="14"/>
  <c r="S15" i="14"/>
  <c r="S26" i="14"/>
  <c r="S22" i="14"/>
  <c r="S18" i="14"/>
  <c r="S24" i="14"/>
  <c r="S17" i="14"/>
  <c r="S20" i="14"/>
  <c r="S21" i="14"/>
  <c r="S13" i="14"/>
  <c r="S9" i="14"/>
  <c r="S16" i="14"/>
  <c r="S25" i="14"/>
  <c r="S10" i="14"/>
  <c r="S14" i="14"/>
  <c r="S12" i="14"/>
  <c r="S11" i="14"/>
  <c r="T27" i="13"/>
  <c r="T30" i="13" s="1"/>
  <c r="P23" i="13"/>
  <c r="P19" i="13"/>
  <c r="P15" i="13"/>
  <c r="P11" i="13"/>
  <c r="P25" i="13"/>
  <c r="P21" i="13"/>
  <c r="P26" i="13"/>
  <c r="P22" i="13"/>
  <c r="P18" i="13"/>
  <c r="P20" i="13"/>
  <c r="P13" i="13"/>
  <c r="P9" i="13"/>
  <c r="P24" i="13"/>
  <c r="P17" i="13"/>
  <c r="P10" i="13"/>
  <c r="P16" i="13"/>
  <c r="P14" i="13"/>
  <c r="P12" i="13"/>
  <c r="S26" i="13"/>
  <c r="S22" i="13"/>
  <c r="S18" i="13"/>
  <c r="S14" i="13"/>
  <c r="S24" i="13"/>
  <c r="S20" i="13"/>
  <c r="S25" i="13"/>
  <c r="S21" i="13"/>
  <c r="S17" i="13"/>
  <c r="S19" i="13"/>
  <c r="S12" i="13"/>
  <c r="S23" i="13"/>
  <c r="S16" i="13"/>
  <c r="S15" i="13"/>
  <c r="S9" i="13"/>
  <c r="S13" i="13"/>
  <c r="S11" i="13"/>
  <c r="S10" i="13"/>
  <c r="F25" i="13"/>
  <c r="F21" i="13"/>
  <c r="F17" i="13"/>
  <c r="F13" i="13"/>
  <c r="F23" i="13"/>
  <c r="F19" i="13"/>
  <c r="F24" i="13"/>
  <c r="F20" i="13"/>
  <c r="F15" i="13"/>
  <c r="F10" i="13"/>
  <c r="F18" i="13"/>
  <c r="F11" i="13"/>
  <c r="F22" i="13"/>
  <c r="F16" i="13"/>
  <c r="F14" i="13"/>
  <c r="F26" i="13"/>
  <c r="F12" i="13"/>
  <c r="F9" i="13"/>
  <c r="I24" i="13"/>
  <c r="I20" i="13"/>
  <c r="I16" i="13"/>
  <c r="I12" i="13"/>
  <c r="I26" i="13"/>
  <c r="I22" i="13"/>
  <c r="I18" i="13"/>
  <c r="I23" i="13"/>
  <c r="I19" i="13"/>
  <c r="I14" i="13"/>
  <c r="I9" i="13"/>
  <c r="I17" i="13"/>
  <c r="I10" i="13"/>
  <c r="I21" i="13"/>
  <c r="I15" i="13"/>
  <c r="I13" i="13"/>
  <c r="I25" i="13"/>
  <c r="I11" i="13"/>
  <c r="L23" i="13"/>
  <c r="L19" i="13"/>
  <c r="L15" i="13"/>
  <c r="L11" i="13"/>
  <c r="L25" i="13"/>
  <c r="L21" i="13"/>
  <c r="L26" i="13"/>
  <c r="L22" i="13"/>
  <c r="L18" i="13"/>
  <c r="L17" i="13"/>
  <c r="L13" i="13"/>
  <c r="L16" i="13"/>
  <c r="L9" i="13"/>
  <c r="L20" i="13"/>
  <c r="L14" i="13"/>
  <c r="L12" i="13"/>
  <c r="L10" i="13"/>
  <c r="L24" i="13"/>
  <c r="O26" i="13"/>
  <c r="O22" i="13"/>
  <c r="O18" i="13"/>
  <c r="O14" i="13"/>
  <c r="O24" i="13"/>
  <c r="O20" i="13"/>
  <c r="O25" i="13"/>
  <c r="O21" i="13"/>
  <c r="O17" i="13"/>
  <c r="O16" i="13"/>
  <c r="O12" i="13"/>
  <c r="O15" i="13"/>
  <c r="O19" i="13"/>
  <c r="O13" i="13"/>
  <c r="O11" i="13"/>
  <c r="O9" i="13"/>
  <c r="O23" i="13"/>
  <c r="O10" i="13"/>
  <c r="R25" i="13"/>
  <c r="R21" i="13"/>
  <c r="R17" i="13"/>
  <c r="R13" i="13"/>
  <c r="R23" i="13"/>
  <c r="R19" i="13"/>
  <c r="R24" i="13"/>
  <c r="R20" i="13"/>
  <c r="R16" i="13"/>
  <c r="R26" i="13"/>
  <c r="R11" i="13"/>
  <c r="R10" i="13"/>
  <c r="R14" i="13"/>
  <c r="R18" i="13"/>
  <c r="R12" i="13"/>
  <c r="R22" i="13"/>
  <c r="R15" i="13"/>
  <c r="R9" i="13"/>
  <c r="U24" i="13"/>
  <c r="U20" i="13"/>
  <c r="U16" i="13"/>
  <c r="U12" i="13"/>
  <c r="U26" i="13"/>
  <c r="U22" i="13"/>
  <c r="U18" i="13"/>
  <c r="U23" i="13"/>
  <c r="U19" i="13"/>
  <c r="U25" i="13"/>
  <c r="U9" i="13"/>
  <c r="U15" i="13"/>
  <c r="U13" i="13"/>
  <c r="U10" i="13"/>
  <c r="U11" i="13"/>
  <c r="U21" i="13"/>
  <c r="U17" i="13"/>
  <c r="U14" i="13"/>
  <c r="E24" i="13"/>
  <c r="E20" i="13"/>
  <c r="E16" i="13"/>
  <c r="E12" i="13"/>
  <c r="E26" i="13"/>
  <c r="E22" i="13"/>
  <c r="E23" i="13"/>
  <c r="E19" i="13"/>
  <c r="E25" i="13"/>
  <c r="E9" i="13"/>
  <c r="E15" i="13"/>
  <c r="E13" i="13"/>
  <c r="E10" i="13"/>
  <c r="E18" i="13"/>
  <c r="E11" i="13"/>
  <c r="E21" i="13"/>
  <c r="E17" i="13"/>
  <c r="E14" i="13"/>
  <c r="H23" i="13"/>
  <c r="H19" i="13"/>
  <c r="H15" i="13"/>
  <c r="H11" i="13"/>
  <c r="H25" i="13"/>
  <c r="H21" i="13"/>
  <c r="H26" i="13"/>
  <c r="H22" i="13"/>
  <c r="H18" i="13"/>
  <c r="H24" i="13"/>
  <c r="H16" i="13"/>
  <c r="H14" i="13"/>
  <c r="H12" i="13"/>
  <c r="H9" i="13"/>
  <c r="H17" i="13"/>
  <c r="H10" i="13"/>
  <c r="H20" i="13"/>
  <c r="H13" i="13"/>
  <c r="K26" i="13"/>
  <c r="K22" i="13"/>
  <c r="K18" i="13"/>
  <c r="K14" i="13"/>
  <c r="K24" i="13"/>
  <c r="K20" i="13"/>
  <c r="K25" i="13"/>
  <c r="K21" i="13"/>
  <c r="K17" i="13"/>
  <c r="K23" i="13"/>
  <c r="K15" i="13"/>
  <c r="K13" i="13"/>
  <c r="K11" i="13"/>
  <c r="K16" i="13"/>
  <c r="K9" i="13"/>
  <c r="K19" i="13"/>
  <c r="K12" i="13"/>
  <c r="K10" i="13"/>
  <c r="N25" i="13"/>
  <c r="N21" i="13"/>
  <c r="N17" i="13"/>
  <c r="N13" i="13"/>
  <c r="N23" i="13"/>
  <c r="N19" i="13"/>
  <c r="N24" i="13"/>
  <c r="N20" i="13"/>
  <c r="N16" i="13"/>
  <c r="N22" i="13"/>
  <c r="N14" i="13"/>
  <c r="N10" i="13"/>
  <c r="N26" i="13"/>
  <c r="N12" i="13"/>
  <c r="N15" i="13"/>
  <c r="N18" i="13"/>
  <c r="N11" i="13"/>
  <c r="N9" i="13"/>
  <c r="Q24" i="13"/>
  <c r="Q20" i="13"/>
  <c r="Q16" i="13"/>
  <c r="Q12" i="13"/>
  <c r="Q26" i="13"/>
  <c r="Q22" i="13"/>
  <c r="Q18" i="13"/>
  <c r="Q23" i="13"/>
  <c r="Q19" i="13"/>
  <c r="Q21" i="13"/>
  <c r="Q15" i="13"/>
  <c r="Q13" i="13"/>
  <c r="Q9" i="13"/>
  <c r="Q25" i="13"/>
  <c r="Q17" i="13"/>
  <c r="Q11" i="13"/>
  <c r="Q10" i="13"/>
  <c r="Q14" i="13"/>
  <c r="D23" i="13"/>
  <c r="D19" i="13"/>
  <c r="D15" i="13"/>
  <c r="C29" i="13"/>
  <c r="D25" i="13"/>
  <c r="D21" i="13"/>
  <c r="D26" i="13"/>
  <c r="D22" i="13"/>
  <c r="D18" i="13"/>
  <c r="D20" i="13"/>
  <c r="D17" i="13"/>
  <c r="D14" i="13"/>
  <c r="D12" i="13"/>
  <c r="D24" i="13"/>
  <c r="D9" i="13"/>
  <c r="D13" i="13"/>
  <c r="D10" i="13"/>
  <c r="D16" i="13"/>
  <c r="D11" i="13"/>
  <c r="G26" i="13"/>
  <c r="G22" i="13"/>
  <c r="G18" i="13"/>
  <c r="G14" i="13"/>
  <c r="G24" i="13"/>
  <c r="G20" i="13"/>
  <c r="G25" i="13"/>
  <c r="G21" i="13"/>
  <c r="G17" i="13"/>
  <c r="G19" i="13"/>
  <c r="G13" i="13"/>
  <c r="G11" i="13"/>
  <c r="G23" i="13"/>
  <c r="G16" i="13"/>
  <c r="G12" i="13"/>
  <c r="G9" i="13"/>
  <c r="G15" i="13"/>
  <c r="G10" i="13"/>
  <c r="J25" i="13"/>
  <c r="J21" i="13"/>
  <c r="J17" i="13"/>
  <c r="J13" i="13"/>
  <c r="J23" i="13"/>
  <c r="J19" i="13"/>
  <c r="J24" i="13"/>
  <c r="J20" i="13"/>
  <c r="J18" i="13"/>
  <c r="J12" i="13"/>
  <c r="J10" i="13"/>
  <c r="J22" i="13"/>
  <c r="J15" i="13"/>
  <c r="J26" i="13"/>
  <c r="J11" i="13"/>
  <c r="J16" i="13"/>
  <c r="J14" i="13"/>
  <c r="J9" i="13"/>
  <c r="M24" i="13"/>
  <c r="M20" i="13"/>
  <c r="M16" i="13"/>
  <c r="M12" i="13"/>
  <c r="M26" i="13"/>
  <c r="M22" i="13"/>
  <c r="M18" i="13"/>
  <c r="M23" i="13"/>
  <c r="M19" i="13"/>
  <c r="M11" i="13"/>
  <c r="M9" i="13"/>
  <c r="M21" i="13"/>
  <c r="M14" i="13"/>
  <c r="M10" i="13"/>
  <c r="M25" i="13"/>
  <c r="M17" i="13"/>
  <c r="M15" i="13"/>
  <c r="M13" i="13"/>
  <c r="D19" i="11"/>
  <c r="D27" i="11" s="1"/>
  <c r="D8" i="11"/>
  <c r="H8" i="11"/>
  <c r="L8" i="11"/>
  <c r="P8" i="11"/>
  <c r="T8" i="11"/>
  <c r="E8" i="11"/>
  <c r="I8" i="11"/>
  <c r="M8" i="11"/>
  <c r="Q8" i="11"/>
  <c r="U8" i="11"/>
  <c r="F8" i="11"/>
  <c r="J8" i="11"/>
  <c r="N8" i="11"/>
  <c r="R8" i="11"/>
  <c r="C8" i="11"/>
  <c r="G8" i="11"/>
  <c r="K8" i="11"/>
  <c r="O8" i="11"/>
  <c r="D29" i="6"/>
  <c r="H29" i="6"/>
  <c r="L29" i="6"/>
  <c r="P29" i="6"/>
  <c r="T29" i="6"/>
  <c r="E29" i="6"/>
  <c r="I29" i="6"/>
  <c r="M29" i="6"/>
  <c r="Q29" i="6"/>
  <c r="U29" i="6"/>
  <c r="J29" i="6"/>
  <c r="N29" i="6"/>
  <c r="R29" i="6"/>
  <c r="F29" i="6"/>
  <c r="C10" i="7"/>
  <c r="S10" i="7"/>
  <c r="J9" i="7"/>
  <c r="N11" i="7"/>
  <c r="N9" i="7"/>
  <c r="K10" i="7"/>
  <c r="S11" i="7"/>
  <c r="R9" i="7"/>
  <c r="O10" i="7"/>
  <c r="D29" i="10"/>
  <c r="H29" i="10"/>
  <c r="L29" i="10"/>
  <c r="P29" i="10"/>
  <c r="T29" i="10"/>
  <c r="E29" i="10"/>
  <c r="I29" i="10"/>
  <c r="M29" i="10"/>
  <c r="Q29" i="10"/>
  <c r="U29" i="10"/>
  <c r="F29" i="10"/>
  <c r="J29" i="10"/>
  <c r="N29" i="10"/>
  <c r="R29" i="10"/>
  <c r="G29" i="10"/>
  <c r="K29" i="10"/>
  <c r="O29" i="10"/>
  <c r="S29" i="10"/>
  <c r="F25" i="8"/>
  <c r="F21" i="8"/>
  <c r="F17" i="8"/>
  <c r="F13" i="8"/>
  <c r="F26" i="8"/>
  <c r="F22" i="8"/>
  <c r="F18" i="8"/>
  <c r="F14" i="8"/>
  <c r="F23" i="8"/>
  <c r="F19" i="8"/>
  <c r="F15" i="8"/>
  <c r="F11" i="8"/>
  <c r="F29" i="8"/>
  <c r="F24" i="8"/>
  <c r="F20" i="8"/>
  <c r="F16" i="8"/>
  <c r="F12" i="8"/>
  <c r="J25" i="8"/>
  <c r="J21" i="8"/>
  <c r="J17" i="8"/>
  <c r="J13" i="8"/>
  <c r="J26" i="8"/>
  <c r="J22" i="8"/>
  <c r="J18" i="8"/>
  <c r="J14" i="8"/>
  <c r="J23" i="8"/>
  <c r="J19" i="8"/>
  <c r="J15" i="8"/>
  <c r="J11" i="8"/>
  <c r="J29" i="8"/>
  <c r="J24" i="8"/>
  <c r="J20" i="8"/>
  <c r="J16" i="8"/>
  <c r="J12" i="8"/>
  <c r="N25" i="8"/>
  <c r="N21" i="8"/>
  <c r="N17" i="8"/>
  <c r="N13" i="8"/>
  <c r="N26" i="8"/>
  <c r="N22" i="8"/>
  <c r="N18" i="8"/>
  <c r="N14" i="8"/>
  <c r="N23" i="8"/>
  <c r="N19" i="8"/>
  <c r="N15" i="8"/>
  <c r="N11" i="8"/>
  <c r="N29" i="8"/>
  <c r="N24" i="8"/>
  <c r="N20" i="8"/>
  <c r="N16" i="8"/>
  <c r="N12" i="8"/>
  <c r="R25" i="8"/>
  <c r="R21" i="8"/>
  <c r="R17" i="8"/>
  <c r="R13" i="8"/>
  <c r="R26" i="8"/>
  <c r="R22" i="8"/>
  <c r="R18" i="8"/>
  <c r="R14" i="8"/>
  <c r="R23" i="8"/>
  <c r="R19" i="8"/>
  <c r="R15" i="8"/>
  <c r="R11" i="8"/>
  <c r="R29" i="8"/>
  <c r="R24" i="8"/>
  <c r="R20" i="8"/>
  <c r="R16" i="8"/>
  <c r="R12" i="8"/>
  <c r="D10" i="8"/>
  <c r="H10" i="8"/>
  <c r="L10" i="8"/>
  <c r="P10" i="8"/>
  <c r="T10" i="8"/>
  <c r="C26" i="8"/>
  <c r="C22" i="8"/>
  <c r="C18" i="8"/>
  <c r="C14" i="8"/>
  <c r="C23" i="8"/>
  <c r="C19" i="8"/>
  <c r="C15" i="8"/>
  <c r="C29" i="8"/>
  <c r="C24" i="8"/>
  <c r="C20" i="8"/>
  <c r="C16" i="8"/>
  <c r="C12" i="8"/>
  <c r="C25" i="8"/>
  <c r="C21" i="8"/>
  <c r="C17" i="8"/>
  <c r="C13" i="8"/>
  <c r="G26" i="8"/>
  <c r="G22" i="8"/>
  <c r="G18" i="8"/>
  <c r="G14" i="8"/>
  <c r="G23" i="8"/>
  <c r="G19" i="8"/>
  <c r="G15" i="8"/>
  <c r="G11" i="8"/>
  <c r="G29" i="8"/>
  <c r="G24" i="8"/>
  <c r="G20" i="8"/>
  <c r="G16" i="8"/>
  <c r="G12" i="8"/>
  <c r="G25" i="8"/>
  <c r="G21" i="8"/>
  <c r="G17" i="8"/>
  <c r="G13" i="8"/>
  <c r="K26" i="8"/>
  <c r="K22" i="8"/>
  <c r="K18" i="8"/>
  <c r="K14" i="8"/>
  <c r="K23" i="8"/>
  <c r="K19" i="8"/>
  <c r="K15" i="8"/>
  <c r="K11" i="8"/>
  <c r="K29" i="8"/>
  <c r="K24" i="8"/>
  <c r="K20" i="8"/>
  <c r="K16" i="8"/>
  <c r="K12" i="8"/>
  <c r="K25" i="8"/>
  <c r="K21" i="8"/>
  <c r="K17" i="8"/>
  <c r="K13" i="8"/>
  <c r="O26" i="8"/>
  <c r="O22" i="8"/>
  <c r="O18" i="8"/>
  <c r="O14" i="8"/>
  <c r="O23" i="8"/>
  <c r="O19" i="8"/>
  <c r="O15" i="8"/>
  <c r="O11" i="8"/>
  <c r="O29" i="8"/>
  <c r="O24" i="8"/>
  <c r="O20" i="8"/>
  <c r="O16" i="8"/>
  <c r="O12" i="8"/>
  <c r="O25" i="8"/>
  <c r="O21" i="8"/>
  <c r="O17" i="8"/>
  <c r="O13" i="8"/>
  <c r="S26" i="8"/>
  <c r="S22" i="8"/>
  <c r="S18" i="8"/>
  <c r="S14" i="8"/>
  <c r="S23" i="8"/>
  <c r="S19" i="8"/>
  <c r="S15" i="8"/>
  <c r="S11" i="8"/>
  <c r="S29" i="8"/>
  <c r="S24" i="8"/>
  <c r="S20" i="8"/>
  <c r="S16" i="8"/>
  <c r="S12" i="8"/>
  <c r="S25" i="8"/>
  <c r="S21" i="8"/>
  <c r="S17" i="8"/>
  <c r="S13" i="8"/>
  <c r="E10" i="8"/>
  <c r="I10" i="8"/>
  <c r="M10" i="8"/>
  <c r="Q10" i="8"/>
  <c r="U10" i="8"/>
  <c r="D23" i="8"/>
  <c r="D19" i="8"/>
  <c r="D15" i="8"/>
  <c r="D29" i="8"/>
  <c r="D24" i="8"/>
  <c r="D20" i="8"/>
  <c r="D16" i="8"/>
  <c r="D12" i="8"/>
  <c r="D25" i="8"/>
  <c r="D21" i="8"/>
  <c r="D17" i="8"/>
  <c r="D13" i="8"/>
  <c r="D26" i="8"/>
  <c r="D22" i="8"/>
  <c r="D18" i="8"/>
  <c r="D14" i="8"/>
  <c r="H23" i="8"/>
  <c r="H19" i="8"/>
  <c r="H15" i="8"/>
  <c r="H11" i="8"/>
  <c r="H29" i="8"/>
  <c r="H24" i="8"/>
  <c r="H20" i="8"/>
  <c r="H16" i="8"/>
  <c r="H12" i="8"/>
  <c r="H25" i="8"/>
  <c r="H21" i="8"/>
  <c r="H17" i="8"/>
  <c r="H13" i="8"/>
  <c r="H26" i="8"/>
  <c r="H22" i="8"/>
  <c r="H18" i="8"/>
  <c r="H14" i="8"/>
  <c r="L23" i="8"/>
  <c r="L19" i="8"/>
  <c r="L15" i="8"/>
  <c r="L11" i="8"/>
  <c r="L29" i="8"/>
  <c r="L24" i="8"/>
  <c r="L20" i="8"/>
  <c r="L16" i="8"/>
  <c r="L12" i="8"/>
  <c r="L25" i="8"/>
  <c r="L21" i="8"/>
  <c r="L17" i="8"/>
  <c r="L13" i="8"/>
  <c r="L26" i="8"/>
  <c r="L22" i="8"/>
  <c r="L18" i="8"/>
  <c r="L14" i="8"/>
  <c r="P23" i="8"/>
  <c r="P19" i="8"/>
  <c r="P15" i="8"/>
  <c r="P11" i="8"/>
  <c r="P29" i="8"/>
  <c r="P24" i="8"/>
  <c r="P20" i="8"/>
  <c r="P16" i="8"/>
  <c r="P12" i="8"/>
  <c r="P25" i="8"/>
  <c r="P21" i="8"/>
  <c r="P17" i="8"/>
  <c r="P13" i="8"/>
  <c r="P26" i="8"/>
  <c r="P22" i="8"/>
  <c r="P18" i="8"/>
  <c r="P14" i="8"/>
  <c r="T23" i="8"/>
  <c r="T19" i="8"/>
  <c r="T15" i="8"/>
  <c r="T11" i="8"/>
  <c r="T29" i="8"/>
  <c r="T24" i="8"/>
  <c r="T20" i="8"/>
  <c r="T16" i="8"/>
  <c r="T12" i="8"/>
  <c r="T25" i="8"/>
  <c r="T21" i="8"/>
  <c r="T17" i="8"/>
  <c r="T13" i="8"/>
  <c r="T26" i="8"/>
  <c r="T22" i="8"/>
  <c r="T18" i="8"/>
  <c r="T14" i="8"/>
  <c r="F10" i="8"/>
  <c r="J10" i="8"/>
  <c r="N10" i="8"/>
  <c r="R10" i="8"/>
  <c r="C11" i="8"/>
  <c r="E29" i="8"/>
  <c r="E24" i="8"/>
  <c r="E20" i="8"/>
  <c r="E16" i="8"/>
  <c r="E12" i="8"/>
  <c r="E25" i="8"/>
  <c r="E21" i="8"/>
  <c r="E17" i="8"/>
  <c r="E13" i="8"/>
  <c r="E26" i="8"/>
  <c r="E22" i="8"/>
  <c r="E18" i="8"/>
  <c r="E14" i="8"/>
  <c r="E23" i="8"/>
  <c r="E19" i="8"/>
  <c r="E15" i="8"/>
  <c r="E11" i="8"/>
  <c r="I29" i="8"/>
  <c r="I24" i="8"/>
  <c r="I20" i="8"/>
  <c r="I16" i="8"/>
  <c r="I12" i="8"/>
  <c r="I25" i="8"/>
  <c r="I21" i="8"/>
  <c r="I17" i="8"/>
  <c r="I13" i="8"/>
  <c r="I26" i="8"/>
  <c r="I22" i="8"/>
  <c r="I18" i="8"/>
  <c r="I14" i="8"/>
  <c r="I23" i="8"/>
  <c r="I19" i="8"/>
  <c r="I15" i="8"/>
  <c r="I11" i="8"/>
  <c r="M29" i="8"/>
  <c r="M24" i="8"/>
  <c r="M20" i="8"/>
  <c r="M16" i="8"/>
  <c r="M12" i="8"/>
  <c r="M25" i="8"/>
  <c r="M21" i="8"/>
  <c r="M17" i="8"/>
  <c r="M13" i="8"/>
  <c r="M26" i="8"/>
  <c r="M22" i="8"/>
  <c r="M18" i="8"/>
  <c r="M14" i="8"/>
  <c r="M23" i="8"/>
  <c r="M19" i="8"/>
  <c r="M15" i="8"/>
  <c r="M11" i="8"/>
  <c r="Q29" i="8"/>
  <c r="Q24" i="8"/>
  <c r="Q20" i="8"/>
  <c r="Q16" i="8"/>
  <c r="Q12" i="8"/>
  <c r="Q25" i="8"/>
  <c r="Q21" i="8"/>
  <c r="Q17" i="8"/>
  <c r="Q13" i="8"/>
  <c r="Q26" i="8"/>
  <c r="Q22" i="8"/>
  <c r="Q18" i="8"/>
  <c r="Q14" i="8"/>
  <c r="Q23" i="8"/>
  <c r="Q19" i="8"/>
  <c r="Q15" i="8"/>
  <c r="Q11" i="8"/>
  <c r="U29" i="8"/>
  <c r="U24" i="8"/>
  <c r="U20" i="8"/>
  <c r="U16" i="8"/>
  <c r="U12" i="8"/>
  <c r="U25" i="8"/>
  <c r="U21" i="8"/>
  <c r="U17" i="8"/>
  <c r="U13" i="8"/>
  <c r="U26" i="8"/>
  <c r="U22" i="8"/>
  <c r="U18" i="8"/>
  <c r="U14" i="8"/>
  <c r="U23" i="8"/>
  <c r="U19" i="8"/>
  <c r="U15" i="8"/>
  <c r="U11" i="8"/>
  <c r="F9" i="8"/>
  <c r="F27" i="8" s="1"/>
  <c r="J9" i="8"/>
  <c r="J27" i="8" s="1"/>
  <c r="N9" i="8"/>
  <c r="N27" i="8" s="1"/>
  <c r="R9" i="8"/>
  <c r="R27" i="8" s="1"/>
  <c r="C10" i="8"/>
  <c r="C27" i="8" s="1"/>
  <c r="G10" i="8"/>
  <c r="G27" i="8" s="1"/>
  <c r="K10" i="8"/>
  <c r="K27" i="8" s="1"/>
  <c r="O10" i="8"/>
  <c r="O27" i="8" s="1"/>
  <c r="S10" i="8"/>
  <c r="S27" i="8" s="1"/>
  <c r="D11" i="8"/>
  <c r="F29" i="7"/>
  <c r="G29" i="7"/>
  <c r="H29" i="7"/>
  <c r="E29" i="7"/>
  <c r="E24" i="7"/>
  <c r="E20" i="7"/>
  <c r="E16" i="7"/>
  <c r="E12" i="7"/>
  <c r="I29" i="7"/>
  <c r="I24" i="7"/>
  <c r="I20" i="7"/>
  <c r="I16" i="7"/>
  <c r="I12" i="7"/>
  <c r="M29" i="7"/>
  <c r="M24" i="7"/>
  <c r="M20" i="7"/>
  <c r="M16" i="7"/>
  <c r="M12" i="7"/>
  <c r="Q29" i="7"/>
  <c r="Q24" i="7"/>
  <c r="Q20" i="7"/>
  <c r="Q16" i="7"/>
  <c r="Q12" i="7"/>
  <c r="U29" i="7"/>
  <c r="U24" i="7"/>
  <c r="U20" i="7"/>
  <c r="U16" i="7"/>
  <c r="U12" i="7"/>
  <c r="D11" i="7"/>
  <c r="I11" i="7"/>
  <c r="F12" i="7"/>
  <c r="K12" i="7"/>
  <c r="P12" i="7"/>
  <c r="C13" i="7"/>
  <c r="H13" i="7"/>
  <c r="M13" i="7"/>
  <c r="S13" i="7"/>
  <c r="E14" i="7"/>
  <c r="J14" i="7"/>
  <c r="P14" i="7"/>
  <c r="U14" i="7"/>
  <c r="G15" i="7"/>
  <c r="M15" i="7"/>
  <c r="R15" i="7"/>
  <c r="D16" i="7"/>
  <c r="J16" i="7"/>
  <c r="O16" i="7"/>
  <c r="T16" i="7"/>
  <c r="G17" i="7"/>
  <c r="L17" i="7"/>
  <c r="Q17" i="7"/>
  <c r="D18" i="7"/>
  <c r="I18" i="7"/>
  <c r="N18" i="7"/>
  <c r="T18" i="7"/>
  <c r="F19" i="7"/>
  <c r="K19" i="7"/>
  <c r="Q19" i="7"/>
  <c r="C20" i="7"/>
  <c r="H20" i="7"/>
  <c r="S20" i="7"/>
  <c r="E21" i="7"/>
  <c r="K21" i="7"/>
  <c r="P21" i="7"/>
  <c r="U21" i="7"/>
  <c r="H22" i="7"/>
  <c r="M22" i="7"/>
  <c r="R22" i="7"/>
  <c r="E23" i="7"/>
  <c r="O23" i="7"/>
  <c r="U23" i="7"/>
  <c r="G24" i="7"/>
  <c r="L24" i="7"/>
  <c r="D25" i="7"/>
  <c r="I25" i="7"/>
  <c r="O25" i="7"/>
  <c r="T25" i="7"/>
  <c r="F26" i="7"/>
  <c r="L26" i="7"/>
  <c r="Q26" i="7"/>
  <c r="K29" i="7"/>
  <c r="P29" i="7"/>
  <c r="F25" i="7"/>
  <c r="F21" i="7"/>
  <c r="F17" i="7"/>
  <c r="F13" i="7"/>
  <c r="J25" i="7"/>
  <c r="J21" i="7"/>
  <c r="J17" i="7"/>
  <c r="J13" i="7"/>
  <c r="N25" i="7"/>
  <c r="N21" i="7"/>
  <c r="N17" i="7"/>
  <c r="N13" i="7"/>
  <c r="R25" i="7"/>
  <c r="R21" i="7"/>
  <c r="R17" i="7"/>
  <c r="R13" i="7"/>
  <c r="C9" i="7"/>
  <c r="G9" i="7"/>
  <c r="K9" i="7"/>
  <c r="O9" i="7"/>
  <c r="S9" i="7"/>
  <c r="D10" i="7"/>
  <c r="H10" i="7"/>
  <c r="L10" i="7"/>
  <c r="P10" i="7"/>
  <c r="T10" i="7"/>
  <c r="E11" i="7"/>
  <c r="J11" i="7"/>
  <c r="O11" i="7"/>
  <c r="U11" i="7"/>
  <c r="G12" i="7"/>
  <c r="L12" i="7"/>
  <c r="R12" i="7"/>
  <c r="D13" i="7"/>
  <c r="I13" i="7"/>
  <c r="O13" i="7"/>
  <c r="T13" i="7"/>
  <c r="F14" i="7"/>
  <c r="L14" i="7"/>
  <c r="Q14" i="7"/>
  <c r="C15" i="7"/>
  <c r="I15" i="7"/>
  <c r="N15" i="7"/>
  <c r="S15" i="7"/>
  <c r="F16" i="7"/>
  <c r="K16" i="7"/>
  <c r="P16" i="7"/>
  <c r="C17" i="7"/>
  <c r="H17" i="7"/>
  <c r="M17" i="7"/>
  <c r="S17" i="7"/>
  <c r="E18" i="7"/>
  <c r="J18" i="7"/>
  <c r="P18" i="7"/>
  <c r="U18" i="7"/>
  <c r="G19" i="7"/>
  <c r="M19" i="7"/>
  <c r="R19" i="7"/>
  <c r="D20" i="7"/>
  <c r="J20" i="7"/>
  <c r="T20" i="7"/>
  <c r="G21" i="7"/>
  <c r="L21" i="7"/>
  <c r="Q21" i="7"/>
  <c r="D22" i="7"/>
  <c r="I22" i="7"/>
  <c r="N22" i="7"/>
  <c r="T22" i="7"/>
  <c r="F23" i="7"/>
  <c r="K23" i="7"/>
  <c r="Q23" i="7"/>
  <c r="H24" i="7"/>
  <c r="N24" i="7"/>
  <c r="E25" i="7"/>
  <c r="P25" i="7"/>
  <c r="U25" i="7"/>
  <c r="H26" i="7"/>
  <c r="M26" i="7"/>
  <c r="R26" i="7"/>
  <c r="L29" i="7"/>
  <c r="R29" i="7"/>
  <c r="C26" i="7"/>
  <c r="C22" i="7"/>
  <c r="C18" i="7"/>
  <c r="C14" i="7"/>
  <c r="G26" i="7"/>
  <c r="G22" i="7"/>
  <c r="G18" i="7"/>
  <c r="G14" i="7"/>
  <c r="K26" i="7"/>
  <c r="K22" i="7"/>
  <c r="K18" i="7"/>
  <c r="K14" i="7"/>
  <c r="O26" i="7"/>
  <c r="O22" i="7"/>
  <c r="O18" i="7"/>
  <c r="O14" i="7"/>
  <c r="S26" i="7"/>
  <c r="S22" i="7"/>
  <c r="S18" i="7"/>
  <c r="S14" i="7"/>
  <c r="D9" i="7"/>
  <c r="H9" i="7"/>
  <c r="L9" i="7"/>
  <c r="P9" i="7"/>
  <c r="T9" i="7"/>
  <c r="E10" i="7"/>
  <c r="I10" i="7"/>
  <c r="M10" i="7"/>
  <c r="Q10" i="7"/>
  <c r="U10" i="7"/>
  <c r="F11" i="7"/>
  <c r="K11" i="7"/>
  <c r="Q11" i="7"/>
  <c r="C12" i="7"/>
  <c r="H12" i="7"/>
  <c r="N12" i="7"/>
  <c r="S12" i="7"/>
  <c r="E13" i="7"/>
  <c r="K13" i="7"/>
  <c r="P13" i="7"/>
  <c r="U13" i="7"/>
  <c r="H14" i="7"/>
  <c r="M14" i="7"/>
  <c r="R14" i="7"/>
  <c r="E15" i="7"/>
  <c r="J15" i="7"/>
  <c r="O15" i="7"/>
  <c r="U15" i="7"/>
  <c r="G16" i="7"/>
  <c r="L16" i="7"/>
  <c r="R16" i="7"/>
  <c r="D17" i="7"/>
  <c r="I17" i="7"/>
  <c r="O17" i="7"/>
  <c r="T17" i="7"/>
  <c r="F18" i="7"/>
  <c r="L18" i="7"/>
  <c r="Q18" i="7"/>
  <c r="C19" i="7"/>
  <c r="I19" i="7"/>
  <c r="N19" i="7"/>
  <c r="S19" i="7"/>
  <c r="F20" i="7"/>
  <c r="K20" i="7"/>
  <c r="P20" i="7"/>
  <c r="C21" i="7"/>
  <c r="H21" i="7"/>
  <c r="M21" i="7"/>
  <c r="S21" i="7"/>
  <c r="E22" i="7"/>
  <c r="J22" i="7"/>
  <c r="U22" i="7"/>
  <c r="G23" i="7"/>
  <c r="M23" i="7"/>
  <c r="R23" i="7"/>
  <c r="D24" i="7"/>
  <c r="J24" i="7"/>
  <c r="O24" i="7"/>
  <c r="T24" i="7"/>
  <c r="G25" i="7"/>
  <c r="Q25" i="7"/>
  <c r="I26" i="7"/>
  <c r="N26" i="7"/>
  <c r="C29" i="7"/>
  <c r="N29" i="7"/>
  <c r="S29" i="7"/>
  <c r="D23" i="7"/>
  <c r="D19" i="7"/>
  <c r="D15" i="7"/>
  <c r="H23" i="7"/>
  <c r="H19" i="7"/>
  <c r="H15" i="7"/>
  <c r="H11" i="7"/>
  <c r="L23" i="7"/>
  <c r="L19" i="7"/>
  <c r="L15" i="7"/>
  <c r="L11" i="7"/>
  <c r="P23" i="7"/>
  <c r="P19" i="7"/>
  <c r="P15" i="7"/>
  <c r="P11" i="7"/>
  <c r="T23" i="7"/>
  <c r="T19" i="7"/>
  <c r="T15" i="7"/>
  <c r="T11" i="7"/>
  <c r="E9" i="7"/>
  <c r="I9" i="7"/>
  <c r="M9" i="7"/>
  <c r="Q9" i="7"/>
  <c r="U9" i="7"/>
  <c r="F10" i="7"/>
  <c r="J10" i="7"/>
  <c r="N10" i="7"/>
  <c r="R10" i="7"/>
  <c r="C11" i="7"/>
  <c r="G11" i="7"/>
  <c r="M11" i="7"/>
  <c r="R11" i="7"/>
  <c r="D12" i="7"/>
  <c r="J12" i="7"/>
  <c r="O12" i="7"/>
  <c r="T12" i="7"/>
  <c r="G13" i="7"/>
  <c r="L13" i="7"/>
  <c r="Q13" i="7"/>
  <c r="D14" i="7"/>
  <c r="I14" i="7"/>
  <c r="N14" i="7"/>
  <c r="T14" i="7"/>
  <c r="F15" i="7"/>
  <c r="K15" i="7"/>
  <c r="Q15" i="7"/>
  <c r="C16" i="7"/>
  <c r="H16" i="7"/>
  <c r="N16" i="7"/>
  <c r="S16" i="7"/>
  <c r="E17" i="7"/>
  <c r="K17" i="7"/>
  <c r="P17" i="7"/>
  <c r="U17" i="7"/>
  <c r="H18" i="7"/>
  <c r="M18" i="7"/>
  <c r="R18" i="7"/>
  <c r="E19" i="7"/>
  <c r="J19" i="7"/>
  <c r="O19" i="7"/>
  <c r="U19" i="7"/>
  <c r="G20" i="7"/>
  <c r="L20" i="7"/>
  <c r="R20" i="7"/>
  <c r="D21" i="7"/>
  <c r="I21" i="7"/>
  <c r="O21" i="7"/>
  <c r="T21" i="7"/>
  <c r="F22" i="7"/>
  <c r="L22" i="7"/>
  <c r="Q22" i="7"/>
  <c r="C23" i="7"/>
  <c r="I23" i="7"/>
  <c r="N23" i="7"/>
  <c r="S23" i="7"/>
  <c r="F24" i="7"/>
  <c r="K24" i="7"/>
  <c r="P24" i="7"/>
  <c r="C25" i="7"/>
  <c r="H25" i="7"/>
  <c r="M25" i="7"/>
  <c r="S25" i="7"/>
  <c r="E26" i="7"/>
  <c r="J26" i="7"/>
  <c r="P26" i="7"/>
  <c r="U26" i="7"/>
  <c r="D29" i="7"/>
  <c r="J29" i="7"/>
  <c r="O29" i="7"/>
  <c r="T29" i="7"/>
  <c r="D26" i="6"/>
  <c r="D22" i="6"/>
  <c r="D18" i="6"/>
  <c r="D14" i="6"/>
  <c r="D23" i="6"/>
  <c r="D19" i="6"/>
  <c r="D15" i="6"/>
  <c r="D11" i="6"/>
  <c r="D24" i="6"/>
  <c r="D20" i="6"/>
  <c r="D16" i="6"/>
  <c r="D12" i="6"/>
  <c r="D25" i="6"/>
  <c r="D21" i="6"/>
  <c r="D17" i="6"/>
  <c r="D13" i="6"/>
  <c r="H26" i="6"/>
  <c r="H22" i="6"/>
  <c r="H18" i="6"/>
  <c r="H14" i="6"/>
  <c r="H10" i="6"/>
  <c r="H23" i="6"/>
  <c r="H19" i="6"/>
  <c r="H15" i="6"/>
  <c r="H11" i="6"/>
  <c r="H24" i="6"/>
  <c r="H20" i="6"/>
  <c r="H16" i="6"/>
  <c r="H12" i="6"/>
  <c r="H25" i="6"/>
  <c r="H21" i="6"/>
  <c r="H17" i="6"/>
  <c r="H13" i="6"/>
  <c r="L26" i="6"/>
  <c r="L22" i="6"/>
  <c r="L18" i="6"/>
  <c r="L14" i="6"/>
  <c r="L10" i="6"/>
  <c r="L23" i="6"/>
  <c r="L19" i="6"/>
  <c r="L15" i="6"/>
  <c r="L11" i="6"/>
  <c r="L24" i="6"/>
  <c r="L20" i="6"/>
  <c r="L16" i="6"/>
  <c r="L12" i="6"/>
  <c r="L25" i="6"/>
  <c r="L21" i="6"/>
  <c r="L17" i="6"/>
  <c r="L13" i="6"/>
  <c r="P26" i="6"/>
  <c r="P22" i="6"/>
  <c r="P18" i="6"/>
  <c r="P14" i="6"/>
  <c r="P10" i="6"/>
  <c r="P23" i="6"/>
  <c r="P19" i="6"/>
  <c r="P15" i="6"/>
  <c r="P11" i="6"/>
  <c r="P24" i="6"/>
  <c r="P20" i="6"/>
  <c r="P16" i="6"/>
  <c r="P12" i="6"/>
  <c r="P25" i="6"/>
  <c r="P21" i="6"/>
  <c r="P17" i="6"/>
  <c r="P13" i="6"/>
  <c r="T26" i="6"/>
  <c r="T22" i="6"/>
  <c r="T18" i="6"/>
  <c r="T14" i="6"/>
  <c r="T10" i="6"/>
  <c r="T23" i="6"/>
  <c r="T19" i="6"/>
  <c r="T15" i="6"/>
  <c r="T11" i="6"/>
  <c r="T24" i="6"/>
  <c r="T20" i="6"/>
  <c r="T16" i="6"/>
  <c r="T12" i="6"/>
  <c r="T25" i="6"/>
  <c r="T21" i="6"/>
  <c r="T17" i="6"/>
  <c r="T13" i="6"/>
  <c r="E23" i="6"/>
  <c r="E19" i="6"/>
  <c r="E15" i="6"/>
  <c r="E11" i="6"/>
  <c r="E24" i="6"/>
  <c r="E20" i="6"/>
  <c r="E16" i="6"/>
  <c r="E12" i="6"/>
  <c r="E25" i="6"/>
  <c r="E21" i="6"/>
  <c r="E17" i="6"/>
  <c r="E13" i="6"/>
  <c r="E26" i="6"/>
  <c r="E22" i="6"/>
  <c r="E18" i="6"/>
  <c r="E14" i="6"/>
  <c r="I23" i="6"/>
  <c r="I19" i="6"/>
  <c r="I15" i="6"/>
  <c r="I11" i="6"/>
  <c r="I24" i="6"/>
  <c r="I20" i="6"/>
  <c r="I16" i="6"/>
  <c r="I12" i="6"/>
  <c r="I25" i="6"/>
  <c r="I21" i="6"/>
  <c r="I17" i="6"/>
  <c r="I13" i="6"/>
  <c r="I26" i="6"/>
  <c r="I22" i="6"/>
  <c r="I18" i="6"/>
  <c r="I14" i="6"/>
  <c r="I10" i="6"/>
  <c r="M23" i="6"/>
  <c r="M19" i="6"/>
  <c r="M15" i="6"/>
  <c r="M11" i="6"/>
  <c r="M24" i="6"/>
  <c r="M20" i="6"/>
  <c r="M16" i="6"/>
  <c r="M12" i="6"/>
  <c r="M25" i="6"/>
  <c r="M21" i="6"/>
  <c r="M17" i="6"/>
  <c r="M13" i="6"/>
  <c r="M26" i="6"/>
  <c r="M22" i="6"/>
  <c r="M18" i="6"/>
  <c r="M14" i="6"/>
  <c r="M10" i="6"/>
  <c r="Q23" i="6"/>
  <c r="Q19" i="6"/>
  <c r="Q15" i="6"/>
  <c r="Q11" i="6"/>
  <c r="Q24" i="6"/>
  <c r="Q20" i="6"/>
  <c r="Q16" i="6"/>
  <c r="Q12" i="6"/>
  <c r="Q25" i="6"/>
  <c r="Q21" i="6"/>
  <c r="Q17" i="6"/>
  <c r="Q13" i="6"/>
  <c r="Q26" i="6"/>
  <c r="Q22" i="6"/>
  <c r="Q18" i="6"/>
  <c r="Q14" i="6"/>
  <c r="Q10" i="6"/>
  <c r="U23" i="6"/>
  <c r="U19" i="6"/>
  <c r="U15" i="6"/>
  <c r="U11" i="6"/>
  <c r="U24" i="6"/>
  <c r="U20" i="6"/>
  <c r="U16" i="6"/>
  <c r="U12" i="6"/>
  <c r="U25" i="6"/>
  <c r="U21" i="6"/>
  <c r="U17" i="6"/>
  <c r="U13" i="6"/>
  <c r="U26" i="6"/>
  <c r="U22" i="6"/>
  <c r="U18" i="6"/>
  <c r="U14" i="6"/>
  <c r="U10" i="6"/>
  <c r="U27" i="6" s="1"/>
  <c r="C10" i="6"/>
  <c r="F24" i="6"/>
  <c r="F20" i="6"/>
  <c r="F16" i="6"/>
  <c r="F12" i="6"/>
  <c r="F25" i="6"/>
  <c r="F21" i="6"/>
  <c r="F17" i="6"/>
  <c r="F13" i="6"/>
  <c r="F26" i="6"/>
  <c r="F22" i="6"/>
  <c r="F18" i="6"/>
  <c r="F14" i="6"/>
  <c r="F10" i="6"/>
  <c r="F23" i="6"/>
  <c r="F19" i="6"/>
  <c r="F15" i="6"/>
  <c r="F11" i="6"/>
  <c r="J24" i="6"/>
  <c r="J20" i="6"/>
  <c r="J16" i="6"/>
  <c r="J12" i="6"/>
  <c r="J25" i="6"/>
  <c r="J21" i="6"/>
  <c r="J17" i="6"/>
  <c r="J13" i="6"/>
  <c r="J26" i="6"/>
  <c r="J22" i="6"/>
  <c r="J18" i="6"/>
  <c r="J14" i="6"/>
  <c r="J10" i="6"/>
  <c r="J23" i="6"/>
  <c r="J19" i="6"/>
  <c r="J15" i="6"/>
  <c r="J11" i="6"/>
  <c r="N24" i="6"/>
  <c r="N20" i="6"/>
  <c r="N16" i="6"/>
  <c r="N12" i="6"/>
  <c r="N25" i="6"/>
  <c r="N21" i="6"/>
  <c r="N17" i="6"/>
  <c r="N13" i="6"/>
  <c r="N26" i="6"/>
  <c r="N22" i="6"/>
  <c r="N18" i="6"/>
  <c r="N14" i="6"/>
  <c r="N10" i="6"/>
  <c r="N23" i="6"/>
  <c r="N19" i="6"/>
  <c r="N15" i="6"/>
  <c r="N11" i="6"/>
  <c r="R24" i="6"/>
  <c r="R20" i="6"/>
  <c r="R16" i="6"/>
  <c r="R12" i="6"/>
  <c r="R25" i="6"/>
  <c r="R21" i="6"/>
  <c r="R17" i="6"/>
  <c r="R13" i="6"/>
  <c r="R26" i="6"/>
  <c r="R22" i="6"/>
  <c r="R18" i="6"/>
  <c r="R14" i="6"/>
  <c r="R10" i="6"/>
  <c r="R23" i="6"/>
  <c r="R19" i="6"/>
  <c r="R15" i="6"/>
  <c r="R11" i="6"/>
  <c r="D10" i="6"/>
  <c r="C25" i="6"/>
  <c r="C21" i="6"/>
  <c r="C17" i="6"/>
  <c r="C13" i="6"/>
  <c r="C26" i="6"/>
  <c r="C22" i="6"/>
  <c r="C18" i="6"/>
  <c r="C14" i="6"/>
  <c r="C23" i="6"/>
  <c r="C19" i="6"/>
  <c r="C15" i="6"/>
  <c r="C11" i="6"/>
  <c r="C24" i="6"/>
  <c r="C20" i="6"/>
  <c r="C16" i="6"/>
  <c r="C12" i="6"/>
  <c r="G25" i="6"/>
  <c r="G21" i="6"/>
  <c r="G17" i="6"/>
  <c r="G13" i="6"/>
  <c r="G26" i="6"/>
  <c r="G22" i="6"/>
  <c r="G18" i="6"/>
  <c r="G14" i="6"/>
  <c r="G10" i="6"/>
  <c r="G23" i="6"/>
  <c r="G19" i="6"/>
  <c r="G15" i="6"/>
  <c r="G11" i="6"/>
  <c r="G24" i="6"/>
  <c r="G20" i="6"/>
  <c r="G16" i="6"/>
  <c r="G12" i="6"/>
  <c r="K25" i="6"/>
  <c r="K21" i="6"/>
  <c r="K17" i="6"/>
  <c r="K13" i="6"/>
  <c r="K26" i="6"/>
  <c r="K22" i="6"/>
  <c r="K18" i="6"/>
  <c r="K14" i="6"/>
  <c r="K10" i="6"/>
  <c r="K23" i="6"/>
  <c r="K19" i="6"/>
  <c r="K15" i="6"/>
  <c r="K11" i="6"/>
  <c r="K24" i="6"/>
  <c r="K20" i="6"/>
  <c r="K16" i="6"/>
  <c r="K12" i="6"/>
  <c r="O25" i="6"/>
  <c r="O21" i="6"/>
  <c r="O17" i="6"/>
  <c r="O13" i="6"/>
  <c r="O26" i="6"/>
  <c r="O22" i="6"/>
  <c r="O18" i="6"/>
  <c r="O14" i="6"/>
  <c r="O10" i="6"/>
  <c r="O23" i="6"/>
  <c r="O19" i="6"/>
  <c r="O15" i="6"/>
  <c r="O11" i="6"/>
  <c r="O24" i="6"/>
  <c r="O20" i="6"/>
  <c r="O16" i="6"/>
  <c r="O12" i="6"/>
  <c r="S25" i="6"/>
  <c r="S21" i="6"/>
  <c r="S17" i="6"/>
  <c r="S13" i="6"/>
  <c r="S26" i="6"/>
  <c r="S22" i="6"/>
  <c r="S18" i="6"/>
  <c r="S14" i="6"/>
  <c r="S10" i="6"/>
  <c r="S23" i="6"/>
  <c r="S19" i="6"/>
  <c r="S15" i="6"/>
  <c r="S11" i="6"/>
  <c r="S24" i="6"/>
  <c r="S20" i="6"/>
  <c r="S16" i="6"/>
  <c r="S12" i="6"/>
  <c r="D9" i="6"/>
  <c r="H9" i="6"/>
  <c r="H27" i="6" s="1"/>
  <c r="L9" i="6"/>
  <c r="P9" i="6"/>
  <c r="T9" i="6"/>
  <c r="E10" i="6"/>
  <c r="E27" i="6" s="1"/>
  <c r="M27" i="14" l="1"/>
  <c r="M30" i="14" s="1"/>
  <c r="J27" i="14"/>
  <c r="F27" i="14"/>
  <c r="F30" i="14" s="1"/>
  <c r="L27" i="14"/>
  <c r="K27" i="14"/>
  <c r="G27" i="14"/>
  <c r="P27" i="14"/>
  <c r="D27" i="14"/>
  <c r="H27" i="14"/>
  <c r="N27" i="14"/>
  <c r="S27" i="14"/>
  <c r="S30" i="14" s="1"/>
  <c r="R27" i="14"/>
  <c r="R30" i="14" s="1"/>
  <c r="O27" i="14"/>
  <c r="T27" i="14"/>
  <c r="D30" i="11"/>
  <c r="O27" i="11"/>
  <c r="O30" i="11" s="1"/>
  <c r="T27" i="11"/>
  <c r="T30" i="11" s="1"/>
  <c r="P27" i="11"/>
  <c r="P30" i="11" s="1"/>
  <c r="I27" i="11"/>
  <c r="I30" i="11" s="1"/>
  <c r="R27" i="11"/>
  <c r="R30" i="11" s="1"/>
  <c r="J27" i="11"/>
  <c r="J30" i="11" s="1"/>
  <c r="M27" i="11"/>
  <c r="M30" i="11" s="1"/>
  <c r="S27" i="11"/>
  <c r="S30" i="11" s="1"/>
  <c r="K27" i="11"/>
  <c r="K30" i="11" s="1"/>
  <c r="H27" i="11"/>
  <c r="H30" i="11" s="1"/>
  <c r="L27" i="11"/>
  <c r="L30" i="11" s="1"/>
  <c r="E27" i="11"/>
  <c r="E30" i="11" s="1"/>
  <c r="Q27" i="11"/>
  <c r="Q30" i="11" s="1"/>
  <c r="N27" i="11"/>
  <c r="N30" i="11" s="1"/>
  <c r="F27" i="11"/>
  <c r="F30" i="11" s="1"/>
  <c r="C23" i="14"/>
  <c r="C19" i="14"/>
  <c r="C15" i="14"/>
  <c r="C26" i="14"/>
  <c r="C22" i="14"/>
  <c r="C24" i="14"/>
  <c r="C17" i="14"/>
  <c r="C12" i="14"/>
  <c r="C20" i="14"/>
  <c r="C21" i="14"/>
  <c r="C13" i="14"/>
  <c r="C9" i="14"/>
  <c r="C18" i="14"/>
  <c r="C16" i="14"/>
  <c r="C10" i="14"/>
  <c r="C25" i="14"/>
  <c r="C14" i="14"/>
  <c r="C11" i="14"/>
  <c r="J30" i="14"/>
  <c r="G30" i="14"/>
  <c r="P30" i="14"/>
  <c r="H30" i="14"/>
  <c r="N30" i="14"/>
  <c r="O30" i="14"/>
  <c r="T30" i="14"/>
  <c r="L30" i="14"/>
  <c r="K30" i="14"/>
  <c r="K27" i="13"/>
  <c r="K30" i="13" s="1"/>
  <c r="M27" i="13"/>
  <c r="M30" i="13" s="1"/>
  <c r="N27" i="13"/>
  <c r="N30" i="13" s="1"/>
  <c r="H27" i="13"/>
  <c r="H30" i="13" s="1"/>
  <c r="P27" i="13"/>
  <c r="P30" i="13" s="1"/>
  <c r="C26" i="13"/>
  <c r="C22" i="13"/>
  <c r="C18" i="13"/>
  <c r="C14" i="13"/>
  <c r="C24" i="13"/>
  <c r="C20" i="13"/>
  <c r="C25" i="13"/>
  <c r="C21" i="13"/>
  <c r="C17" i="13"/>
  <c r="C16" i="13"/>
  <c r="C11" i="13"/>
  <c r="C19" i="13"/>
  <c r="C12" i="13"/>
  <c r="C23" i="13"/>
  <c r="C15" i="13"/>
  <c r="C9" i="13"/>
  <c r="C13" i="13"/>
  <c r="C10" i="13"/>
  <c r="E27" i="13"/>
  <c r="E30" i="13" s="1"/>
  <c r="R27" i="13"/>
  <c r="R30" i="13" s="1"/>
  <c r="O27" i="13"/>
  <c r="O30" i="13" s="1"/>
  <c r="F27" i="13"/>
  <c r="F30" i="13" s="1"/>
  <c r="J27" i="13"/>
  <c r="J30" i="13" s="1"/>
  <c r="G27" i="13"/>
  <c r="G30" i="13" s="1"/>
  <c r="D27" i="13"/>
  <c r="D30" i="13" s="1"/>
  <c r="Q27" i="13"/>
  <c r="Q30" i="13" s="1"/>
  <c r="U27" i="13"/>
  <c r="U30" i="13" s="1"/>
  <c r="L27" i="13"/>
  <c r="L30" i="13" s="1"/>
  <c r="I27" i="13"/>
  <c r="I30" i="13" s="1"/>
  <c r="S27" i="13"/>
  <c r="S30" i="13" s="1"/>
  <c r="C29" i="11"/>
  <c r="K24" i="10"/>
  <c r="K20" i="10"/>
  <c r="K16" i="10"/>
  <c r="K12" i="10"/>
  <c r="K25" i="10"/>
  <c r="K21" i="10"/>
  <c r="K17" i="10"/>
  <c r="K13" i="10"/>
  <c r="K9" i="10"/>
  <c r="K26" i="10"/>
  <c r="K22" i="10"/>
  <c r="K18" i="10"/>
  <c r="K14" i="10"/>
  <c r="K10" i="10"/>
  <c r="K23" i="10"/>
  <c r="K19" i="10"/>
  <c r="K15" i="10"/>
  <c r="K11" i="10"/>
  <c r="J23" i="10"/>
  <c r="J19" i="10"/>
  <c r="J15" i="10"/>
  <c r="J11" i="10"/>
  <c r="J24" i="10"/>
  <c r="J20" i="10"/>
  <c r="J16" i="10"/>
  <c r="J12" i="10"/>
  <c r="J25" i="10"/>
  <c r="J21" i="10"/>
  <c r="J17" i="10"/>
  <c r="J13" i="10"/>
  <c r="J9" i="10"/>
  <c r="J26" i="10"/>
  <c r="J22" i="10"/>
  <c r="J18" i="10"/>
  <c r="J14" i="10"/>
  <c r="J10" i="10"/>
  <c r="Q26" i="10"/>
  <c r="Q22" i="10"/>
  <c r="Q18" i="10"/>
  <c r="Q14" i="10"/>
  <c r="Q10" i="10"/>
  <c r="Q23" i="10"/>
  <c r="Q19" i="10"/>
  <c r="Q15" i="10"/>
  <c r="Q11" i="10"/>
  <c r="Q24" i="10"/>
  <c r="Q20" i="10"/>
  <c r="Q16" i="10"/>
  <c r="Q12" i="10"/>
  <c r="Q25" i="10"/>
  <c r="Q21" i="10"/>
  <c r="Q17" i="10"/>
  <c r="Q13" i="10"/>
  <c r="Q9" i="10"/>
  <c r="Q27" i="10" s="1"/>
  <c r="T25" i="10"/>
  <c r="T21" i="10"/>
  <c r="T17" i="10"/>
  <c r="T13" i="10"/>
  <c r="T9" i="10"/>
  <c r="T26" i="10"/>
  <c r="T22" i="10"/>
  <c r="T18" i="10"/>
  <c r="T14" i="10"/>
  <c r="T10" i="10"/>
  <c r="T23" i="10"/>
  <c r="T19" i="10"/>
  <c r="T15" i="10"/>
  <c r="T11" i="10"/>
  <c r="T24" i="10"/>
  <c r="T20" i="10"/>
  <c r="T16" i="10"/>
  <c r="T12" i="10"/>
  <c r="D25" i="10"/>
  <c r="D21" i="10"/>
  <c r="D17" i="10"/>
  <c r="D13" i="10"/>
  <c r="D26" i="10"/>
  <c r="D22" i="10"/>
  <c r="D18" i="10"/>
  <c r="D14" i="10"/>
  <c r="D10" i="10"/>
  <c r="D23" i="10"/>
  <c r="D19" i="10"/>
  <c r="D15" i="10"/>
  <c r="D11" i="10"/>
  <c r="D24" i="10"/>
  <c r="D20" i="10"/>
  <c r="D16" i="10"/>
  <c r="D12" i="10"/>
  <c r="D9" i="10"/>
  <c r="D27" i="10" s="1"/>
  <c r="G24" i="10"/>
  <c r="G20" i="10"/>
  <c r="G16" i="10"/>
  <c r="G12" i="10"/>
  <c r="G25" i="10"/>
  <c r="G21" i="10"/>
  <c r="G17" i="10"/>
  <c r="G13" i="10"/>
  <c r="G9" i="10"/>
  <c r="G26" i="10"/>
  <c r="G22" i="10"/>
  <c r="G18" i="10"/>
  <c r="G14" i="10"/>
  <c r="G10" i="10"/>
  <c r="G23" i="10"/>
  <c r="G19" i="10"/>
  <c r="G15" i="10"/>
  <c r="G11" i="10"/>
  <c r="F23" i="10"/>
  <c r="F19" i="10"/>
  <c r="F15" i="10"/>
  <c r="F11" i="10"/>
  <c r="F24" i="10"/>
  <c r="F20" i="10"/>
  <c r="F16" i="10"/>
  <c r="F12" i="10"/>
  <c r="F25" i="10"/>
  <c r="F21" i="10"/>
  <c r="F17" i="10"/>
  <c r="F13" i="10"/>
  <c r="F9" i="10"/>
  <c r="F26" i="10"/>
  <c r="F22" i="10"/>
  <c r="F18" i="10"/>
  <c r="F14" i="10"/>
  <c r="F10" i="10"/>
  <c r="M26" i="10"/>
  <c r="M22" i="10"/>
  <c r="M18" i="10"/>
  <c r="M14" i="10"/>
  <c r="M10" i="10"/>
  <c r="M23" i="10"/>
  <c r="M19" i="10"/>
  <c r="M15" i="10"/>
  <c r="M11" i="10"/>
  <c r="M24" i="10"/>
  <c r="M20" i="10"/>
  <c r="M16" i="10"/>
  <c r="M12" i="10"/>
  <c r="M25" i="10"/>
  <c r="M21" i="10"/>
  <c r="M17" i="10"/>
  <c r="M13" i="10"/>
  <c r="M9" i="10"/>
  <c r="P25" i="10"/>
  <c r="P21" i="10"/>
  <c r="P17" i="10"/>
  <c r="P13" i="10"/>
  <c r="P9" i="10"/>
  <c r="P26" i="10"/>
  <c r="P22" i="10"/>
  <c r="P18" i="10"/>
  <c r="P14" i="10"/>
  <c r="P10" i="10"/>
  <c r="P23" i="10"/>
  <c r="P19" i="10"/>
  <c r="P15" i="10"/>
  <c r="P11" i="10"/>
  <c r="P24" i="10"/>
  <c r="P20" i="10"/>
  <c r="P16" i="10"/>
  <c r="P12" i="10"/>
  <c r="S24" i="10"/>
  <c r="S20" i="10"/>
  <c r="S16" i="10"/>
  <c r="S12" i="10"/>
  <c r="S25" i="10"/>
  <c r="S21" i="10"/>
  <c r="S17" i="10"/>
  <c r="S13" i="10"/>
  <c r="S9" i="10"/>
  <c r="S26" i="10"/>
  <c r="S22" i="10"/>
  <c r="S18" i="10"/>
  <c r="S14" i="10"/>
  <c r="S10" i="10"/>
  <c r="S23" i="10"/>
  <c r="S19" i="10"/>
  <c r="S15" i="10"/>
  <c r="S11" i="10"/>
  <c r="R23" i="10"/>
  <c r="R19" i="10"/>
  <c r="R15" i="10"/>
  <c r="R11" i="10"/>
  <c r="R24" i="10"/>
  <c r="R20" i="10"/>
  <c r="R16" i="10"/>
  <c r="R12" i="10"/>
  <c r="R25" i="10"/>
  <c r="R21" i="10"/>
  <c r="R17" i="10"/>
  <c r="R13" i="10"/>
  <c r="R9" i="10"/>
  <c r="R26" i="10"/>
  <c r="R22" i="10"/>
  <c r="R18" i="10"/>
  <c r="R14" i="10"/>
  <c r="R10" i="10"/>
  <c r="I26" i="10"/>
  <c r="I22" i="10"/>
  <c r="I18" i="10"/>
  <c r="I14" i="10"/>
  <c r="I10" i="10"/>
  <c r="I23" i="10"/>
  <c r="I19" i="10"/>
  <c r="I15" i="10"/>
  <c r="I11" i="10"/>
  <c r="I24" i="10"/>
  <c r="I20" i="10"/>
  <c r="I16" i="10"/>
  <c r="I12" i="10"/>
  <c r="I25" i="10"/>
  <c r="I21" i="10"/>
  <c r="I17" i="10"/>
  <c r="I13" i="10"/>
  <c r="I9" i="10"/>
  <c r="L25" i="10"/>
  <c r="L21" i="10"/>
  <c r="L17" i="10"/>
  <c r="L13" i="10"/>
  <c r="L9" i="10"/>
  <c r="L26" i="10"/>
  <c r="L22" i="10"/>
  <c r="L18" i="10"/>
  <c r="L14" i="10"/>
  <c r="L10" i="10"/>
  <c r="L23" i="10"/>
  <c r="L19" i="10"/>
  <c r="L15" i="10"/>
  <c r="L11" i="10"/>
  <c r="L24" i="10"/>
  <c r="L20" i="10"/>
  <c r="L16" i="10"/>
  <c r="L12" i="10"/>
  <c r="O24" i="10"/>
  <c r="O20" i="10"/>
  <c r="O16" i="10"/>
  <c r="O12" i="10"/>
  <c r="O25" i="10"/>
  <c r="O21" i="10"/>
  <c r="O17" i="10"/>
  <c r="O13" i="10"/>
  <c r="O9" i="10"/>
  <c r="O26" i="10"/>
  <c r="O22" i="10"/>
  <c r="O18" i="10"/>
  <c r="O14" i="10"/>
  <c r="O10" i="10"/>
  <c r="O23" i="10"/>
  <c r="O19" i="10"/>
  <c r="O15" i="10"/>
  <c r="O11" i="10"/>
  <c r="N23" i="10"/>
  <c r="N19" i="10"/>
  <c r="N15" i="10"/>
  <c r="N11" i="10"/>
  <c r="N24" i="10"/>
  <c r="N20" i="10"/>
  <c r="N16" i="10"/>
  <c r="N12" i="10"/>
  <c r="N25" i="10"/>
  <c r="N21" i="10"/>
  <c r="N17" i="10"/>
  <c r="N13" i="10"/>
  <c r="N9" i="10"/>
  <c r="N26" i="10"/>
  <c r="N22" i="10"/>
  <c r="N18" i="10"/>
  <c r="N14" i="10"/>
  <c r="N10" i="10"/>
  <c r="U26" i="10"/>
  <c r="U22" i="10"/>
  <c r="U18" i="10"/>
  <c r="U14" i="10"/>
  <c r="U10" i="10"/>
  <c r="U23" i="10"/>
  <c r="U19" i="10"/>
  <c r="U15" i="10"/>
  <c r="U11" i="10"/>
  <c r="U24" i="10"/>
  <c r="U20" i="10"/>
  <c r="U16" i="10"/>
  <c r="U12" i="10"/>
  <c r="U25" i="10"/>
  <c r="U21" i="10"/>
  <c r="U17" i="10"/>
  <c r="U13" i="10"/>
  <c r="U9" i="10"/>
  <c r="E26" i="10"/>
  <c r="E22" i="10"/>
  <c r="E18" i="10"/>
  <c r="E14" i="10"/>
  <c r="E10" i="10"/>
  <c r="E23" i="10"/>
  <c r="E19" i="10"/>
  <c r="E15" i="10"/>
  <c r="E11" i="10"/>
  <c r="E24" i="10"/>
  <c r="E20" i="10"/>
  <c r="E16" i="10"/>
  <c r="E12" i="10"/>
  <c r="E25" i="10"/>
  <c r="E21" i="10"/>
  <c r="E17" i="10"/>
  <c r="E13" i="10"/>
  <c r="E9" i="10"/>
  <c r="E27" i="10" s="1"/>
  <c r="H25" i="10"/>
  <c r="H21" i="10"/>
  <c r="H17" i="10"/>
  <c r="H13" i="10"/>
  <c r="H9" i="10"/>
  <c r="H26" i="10"/>
  <c r="H22" i="10"/>
  <c r="H18" i="10"/>
  <c r="H14" i="10"/>
  <c r="H10" i="10"/>
  <c r="H23" i="10"/>
  <c r="H19" i="10"/>
  <c r="H15" i="10"/>
  <c r="H11" i="10"/>
  <c r="H24" i="10"/>
  <c r="H20" i="10"/>
  <c r="H16" i="10"/>
  <c r="H12" i="10"/>
  <c r="M27" i="8"/>
  <c r="P27" i="8"/>
  <c r="I27" i="8"/>
  <c r="L27" i="8"/>
  <c r="C30" i="8"/>
  <c r="U27" i="8"/>
  <c r="E27" i="8"/>
  <c r="H27" i="8"/>
  <c r="Q27" i="8"/>
  <c r="T27" i="8"/>
  <c r="D27" i="8"/>
  <c r="N27" i="7"/>
  <c r="J27" i="7"/>
  <c r="F27" i="7"/>
  <c r="R27" i="7"/>
  <c r="C29" i="10"/>
  <c r="M27" i="7"/>
  <c r="P27" i="7"/>
  <c r="S27" i="7"/>
  <c r="C27" i="7"/>
  <c r="I27" i="7"/>
  <c r="L27" i="7"/>
  <c r="O27" i="7"/>
  <c r="U27" i="7"/>
  <c r="E27" i="7"/>
  <c r="H27" i="7"/>
  <c r="K27" i="7"/>
  <c r="Q27" i="7"/>
  <c r="T27" i="7"/>
  <c r="D27" i="7"/>
  <c r="G27" i="7"/>
  <c r="S27" i="6"/>
  <c r="I27" i="6"/>
  <c r="O27" i="6"/>
  <c r="K27" i="6"/>
  <c r="N27" i="6"/>
  <c r="G27" i="6"/>
  <c r="J27" i="6"/>
  <c r="Q27" i="6"/>
  <c r="F27" i="6"/>
  <c r="M27" i="6"/>
  <c r="R27" i="6"/>
  <c r="C27" i="6"/>
  <c r="P27" i="6"/>
  <c r="L27" i="6"/>
  <c r="T27" i="6"/>
  <c r="D27" i="6"/>
  <c r="C27" i="11" l="1"/>
  <c r="C30" i="11" s="1"/>
  <c r="C27" i="14"/>
  <c r="C30" i="14" s="1"/>
  <c r="D30" i="14"/>
  <c r="C27" i="13"/>
  <c r="C30" i="13" s="1"/>
  <c r="C24" i="11"/>
  <c r="C20" i="11"/>
  <c r="C16" i="11"/>
  <c r="C12" i="11"/>
  <c r="C26" i="11"/>
  <c r="C22" i="11"/>
  <c r="C18" i="11"/>
  <c r="C14" i="11"/>
  <c r="C10" i="11"/>
  <c r="C23" i="11"/>
  <c r="C19" i="11"/>
  <c r="C15" i="11"/>
  <c r="C11" i="11"/>
  <c r="C25" i="11"/>
  <c r="C21" i="11"/>
  <c r="C17" i="11"/>
  <c r="C13" i="11"/>
  <c r="C9" i="11"/>
  <c r="C24" i="10"/>
  <c r="C20" i="10"/>
  <c r="C16" i="10"/>
  <c r="C12" i="10"/>
  <c r="C25" i="10"/>
  <c r="C21" i="10"/>
  <c r="C17" i="10"/>
  <c r="C13" i="10"/>
  <c r="C26" i="10"/>
  <c r="C22" i="10"/>
  <c r="C18" i="10"/>
  <c r="C14" i="10"/>
  <c r="C10" i="10"/>
  <c r="C23" i="10"/>
  <c r="C19" i="10"/>
  <c r="C15" i="10"/>
  <c r="C11" i="10"/>
  <c r="C9" i="10"/>
  <c r="U27" i="10"/>
  <c r="I27" i="10"/>
  <c r="M27" i="10"/>
  <c r="H27" i="10"/>
  <c r="O27" i="10"/>
  <c r="S27" i="10"/>
  <c r="G27" i="10"/>
  <c r="T27" i="10"/>
  <c r="J27" i="10"/>
  <c r="N27" i="10"/>
  <c r="L27" i="10"/>
  <c r="R27" i="10"/>
  <c r="P27" i="10"/>
  <c r="F27" i="10"/>
  <c r="K27" i="10"/>
  <c r="C27" i="10" l="1"/>
</calcChain>
</file>

<file path=xl/sharedStrings.xml><?xml version="1.0" encoding="utf-8"?>
<sst xmlns="http://schemas.openxmlformats.org/spreadsheetml/2006/main" count="488" uniqueCount="59">
  <si>
    <t>TABLE 4  Total Population by Age Group, Sex, and Region: 2015</t>
  </si>
  <si>
    <t>Age Group and Region</t>
  </si>
  <si>
    <t>Both Sexes</t>
  </si>
  <si>
    <t>PHILIPPINES</t>
  </si>
  <si>
    <t>All Ages</t>
  </si>
  <si>
    <t>Under 1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</si>
  <si>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</si>
  <si>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</si>
  <si>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</si>
  <si>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</si>
  <si>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</si>
  <si>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</si>
  <si>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</si>
  <si>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</si>
  <si>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</si>
  <si>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</si>
  <si>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</si>
  <si>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</si>
  <si>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</si>
  <si>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</si>
  <si>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</si>
  <si>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</si>
  <si>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years and over</t>
  </si>
  <si>
    <t>0 - 4</t>
  </si>
  <si>
    <t>0 - 14</t>
  </si>
  <si>
    <t>15 - 64</t>
  </si>
  <si>
    <t>18 years and over</t>
  </si>
  <si>
    <t>60 years and over</t>
  </si>
  <si>
    <t>65 years and over</t>
  </si>
  <si>
    <t>NATIONAL CAPITAL REGION</t>
  </si>
  <si>
    <t>CORDILLERA ADMINISTRATIVE REGION</t>
  </si>
  <si>
    <t>REGION I - ILOCOS</t>
  </si>
  <si>
    <t>REGION II - CAGAYAN VALLEY</t>
  </si>
  <si>
    <t>REGION III - CENTRAL LUZON</t>
  </si>
  <si>
    <t>REGION IV-A - CALABARZON</t>
  </si>
  <si>
    <t>MIMAROPA REGION</t>
  </si>
  <si>
    <t>REGION V - BICOL</t>
  </si>
  <si>
    <t>REGION VI - WESTERN VISAYAS</t>
  </si>
  <si>
    <t>REGION VII - CENTRAL VISAYAS</t>
  </si>
  <si>
    <t>NEGROS ISLAND REGION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</si>
  <si>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</si>
  <si>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</si>
  <si>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</si>
  <si>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</si>
  <si>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</si>
  <si>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REGION XIII - CARAGA</t>
  </si>
  <si>
    <t>AUTONOMOUS REGION IN MUSLIM MINDANAO</t>
  </si>
  <si>
    <t>Note:</t>
  </si>
  <si>
    <r>
      <rPr>
        <vertAlign val="superscript"/>
        <sz val="11"/>
        <rFont val="Arial"/>
        <family val="2"/>
      </rPr>
      <t>a</t>
    </r>
    <r>
      <rPr>
        <sz val="11"/>
        <rFont val="Arial"/>
        <family val="2"/>
      </rPr>
      <t xml:space="preserve"> The 2015 total population excludes Filipinos in Philippine Embassies, Consulates and Mission Abroad numbering 2,134.</t>
    </r>
  </si>
  <si>
    <r>
      <t xml:space="preserve">Source: Philippine Statistics Authority, </t>
    </r>
    <r>
      <rPr>
        <i/>
        <sz val="11"/>
        <rFont val="Arial"/>
        <family val="2"/>
      </rPr>
      <t>2015 Census of Population</t>
    </r>
  </si>
  <si>
    <t>Fatality rate</t>
  </si>
  <si>
    <t>R0</t>
  </si>
  <si>
    <t>density</t>
  </si>
  <si>
    <t>Number of infecteds:</t>
  </si>
  <si>
    <t>R</t>
  </si>
  <si>
    <t>change R in T4</t>
  </si>
  <si>
    <t>Number of deaths</t>
  </si>
  <si>
    <t>Number of infecteds</t>
  </si>
  <si>
    <t>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</si>
</sst>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_(* #,##0.0000_);_(* \(#,##0.0000\);_(* &quot;-&quot;??_);_(@_)"/>
  </numFmts>
  <fonts count="8" x14ac:knownFonts="1">
    <font>
      <sz val="10"/>
      <name val="Courier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sz val="11"/>
      <color rgb="FF000000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  <font>
      <sz val="10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2" applyFont="1"/>
    <xf numFmtId="0" fontId="2" fillId="0" borderId="0" xfId="2" quotePrefix="1" applyFont="1"/>
    <xf numFmtId="0" fontId="1" fillId="0" borderId="0" xfId="2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0" fontId="2" fillId="0" borderId="1" xfId="2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0" fontId="2" fillId="0" borderId="0" xfId="2" applyFont="1" applyAlignment="1">
      <alignment vertical="center"/>
    </xf>
    <xf numFmtId="164" fontId="2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0" applyFont="1"/>
    <xf numFmtId="0" fontId="2" fillId="0" borderId="2" xfId="0" applyFont="1" applyBorder="1"/>
    <xf numFmtId="0" fontId="2" fillId="0" borderId="0" xfId="3" applyFont="1"/>
    <xf numFmtId="49" fontId="2" fillId="0" borderId="0" xfId="0" applyNumberFormat="1" applyFont="1"/>
    <xf numFmtId="165" fontId="2" fillId="0" borderId="0" xfId="4" applyNumberFormat="1" applyFont="1"/>
    <xf numFmtId="166" fontId="2" fillId="0" borderId="0" xfId="1" applyNumberFormat="1" applyFont="1"/>
    <xf numFmtId="0" fontId="2" fillId="0" borderId="0" xfId="2" quotePrefix="1" applyFont="1" applyAlignment="1">
      <alignment horizontal="right"/>
    </xf>
    <xf numFmtId="0" fontId="1" fillId="0" borderId="0" xfId="2" applyAlignment="1">
      <alignment horizontal="left"/>
    </xf>
    <xf numFmtId="0" fontId="2" fillId="0" borderId="0" xfId="2" applyFont="1" applyAlignment="1">
      <alignment horizontal="right" vertical="center"/>
    </xf>
    <xf numFmtId="0" fontId="2" fillId="0" borderId="0" xfId="2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0" fontId="4" fillId="0" borderId="0" xfId="0" applyFont="1" applyAlignment="1">
      <alignment horizontal="right" indent="1"/>
    </xf>
    <xf numFmtId="165" fontId="2" fillId="0" borderId="0" xfId="4" applyNumberFormat="1" applyFont="1" applyAlignment="1">
      <alignment horizontal="right" vertical="center"/>
    </xf>
    <xf numFmtId="164" fontId="2" fillId="2" borderId="0" xfId="1" applyNumberFormat="1" applyFont="1" applyFill="1"/>
    <xf numFmtId="166" fontId="2" fillId="2" borderId="0" xfId="1" applyNumberFormat="1" applyFont="1" applyFill="1"/>
    <xf numFmtId="166" fontId="2" fillId="3" borderId="0" xfId="1" applyNumberFormat="1" applyFont="1" applyFill="1"/>
    <xf numFmtId="164" fontId="2" fillId="4" borderId="0" xfId="1" applyNumberFormat="1" applyFont="1" applyFill="1"/>
    <xf numFmtId="43" fontId="2" fillId="2" borderId="0" xfId="1" applyNumberFormat="1" applyFont="1" applyFill="1"/>
    <xf numFmtId="164" fontId="2" fillId="3" borderId="0" xfId="1" applyNumberFormat="1" applyFont="1" applyFill="1"/>
    <xf numFmtId="10" fontId="2" fillId="0" borderId="0" xfId="4" applyNumberFormat="1" applyFont="1"/>
    <xf numFmtId="0" fontId="1" fillId="2" borderId="0" xfId="2" applyFill="1"/>
  </cellXfs>
  <cellStyles count="5">
    <cellStyle name="Comma" xfId="1" builtinId="3"/>
    <cellStyle name="Normal" xfId="0" builtinId="0"/>
    <cellStyle name="Normal 14" xfId="2" xr:uid="{66E969F5-5022-4E09-963C-19E5BF0064E7}"/>
    <cellStyle name="Normal 15" xfId="3" xr:uid="{1482A1E2-5A17-4C14-9168-8C6E1F4FDA2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Fatality risk (based on China fatality rate and Philippine</a:t>
            </a:r>
            <a:r>
              <a:rPr lang="en-US" baseline="0"/>
              <a:t> regional age distribution)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'fatality risk'!$A$7</c:f>
              <c:strCache>
                <c:ptCount val="1"/>
                <c:pt idx="0">
                  <c:v>Under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risk'!$C$7:$U$7</c:f>
              <c:numCache>
                <c:formatCode>0.0000%</c:formatCode>
                <c:ptCount val="19"/>
                <c:pt idx="0">
                  <c:v>2.0558816889437236E-6</c:v>
                </c:pt>
                <c:pt idx="1">
                  <c:v>1.8570109634407276E-6</c:v>
                </c:pt>
                <c:pt idx="2">
                  <c:v>2.0086457306188251E-6</c:v>
                </c:pt>
                <c:pt idx="3">
                  <c:v>1.9232100734402306E-6</c:v>
                </c:pt>
                <c:pt idx="4">
                  <c:v>2.0207972973364513E-6</c:v>
                </c:pt>
                <c:pt idx="5">
                  <c:v>1.9228970981648802E-6</c:v>
                </c:pt>
                <c:pt idx="6">
                  <c:v>1.9725664793634644E-6</c:v>
                </c:pt>
                <c:pt idx="7">
                  <c:v>2.239586145456509E-6</c:v>
                </c:pt>
                <c:pt idx="8">
                  <c:v>2.2314342842465287E-6</c:v>
                </c:pt>
                <c:pt idx="9">
                  <c:v>1.8971702923693956E-6</c:v>
                </c:pt>
                <c:pt idx="10">
                  <c:v>2.2317968361954837E-6</c:v>
                </c:pt>
                <c:pt idx="11">
                  <c:v>2.0027498051145291E-6</c:v>
                </c:pt>
                <c:pt idx="12">
                  <c:v>2.1517966735358038E-6</c:v>
                </c:pt>
                <c:pt idx="13">
                  <c:v>2.2542945404725299E-6</c:v>
                </c:pt>
                <c:pt idx="14">
                  <c:v>2.2053815258646172E-6</c:v>
                </c:pt>
                <c:pt idx="15">
                  <c:v>2.1235284524733525E-6</c:v>
                </c:pt>
                <c:pt idx="16">
                  <c:v>2.2552205850645812E-6</c:v>
                </c:pt>
                <c:pt idx="17">
                  <c:v>2.2417221182658511E-6</c:v>
                </c:pt>
                <c:pt idx="18">
                  <c:v>2.287652652320432E-6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6-E04C-8993-646ABAD6DAAE}"/>
            </c:ext>
          </c:extLst>
        </c:ser>
        <c:ser>
          <c:idx val="1"/>
          <c:order val="1"/>
          <c:tx>
            <c:strRef>
              <c:f>'fatality risk'!$A$8</c:f>
              <c:strCache>
                <c:ptCount val="1"/>
                <c:pt idx="0">
                  <c:v>1 - 4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risk'!$C$8:$U$8</c:f>
              <c:numCache>
                <c:formatCode>0.0000%</c:formatCode>
                <c:ptCount val="19"/>
                <c:pt idx="0">
                  <c:v>8.6581267054299234E-6</c:v>
                </c:pt>
                <c:pt idx="1">
                  <c:v>7.4651868686590225E-6</c:v>
                </c:pt>
                <c:pt idx="2">
                  <c:v>8.4112947341646895E-6</c:v>
                </c:pt>
                <c:pt idx="3">
                  <c:v>8.0668259940853094E-6</c:v>
                </c:pt>
                <c:pt idx="4">
                  <c:v>8.4882120640549818E-6</c:v>
                </c:pt>
                <c:pt idx="5">
                  <c:v>7.9834094256134495E-6</c:v>
                </c:pt>
                <c:pt idx="6">
                  <c:v>8.1607176081983666E-6</c:v>
                </c:pt>
                <c:pt idx="7">
                  <c:v>9.443570811511257E-6</c:v>
                </c:pt>
                <c:pt idx="8">
                  <c:v>9.6131629713287362E-6</c:v>
                </c:pt>
                <c:pt idx="9">
                  <c:v>8.057518381273136E-6</c:v>
                </c:pt>
                <c:pt idx="10">
                  <c:v>8.8649718474460788E-6</c:v>
                </c:pt>
                <c:pt idx="11">
                  <c:v>8.4583805963166943E-6</c:v>
                </c:pt>
                <c:pt idx="12">
                  <c:v>9.0882064795108269E-6</c:v>
                </c:pt>
                <c:pt idx="13">
                  <c:v>9.5684232363201892E-6</c:v>
                </c:pt>
                <c:pt idx="14">
                  <c:v>9.4623250965708761E-6</c:v>
                </c:pt>
                <c:pt idx="15">
                  <c:v>8.8782907630364527E-6</c:v>
                </c:pt>
                <c:pt idx="16">
                  <c:v>9.4402188117949273E-6</c:v>
                </c:pt>
                <c:pt idx="17">
                  <c:v>9.6599195366134587E-6</c:v>
                </c:pt>
                <c:pt idx="18">
                  <c:v>1.1917002940984354E-5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6-E04C-8993-646ABAD6DAAE}"/>
            </c:ext>
          </c:extLst>
        </c:ser>
        <c:ser>
          <c:idx val="2"/>
          <c:order val="2"/>
          <c:tx>
            <c:strRef>
              <c:f>'fatality risk'!$A$9</c:f>
              <c:strCache>
                <c:ptCount val="1"/>
                <c:pt idx="0">
                  <c:v>5 - 9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risk'!$C$9:$U$9</c:f>
              <c:numCache>
                <c:formatCode>0.0000%</c:formatCode>
                <c:ptCount val="19"/>
                <c:pt idx="0">
                  <c:v>1.0737764747692902E-5</c:v>
                </c:pt>
                <c:pt idx="1">
                  <c:v>9.0370127852578497E-6</c:v>
                </c:pt>
                <c:pt idx="2">
                  <c:v>1.0499614983919918E-5</c:v>
                </c:pt>
                <c:pt idx="3">
                  <c:v>1.0164046757265234E-5</c:v>
                </c:pt>
                <c:pt idx="4">
                  <c:v>1.0378482996804205E-5</c:v>
                </c:pt>
                <c:pt idx="5">
                  <c:v>1.009675636246424E-5</c:v>
                </c:pt>
                <c:pt idx="6">
                  <c:v>1.0060164661617312E-5</c:v>
                </c:pt>
                <c:pt idx="7">
                  <c:v>1.1930916257221533E-5</c:v>
                </c:pt>
                <c:pt idx="8">
                  <c:v>1.2177804718967036E-5</c:v>
                </c:pt>
                <c:pt idx="9">
                  <c:v>1.0170401588297453E-5</c:v>
                </c:pt>
                <c:pt idx="10">
                  <c:v>1.0917123297080406E-5</c:v>
                </c:pt>
                <c:pt idx="11">
                  <c:v>1.0796326615589797E-5</c:v>
                </c:pt>
                <c:pt idx="12">
                  <c:v>1.1463531637444681E-5</c:v>
                </c:pt>
                <c:pt idx="13">
                  <c:v>1.1763127437645722E-5</c:v>
                </c:pt>
                <c:pt idx="14">
                  <c:v>1.1527344581347075E-5</c:v>
                </c:pt>
                <c:pt idx="15">
                  <c:v>1.0939264523580931E-5</c:v>
                </c:pt>
                <c:pt idx="16">
                  <c:v>1.1570100473546601E-5</c:v>
                </c:pt>
                <c:pt idx="17">
                  <c:v>1.1685984066755267E-5</c:v>
                </c:pt>
                <c:pt idx="18">
                  <c:v>1.4659382919547775E-5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6-E04C-8993-646ABAD6DAAE}"/>
            </c:ext>
          </c:extLst>
        </c:ser>
        <c:ser>
          <c:idx val="3"/>
          <c:order val="3"/>
          <c:tx>
            <c:strRef>
              <c:f>'fatality risk'!$A$10</c:f>
              <c:strCache>
                <c:ptCount val="1"/>
                <c:pt idx="0">
                  <c:v>10 - 14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risk'!$C$10:$U$10</c:f>
              <c:numCache>
                <c:formatCode>0.0000%</c:formatCode>
                <c:ptCount val="19"/>
                <c:pt idx="0">
                  <c:v>2.0784342312206295E-4</c:v>
                </c:pt>
                <c:pt idx="1">
                  <c:v>1.763717774279965E-4</c:v>
                </c:pt>
                <c:pt idx="2">
                  <c:v>2.0486339768850979E-4</c:v>
                </c:pt>
                <c:pt idx="3">
                  <c:v>1.9988269299946201E-4</c:v>
                </c:pt>
                <c:pt idx="4">
                  <c:v>1.9584285842597662E-4</c:v>
                </c:pt>
                <c:pt idx="5">
                  <c:v>1.98162500021171E-4</c:v>
                </c:pt>
                <c:pt idx="6">
                  <c:v>1.9649173826797423E-4</c:v>
                </c:pt>
                <c:pt idx="7">
                  <c:v>2.3219858538955779E-4</c:v>
                </c:pt>
                <c:pt idx="8">
                  <c:v>2.4452797823145778E-4</c:v>
                </c:pt>
                <c:pt idx="9">
                  <c:v>1.9899326528109796E-4</c:v>
                </c:pt>
                <c:pt idx="10">
                  <c:v>2.0775474217311993E-4</c:v>
                </c:pt>
                <c:pt idx="11">
                  <c:v>2.1097063045931352E-4</c:v>
                </c:pt>
                <c:pt idx="12">
                  <c:v>2.3132146436494265E-4</c:v>
                </c:pt>
                <c:pt idx="13">
                  <c:v>2.2467844496489183E-4</c:v>
                </c:pt>
                <c:pt idx="14">
                  <c:v>2.1749505576736154E-4</c:v>
                </c:pt>
                <c:pt idx="15">
                  <c:v>2.065248978300613E-4</c:v>
                </c:pt>
                <c:pt idx="16">
                  <c:v>2.1842985992489786E-4</c:v>
                </c:pt>
                <c:pt idx="17">
                  <c:v>2.2329340715497963E-4</c:v>
                </c:pt>
                <c:pt idx="18">
                  <c:v>2.6422209628371813E-4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6-E04C-8993-646ABAD6DAAE}"/>
            </c:ext>
          </c:extLst>
        </c:ser>
        <c:ser>
          <c:idx val="4"/>
          <c:order val="4"/>
          <c:tx>
            <c:strRef>
              <c:f>'fatality risk'!$A$11</c:f>
              <c:strCache>
                <c:ptCount val="1"/>
                <c:pt idx="0">
                  <c:v>15 - 19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risk'!$C$11:$U$11</c:f>
              <c:numCache>
                <c:formatCode>0.0000%</c:formatCode>
                <c:ptCount val="19"/>
                <c:pt idx="0">
                  <c:v>2.0184700621274837E-4</c:v>
                </c:pt>
                <c:pt idx="1">
                  <c:v>1.9473143845197421E-4</c:v>
                </c:pt>
                <c:pt idx="2">
                  <c:v>2.0830241009613205E-4</c:v>
                </c:pt>
                <c:pt idx="3">
                  <c:v>1.8882527464481605E-4</c:v>
                </c:pt>
                <c:pt idx="4">
                  <c:v>1.9255550630032362E-4</c:v>
                </c:pt>
                <c:pt idx="5">
                  <c:v>1.966019969198204E-4</c:v>
                </c:pt>
                <c:pt idx="6">
                  <c:v>1.97043255759681E-4</c:v>
                </c:pt>
                <c:pt idx="7">
                  <c:v>2.1160169537282004E-4</c:v>
                </c:pt>
                <c:pt idx="8">
                  <c:v>2.1602490534310142E-4</c:v>
                </c:pt>
                <c:pt idx="9">
                  <c:v>1.9705770085947906E-4</c:v>
                </c:pt>
                <c:pt idx="10">
                  <c:v>1.9614482390730204E-4</c:v>
                </c:pt>
                <c:pt idx="11">
                  <c:v>2.0059531536331841E-4</c:v>
                </c:pt>
                <c:pt idx="12">
                  <c:v>2.1970113622287534E-4</c:v>
                </c:pt>
                <c:pt idx="13">
                  <c:v>2.1297361302314766E-4</c:v>
                </c:pt>
                <c:pt idx="14">
                  <c:v>2.0474774284104543E-4</c:v>
                </c:pt>
                <c:pt idx="15">
                  <c:v>2.0142283824595091E-4</c:v>
                </c:pt>
                <c:pt idx="16">
                  <c:v>2.106631148471512E-4</c:v>
                </c:pt>
                <c:pt idx="17">
                  <c:v>2.0398820198951826E-4</c:v>
                </c:pt>
                <c:pt idx="18">
                  <c:v>2.2290233715829667E-4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6-E04C-8993-646ABAD6DAAE}"/>
            </c:ext>
          </c:extLst>
        </c:ser>
        <c:ser>
          <c:idx val="5"/>
          <c:order val="5"/>
          <c:tx>
            <c:strRef>
              <c:f>'fatality risk'!$A$12</c:f>
              <c:strCache>
                <c:ptCount val="1"/>
                <c:pt idx="0">
                  <c:v>20 - 24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risk'!$C$12:$U$12</c:f>
              <c:numCache>
                <c:formatCode>0.0000%</c:formatCode>
                <c:ptCount val="19"/>
                <c:pt idx="0">
                  <c:v>1.8751355413891102E-4</c:v>
                </c:pt>
                <c:pt idx="1">
                  <c:v>2.0951751122696744E-4</c:v>
                </c:pt>
                <c:pt idx="2">
                  <c:v>2.0377397059011411E-4</c:v>
                </c:pt>
                <c:pt idx="3">
                  <c:v>1.7445437123766048E-4</c:v>
                </c:pt>
                <c:pt idx="4">
                  <c:v>1.8465728499366925E-4</c:v>
                </c:pt>
                <c:pt idx="5">
                  <c:v>1.871541160386398E-4</c:v>
                </c:pt>
                <c:pt idx="6">
                  <c:v>1.9190380646966784E-4</c:v>
                </c:pt>
                <c:pt idx="7">
                  <c:v>1.7397143782733112E-4</c:v>
                </c:pt>
                <c:pt idx="8">
                  <c:v>1.6802446925464238E-4</c:v>
                </c:pt>
                <c:pt idx="9">
                  <c:v>1.8254699818884238E-4</c:v>
                </c:pt>
                <c:pt idx="10">
                  <c:v>1.8779910898933665E-4</c:v>
                </c:pt>
                <c:pt idx="11">
                  <c:v>1.8124020333787103E-4</c:v>
                </c:pt>
                <c:pt idx="12">
                  <c:v>1.7740526784005046E-4</c:v>
                </c:pt>
                <c:pt idx="13">
                  <c:v>1.8706462617737755E-4</c:v>
                </c:pt>
                <c:pt idx="14">
                  <c:v>1.8637955073057781E-4</c:v>
                </c:pt>
                <c:pt idx="15">
                  <c:v>1.9089378617943899E-4</c:v>
                </c:pt>
                <c:pt idx="16">
                  <c:v>1.9190033784527056E-4</c:v>
                </c:pt>
                <c:pt idx="17">
                  <c:v>1.7921376634809675E-4</c:v>
                </c:pt>
                <c:pt idx="18">
                  <c:v>1.7246740415619984E-4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6-E04C-8993-646ABAD6DAAE}"/>
            </c:ext>
          </c:extLst>
        </c:ser>
        <c:ser>
          <c:idx val="6"/>
          <c:order val="6"/>
          <c:tx>
            <c:strRef>
              <c:f>'fatality risk'!$A$13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risk'!$C$13:$U$13</c:f>
              <c:numCache>
                <c:formatCode>0.0000%</c:formatCode>
                <c:ptCount val="19"/>
                <c:pt idx="0">
                  <c:v>1.6558733822910225E-4</c:v>
                </c:pt>
                <c:pt idx="1">
                  <c:v>1.9648631583148984E-4</c:v>
                </c:pt>
                <c:pt idx="2">
                  <c:v>1.7471019264741239E-4</c:v>
                </c:pt>
                <c:pt idx="3">
                  <c:v>1.5584959237011076E-4</c:v>
                </c:pt>
                <c:pt idx="4">
                  <c:v>1.6195815623180093E-4</c:v>
                </c:pt>
                <c:pt idx="5">
                  <c:v>1.6699076864271263E-4</c:v>
                </c:pt>
                <c:pt idx="6">
                  <c:v>1.7321631265256051E-4</c:v>
                </c:pt>
                <c:pt idx="7">
                  <c:v>1.4701622482587334E-4</c:v>
                </c:pt>
                <c:pt idx="8">
                  <c:v>1.3839529452272552E-4</c:v>
                </c:pt>
                <c:pt idx="9">
                  <c:v>1.6032486034386756E-4</c:v>
                </c:pt>
                <c:pt idx="10">
                  <c:v>1.6529626510058173E-4</c:v>
                </c:pt>
                <c:pt idx="11">
                  <c:v>1.5400947547773277E-4</c:v>
                </c:pt>
                <c:pt idx="12">
                  <c:v>1.4126955170433431E-4</c:v>
                </c:pt>
                <c:pt idx="13">
                  <c:v>1.530466146323348E-4</c:v>
                </c:pt>
                <c:pt idx="14">
                  <c:v>1.6343711708053781E-4</c:v>
                </c:pt>
                <c:pt idx="15">
                  <c:v>1.7274863395348513E-4</c:v>
                </c:pt>
                <c:pt idx="16">
                  <c:v>1.6823928843924987E-4</c:v>
                </c:pt>
                <c:pt idx="17">
                  <c:v>1.5646805244638504E-4</c:v>
                </c:pt>
                <c:pt idx="18">
                  <c:v>1.5273601987842028E-4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6-E04C-8993-646ABAD6DAAE}"/>
            </c:ext>
          </c:extLst>
        </c:ser>
        <c:ser>
          <c:idx val="7"/>
          <c:order val="7"/>
          <c:tx>
            <c:strRef>
              <c:f>'fatality risk'!$A$14</c:f>
              <c:strCache>
                <c:ptCount val="1"/>
                <c:pt idx="0">
                  <c:v>30 - 34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risk'!$C$14:$U$14</c:f>
              <c:numCache>
                <c:formatCode>0.0000%</c:formatCode>
                <c:ptCount val="19"/>
                <c:pt idx="0">
                  <c:v>1.4541383792280682E-4</c:v>
                </c:pt>
                <c:pt idx="1">
                  <c:v>1.7156112409999244E-4</c:v>
                </c:pt>
                <c:pt idx="2">
                  <c:v>1.4655581920155911E-4</c:v>
                </c:pt>
                <c:pt idx="3">
                  <c:v>1.4555220241108065E-4</c:v>
                </c:pt>
                <c:pt idx="4">
                  <c:v>1.4340457957762192E-4</c:v>
                </c:pt>
                <c:pt idx="5">
                  <c:v>1.5002580187493923E-4</c:v>
                </c:pt>
                <c:pt idx="6">
                  <c:v>1.5794767229787996E-4</c:v>
                </c:pt>
                <c:pt idx="7">
                  <c:v>1.3344041898385618E-4</c:v>
                </c:pt>
                <c:pt idx="8">
                  <c:v>1.2351757093208215E-4</c:v>
                </c:pt>
                <c:pt idx="9">
                  <c:v>1.4108580563011155E-4</c:v>
                </c:pt>
                <c:pt idx="10">
                  <c:v>1.4338959099475778E-4</c:v>
                </c:pt>
                <c:pt idx="11">
                  <c:v>1.3352571548057817E-4</c:v>
                </c:pt>
                <c:pt idx="12">
                  <c:v>1.2330619461054244E-4</c:v>
                </c:pt>
                <c:pt idx="13">
                  <c:v>1.2949258950190688E-4</c:v>
                </c:pt>
                <c:pt idx="14">
                  <c:v>1.353647088628542E-4</c:v>
                </c:pt>
                <c:pt idx="15">
                  <c:v>1.4494827436107769E-4</c:v>
                </c:pt>
                <c:pt idx="16">
                  <c:v>1.4140703446831391E-4</c:v>
                </c:pt>
                <c:pt idx="17">
                  <c:v>1.2936297444188008E-4</c:v>
                </c:pt>
                <c:pt idx="18">
                  <c:v>1.3137137246200931E-4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6-E04C-8993-646ABAD6DAAE}"/>
            </c:ext>
          </c:extLst>
        </c:ser>
        <c:ser>
          <c:idx val="8"/>
          <c:order val="8"/>
          <c:tx>
            <c:strRef>
              <c:f>'fatality risk'!$A$15</c:f>
              <c:strCache>
                <c:ptCount val="1"/>
                <c:pt idx="0">
                  <c:v>35 - 39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risk'!$C$15:$U$15</c:f>
              <c:numCache>
                <c:formatCode>0.0000%</c:formatCode>
                <c:ptCount val="19"/>
                <c:pt idx="0">
                  <c:v>1.3354592079131304E-4</c:v>
                </c:pt>
                <c:pt idx="1">
                  <c:v>1.4970071644938561E-4</c:v>
                </c:pt>
                <c:pt idx="2">
                  <c:v>1.2581140832261908E-4</c:v>
                </c:pt>
                <c:pt idx="3">
                  <c:v>1.339002906412252E-4</c:v>
                </c:pt>
                <c:pt idx="4">
                  <c:v>1.3524559527845141E-4</c:v>
                </c:pt>
                <c:pt idx="5">
                  <c:v>1.4131761336980153E-4</c:v>
                </c:pt>
                <c:pt idx="6">
                  <c:v>1.4729041190656198E-4</c:v>
                </c:pt>
                <c:pt idx="7">
                  <c:v>1.2341193780033476E-4</c:v>
                </c:pt>
                <c:pt idx="8">
                  <c:v>1.1723810412612479E-4</c:v>
                </c:pt>
                <c:pt idx="9">
                  <c:v>1.2706692304445118E-4</c:v>
                </c:pt>
                <c:pt idx="10">
                  <c:v>1.2778953915678552E-4</c:v>
                </c:pt>
                <c:pt idx="11">
                  <c:v>1.2268960753543563E-4</c:v>
                </c:pt>
                <c:pt idx="12">
                  <c:v>1.1586545499588979E-4</c:v>
                </c:pt>
                <c:pt idx="13">
                  <c:v>1.2099951980600493E-4</c:v>
                </c:pt>
                <c:pt idx="14">
                  <c:v>1.2470725920403505E-4</c:v>
                </c:pt>
                <c:pt idx="15">
                  <c:v>1.3041294271085591E-4</c:v>
                </c:pt>
                <c:pt idx="16">
                  <c:v>1.3076037626757979E-4</c:v>
                </c:pt>
                <c:pt idx="17">
                  <c:v>1.1701272649341917E-4</c:v>
                </c:pt>
                <c:pt idx="18">
                  <c:v>1.2958578426381642E-4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6-E04C-8993-646ABAD6DAAE}"/>
            </c:ext>
          </c:extLst>
        </c:ser>
        <c:ser>
          <c:idx val="9"/>
          <c:order val="9"/>
          <c:tx>
            <c:strRef>
              <c:f>'fatality risk'!$A$16</c:f>
              <c:strCache>
                <c:ptCount val="1"/>
                <c:pt idx="0">
                  <c:v>40 - 44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risk'!$C$16:$U$16</c:f>
              <c:numCache>
                <c:formatCode>0.0000%</c:formatCode>
                <c:ptCount val="19"/>
                <c:pt idx="0">
                  <c:v>2.3170403542991381E-4</c:v>
                </c:pt>
                <c:pt idx="1">
                  <c:v>2.5402591686285886E-4</c:v>
                </c:pt>
                <c:pt idx="2">
                  <c:v>2.1035699062604891E-4</c:v>
                </c:pt>
                <c:pt idx="3">
                  <c:v>2.3522202379247007E-4</c:v>
                </c:pt>
                <c:pt idx="4">
                  <c:v>2.3764896085947483E-4</c:v>
                </c:pt>
                <c:pt idx="5">
                  <c:v>2.4432525890793132E-4</c:v>
                </c:pt>
                <c:pt idx="6">
                  <c:v>2.4545039693303552E-4</c:v>
                </c:pt>
                <c:pt idx="7">
                  <c:v>2.1886642189946549E-4</c:v>
                </c:pt>
                <c:pt idx="8">
                  <c:v>2.073959429628036E-4</c:v>
                </c:pt>
                <c:pt idx="9">
                  <c:v>2.2392599738187328E-4</c:v>
                </c:pt>
                <c:pt idx="10">
                  <c:v>2.2373083447384045E-4</c:v>
                </c:pt>
                <c:pt idx="11">
                  <c:v>2.258338051136226E-4</c:v>
                </c:pt>
                <c:pt idx="12">
                  <c:v>2.1309280091888786E-4</c:v>
                </c:pt>
                <c:pt idx="13">
                  <c:v>2.1865880136636267E-4</c:v>
                </c:pt>
                <c:pt idx="14">
                  <c:v>2.1942284800595058E-4</c:v>
                </c:pt>
                <c:pt idx="15">
                  <c:v>2.2821324916958186E-4</c:v>
                </c:pt>
                <c:pt idx="16">
                  <c:v>2.2722316532593399E-4</c:v>
                </c:pt>
                <c:pt idx="17">
                  <c:v>2.1327457177527402E-4</c:v>
                </c:pt>
                <c:pt idx="18">
                  <c:v>2.1375437108129902E-4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6-E04C-8993-646ABAD6DAAE}"/>
            </c:ext>
          </c:extLst>
        </c:ser>
        <c:ser>
          <c:idx val="10"/>
          <c:order val="10"/>
          <c:tx>
            <c:strRef>
              <c:f>'fatality risk'!$A$17</c:f>
              <c:strCache>
                <c:ptCount val="1"/>
                <c:pt idx="0">
                  <c:v>45 - 49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risk'!$C$17:$U$17</c:f>
              <c:numCache>
                <c:formatCode>0.0000%</c:formatCode>
                <c:ptCount val="19"/>
                <c:pt idx="0">
                  <c:v>2.0932309267375314E-4</c:v>
                </c:pt>
                <c:pt idx="1">
                  <c:v>2.2124376992515408E-4</c:v>
                </c:pt>
                <c:pt idx="2">
                  <c:v>1.9763694203156086E-4</c:v>
                </c:pt>
                <c:pt idx="3">
                  <c:v>2.2020768273310983E-4</c:v>
                </c:pt>
                <c:pt idx="4">
                  <c:v>2.1760961462127074E-4</c:v>
                </c:pt>
                <c:pt idx="5">
                  <c:v>2.252180545912228E-4</c:v>
                </c:pt>
                <c:pt idx="6">
                  <c:v>2.1831212893105365E-4</c:v>
                </c:pt>
                <c:pt idx="7">
                  <c:v>1.9624075373899898E-4</c:v>
                </c:pt>
                <c:pt idx="8">
                  <c:v>1.9578646776800853E-4</c:v>
                </c:pt>
                <c:pt idx="9">
                  <c:v>2.1141563107865169E-4</c:v>
                </c:pt>
                <c:pt idx="10">
                  <c:v>1.9961988797238223E-4</c:v>
                </c:pt>
                <c:pt idx="11">
                  <c:v>2.1161311252429978E-4</c:v>
                </c:pt>
                <c:pt idx="12">
                  <c:v>1.9786448656013874E-4</c:v>
                </c:pt>
                <c:pt idx="13">
                  <c:v>1.979644513184397E-4</c:v>
                </c:pt>
                <c:pt idx="14">
                  <c:v>1.9879291203680208E-4</c:v>
                </c:pt>
                <c:pt idx="15">
                  <c:v>2.0399491715028534E-4</c:v>
                </c:pt>
                <c:pt idx="16">
                  <c:v>2.007816467030825E-4</c:v>
                </c:pt>
                <c:pt idx="17">
                  <c:v>1.999192054250207E-4</c:v>
                </c:pt>
                <c:pt idx="18">
                  <c:v>1.7299049264198559E-4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E6-E04C-8993-646ABAD6DAAE}"/>
            </c:ext>
          </c:extLst>
        </c:ser>
        <c:ser>
          <c:idx val="11"/>
          <c:order val="11"/>
          <c:tx>
            <c:strRef>
              <c:f>'fatality risk'!$A$18</c:f>
              <c:strCache>
                <c:ptCount val="1"/>
                <c:pt idx="0">
                  <c:v>50 - 54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risk'!$C$18:$U$18</c:f>
              <c:numCache>
                <c:formatCode>0.0000%</c:formatCode>
                <c:ptCount val="19"/>
                <c:pt idx="0">
                  <c:v>5.7038530955199793E-4</c:v>
                </c:pt>
                <c:pt idx="1">
                  <c:v>5.9707967219406184E-4</c:v>
                </c:pt>
                <c:pt idx="2">
                  <c:v>5.6502997085956721E-4</c:v>
                </c:pt>
                <c:pt idx="3">
                  <c:v>6.1340797528435409E-4</c:v>
                </c:pt>
                <c:pt idx="4">
                  <c:v>6.2688640294836023E-4</c:v>
                </c:pt>
                <c:pt idx="5">
                  <c:v>6.0608501720020992E-4</c:v>
                </c:pt>
                <c:pt idx="6">
                  <c:v>5.7680051036526831E-4</c:v>
                </c:pt>
                <c:pt idx="7">
                  <c:v>5.4215215161168399E-4</c:v>
                </c:pt>
                <c:pt idx="8">
                  <c:v>5.3899757270541645E-4</c:v>
                </c:pt>
                <c:pt idx="9">
                  <c:v>6.1129439586424424E-4</c:v>
                </c:pt>
                <c:pt idx="10">
                  <c:v>5.5779760118624875E-4</c:v>
                </c:pt>
                <c:pt idx="11">
                  <c:v>6.1463966520250532E-4</c:v>
                </c:pt>
                <c:pt idx="12">
                  <c:v>5.5810862245644845E-4</c:v>
                </c:pt>
                <c:pt idx="13">
                  <c:v>5.4857549335593882E-4</c:v>
                </c:pt>
                <c:pt idx="14">
                  <c:v>5.5421787720219345E-4</c:v>
                </c:pt>
                <c:pt idx="15">
                  <c:v>5.5798601276271028E-4</c:v>
                </c:pt>
                <c:pt idx="16">
                  <c:v>5.1165979799686523E-4</c:v>
                </c:pt>
                <c:pt idx="17">
                  <c:v>5.6628678839253837E-4</c:v>
                </c:pt>
                <c:pt idx="18">
                  <c:v>3.7790683682997799E-4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E6-E04C-8993-646ABAD6DAAE}"/>
            </c:ext>
          </c:extLst>
        </c:ser>
        <c:ser>
          <c:idx val="12"/>
          <c:order val="12"/>
          <c:tx>
            <c:strRef>
              <c:f>'fatality risk'!$A$19</c:f>
              <c:strCache>
                <c:ptCount val="1"/>
                <c:pt idx="0">
                  <c:v>55 - 59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risk'!$C$19:$U$19</c:f>
              <c:numCache>
                <c:formatCode>0.0000%</c:formatCode>
                <c:ptCount val="19"/>
                <c:pt idx="0">
                  <c:v>4.643411135448221E-4</c:v>
                </c:pt>
                <c:pt idx="1">
                  <c:v>4.7287088325437103E-4</c:v>
                </c:pt>
                <c:pt idx="2">
                  <c:v>4.6857211879633404E-4</c:v>
                </c:pt>
                <c:pt idx="3">
                  <c:v>5.2075494297001588E-4</c:v>
                </c:pt>
                <c:pt idx="4">
                  <c:v>5.2083843994193675E-4</c:v>
                </c:pt>
                <c:pt idx="5">
                  <c:v>4.8673443109339422E-4</c:v>
                </c:pt>
                <c:pt idx="6">
                  <c:v>4.6720739430253981E-4</c:v>
                </c:pt>
                <c:pt idx="7">
                  <c:v>4.4561814966794449E-4</c:v>
                </c:pt>
                <c:pt idx="8">
                  <c:v>4.4944608313039747E-4</c:v>
                </c:pt>
                <c:pt idx="9">
                  <c:v>5.233742967497661E-4</c:v>
                </c:pt>
                <c:pt idx="10">
                  <c:v>4.6005935547128118E-4</c:v>
                </c:pt>
                <c:pt idx="11">
                  <c:v>5.1909515145789735E-4</c:v>
                </c:pt>
                <c:pt idx="12">
                  <c:v>4.7334211682037772E-4</c:v>
                </c:pt>
                <c:pt idx="13">
                  <c:v>4.359701392617685E-4</c:v>
                </c:pt>
                <c:pt idx="14">
                  <c:v>4.530827828960472E-4</c:v>
                </c:pt>
                <c:pt idx="15">
                  <c:v>4.6450527024812199E-4</c:v>
                </c:pt>
                <c:pt idx="16">
                  <c:v>3.9453247723570582E-4</c:v>
                </c:pt>
                <c:pt idx="17">
                  <c:v>4.6925396723314003E-4</c:v>
                </c:pt>
                <c:pt idx="18">
                  <c:v>2.5094204851288694E-4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E6-E04C-8993-646ABAD6DAAE}"/>
            </c:ext>
          </c:extLst>
        </c:ser>
        <c:ser>
          <c:idx val="13"/>
          <c:order val="13"/>
          <c:tx>
            <c:strRef>
              <c:f>'fatality risk'!$A$20</c:f>
              <c:strCache>
                <c:ptCount val="1"/>
                <c:pt idx="0">
                  <c:v>60 - 64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risk'!$C$20:$U$20</c:f>
              <c:numCache>
                <c:formatCode>0.0000%</c:formatCode>
                <c:ptCount val="19"/>
                <c:pt idx="0">
                  <c:v>9.8438576071375734E-4</c:v>
                </c:pt>
                <c:pt idx="1">
                  <c:v>9.6494990041742583E-4</c:v>
                </c:pt>
                <c:pt idx="2">
                  <c:v>9.6572485810153964E-4</c:v>
                </c:pt>
                <c:pt idx="3">
                  <c:v>1.14001633066249E-3</c:v>
                </c:pt>
                <c:pt idx="4">
                  <c:v>1.0951837075282276E-3</c:v>
                </c:pt>
                <c:pt idx="5">
                  <c:v>1.0377354538085822E-3</c:v>
                </c:pt>
                <c:pt idx="6">
                  <c:v>9.8766418398235026E-4</c:v>
                </c:pt>
                <c:pt idx="7">
                  <c:v>9.3400329355866315E-4</c:v>
                </c:pt>
                <c:pt idx="8">
                  <c:v>9.7357300488236213E-4</c:v>
                </c:pt>
                <c:pt idx="9">
                  <c:v>1.1566804333109162E-3</c:v>
                </c:pt>
                <c:pt idx="10">
                  <c:v>1.021422555112189E-3</c:v>
                </c:pt>
                <c:pt idx="11">
                  <c:v>1.1532054667158721E-3</c:v>
                </c:pt>
                <c:pt idx="12">
                  <c:v>1.0205898449376707E-3</c:v>
                </c:pt>
                <c:pt idx="13">
                  <c:v>9.3812880825107164E-4</c:v>
                </c:pt>
                <c:pt idx="14">
                  <c:v>9.5704392679336913E-4</c:v>
                </c:pt>
                <c:pt idx="15">
                  <c:v>9.7458534270611461E-4</c:v>
                </c:pt>
                <c:pt idx="16">
                  <c:v>8.0998645626800217E-4</c:v>
                </c:pt>
                <c:pt idx="17">
                  <c:v>9.6868459269020902E-4</c:v>
                </c:pt>
                <c:pt idx="18">
                  <c:v>4.45017661508859E-4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E6-E04C-8993-646ABAD6DAAE}"/>
            </c:ext>
          </c:extLst>
        </c:ser>
        <c:ser>
          <c:idx val="14"/>
          <c:order val="14"/>
          <c:tx>
            <c:strRef>
              <c:f>'fatality risk'!$A$21</c:f>
              <c:strCache>
                <c:ptCount val="1"/>
                <c:pt idx="0">
                  <c:v>65 - 69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risk'!$C$21:$U$21</c:f>
              <c:numCache>
                <c:formatCode>0.0000%</c:formatCode>
                <c:ptCount val="19"/>
                <c:pt idx="0">
                  <c:v>6.8311523203918331E-4</c:v>
                </c:pt>
                <c:pt idx="1">
                  <c:v>6.240902465766572E-4</c:v>
                </c:pt>
                <c:pt idx="2">
                  <c:v>6.6219281465918238E-4</c:v>
                </c:pt>
                <c:pt idx="3">
                  <c:v>8.8121114305087336E-4</c:v>
                </c:pt>
                <c:pt idx="4">
                  <c:v>7.2546350621919729E-4</c:v>
                </c:pt>
                <c:pt idx="5">
                  <c:v>7.4420754816045419E-4</c:v>
                </c:pt>
                <c:pt idx="6">
                  <c:v>6.5475324136195256E-4</c:v>
                </c:pt>
                <c:pt idx="7">
                  <c:v>6.6491685114194695E-4</c:v>
                </c:pt>
                <c:pt idx="8">
                  <c:v>7.2628600813284274E-4</c:v>
                </c:pt>
                <c:pt idx="9">
                  <c:v>8.5690068026177688E-4</c:v>
                </c:pt>
                <c:pt idx="10">
                  <c:v>7.2315758793214642E-4</c:v>
                </c:pt>
                <c:pt idx="11">
                  <c:v>7.7560815481008609E-4</c:v>
                </c:pt>
                <c:pt idx="12">
                  <c:v>7.8778960170264507E-4</c:v>
                </c:pt>
                <c:pt idx="13">
                  <c:v>6.2958143778842968E-4</c:v>
                </c:pt>
                <c:pt idx="14">
                  <c:v>6.2768318184667994E-4</c:v>
                </c:pt>
                <c:pt idx="15">
                  <c:v>6.4931157141228095E-4</c:v>
                </c:pt>
                <c:pt idx="16">
                  <c:v>5.5062002835471369E-4</c:v>
                </c:pt>
                <c:pt idx="17">
                  <c:v>6.8999645320288094E-4</c:v>
                </c:pt>
                <c:pt idx="18">
                  <c:v>2.8442896746617042E-4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E6-E04C-8993-646ABAD6DAAE}"/>
            </c:ext>
          </c:extLst>
        </c:ser>
        <c:ser>
          <c:idx val="15"/>
          <c:order val="15"/>
          <c:tx>
            <c:strRef>
              <c:f>'fatality risk'!$A$22</c:f>
              <c:strCache>
                <c:ptCount val="1"/>
                <c:pt idx="0">
                  <c:v>70 - 74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risk'!$C$22:$U$22</c:f>
              <c:numCache>
                <c:formatCode>0.0000%</c:formatCode>
                <c:ptCount val="19"/>
                <c:pt idx="0">
                  <c:v>9.6659807604336512E-4</c:v>
                </c:pt>
                <c:pt idx="1">
                  <c:v>7.6391447772284975E-4</c:v>
                </c:pt>
                <c:pt idx="2">
                  <c:v>9.7834734606035059E-4</c:v>
                </c:pt>
                <c:pt idx="3">
                  <c:v>1.3109415438683615E-3</c:v>
                </c:pt>
                <c:pt idx="4">
                  <c:v>9.9766761990027265E-4</c:v>
                </c:pt>
                <c:pt idx="5">
                  <c:v>9.7675763183269443E-4</c:v>
                </c:pt>
                <c:pt idx="6">
                  <c:v>8.478689988479875E-4</c:v>
                </c:pt>
                <c:pt idx="7">
                  <c:v>9.9136115760488103E-4</c:v>
                </c:pt>
                <c:pt idx="8">
                  <c:v>1.1145372192357102E-3</c:v>
                </c:pt>
                <c:pt idx="9">
                  <c:v>1.3584240494214413E-3</c:v>
                </c:pt>
                <c:pt idx="10">
                  <c:v>1.1313786401403664E-3</c:v>
                </c:pt>
                <c:pt idx="11">
                  <c:v>1.2007799496661972E-3</c:v>
                </c:pt>
                <c:pt idx="12">
                  <c:v>1.2633447068229678E-3</c:v>
                </c:pt>
                <c:pt idx="13">
                  <c:v>9.3451316511207418E-4</c:v>
                </c:pt>
                <c:pt idx="14">
                  <c:v>8.8448131512962921E-4</c:v>
                </c:pt>
                <c:pt idx="15">
                  <c:v>8.8759406194324579E-4</c:v>
                </c:pt>
                <c:pt idx="16">
                  <c:v>7.9027104184652369E-4</c:v>
                </c:pt>
                <c:pt idx="17">
                  <c:v>1.0655641429209049E-3</c:v>
                </c:pt>
                <c:pt idx="18">
                  <c:v>3.7150389526382778E-4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E6-E04C-8993-646ABAD6DAAE}"/>
            </c:ext>
          </c:extLst>
        </c:ser>
        <c:ser>
          <c:idx val="16"/>
          <c:order val="16"/>
          <c:tx>
            <c:strRef>
              <c:f>'fatality risk'!$A$23</c:f>
              <c:strCache>
                <c:ptCount val="1"/>
                <c:pt idx="0">
                  <c:v>75 - 79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risk'!$C$23:$U$23</c:f>
              <c:numCache>
                <c:formatCode>0.0000%</c:formatCode>
                <c:ptCount val="19"/>
                <c:pt idx="0">
                  <c:v>6.8061313514909086E-4</c:v>
                </c:pt>
                <c:pt idx="1">
                  <c:v>5.1999910229301232E-4</c:v>
                </c:pt>
                <c:pt idx="2">
                  <c:v>7.7077547929565863E-4</c:v>
                </c:pt>
                <c:pt idx="3">
                  <c:v>9.784231519770288E-4</c:v>
                </c:pt>
                <c:pt idx="4">
                  <c:v>7.8782874245598175E-4</c:v>
                </c:pt>
                <c:pt idx="5">
                  <c:v>6.9394519269931295E-4</c:v>
                </c:pt>
                <c:pt idx="6">
                  <c:v>5.8165878979441507E-4</c:v>
                </c:pt>
                <c:pt idx="7">
                  <c:v>6.9345607688569731E-4</c:v>
                </c:pt>
                <c:pt idx="8">
                  <c:v>7.577450983605455E-4</c:v>
                </c:pt>
                <c:pt idx="9">
                  <c:v>1.0357257484342498E-3</c:v>
                </c:pt>
                <c:pt idx="10">
                  <c:v>7.8682494571660614E-4</c:v>
                </c:pt>
                <c:pt idx="11">
                  <c:v>8.9019560135392454E-4</c:v>
                </c:pt>
                <c:pt idx="12">
                  <c:v>8.6009706879272097E-4</c:v>
                </c:pt>
                <c:pt idx="13">
                  <c:v>6.2388302551419741E-4</c:v>
                </c:pt>
                <c:pt idx="14">
                  <c:v>6.356937557018081E-4</c:v>
                </c:pt>
                <c:pt idx="15">
                  <c:v>6.1319538194738211E-4</c:v>
                </c:pt>
                <c:pt idx="16">
                  <c:v>5.2200130421122936E-4</c:v>
                </c:pt>
                <c:pt idx="17">
                  <c:v>7.4457322711170184E-4</c:v>
                </c:pt>
                <c:pt idx="18">
                  <c:v>2.0073057848879261E-4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E6-E04C-8993-646ABAD6DAAE}"/>
            </c:ext>
          </c:extLst>
        </c:ser>
        <c:ser>
          <c:idx val="17"/>
          <c:order val="17"/>
          <c:tx>
            <c:strRef>
              <c:f>'fatality risk'!$A$24</c:f>
              <c:strCache>
                <c:ptCount val="1"/>
                <c:pt idx="0">
                  <c:v>80 years and over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'fatality risk'!$C$5:$U$5</c:f>
              <c:strCache>
                <c:ptCount val="19"/>
                <c:pt idx="0">
                  <c:v>PHILIPPINES</c:v>
                </c:pt>
                <c:pt idx="1">
                  <c:v>NATIONAL CAPITAL REGION</c:v>
                </c:pt>
                <c:pt idx="2">
                  <c:v>CORDILLERA ADMINISTRATIVE REGION</c:v>
                </c:pt>
                <c:pt idx="3">
                  <c:v>REGION I - ILOCOS</c:v>
                </c:pt>
                <c:pt idx="4">
                  <c:v>REGION II - CAGAYAN VALLEY</c:v>
                </c:pt>
                <c:pt idx="5">
                  <c:v>REGION III - CENTRAL LUZON</c:v>
                </c:pt>
                <c:pt idx="6">
                  <c:v>REGION IV-A - CALABARZON</c:v>
                </c:pt>
                <c:pt idx="7">
                  <c:v>MIMAROPA REGION</c:v>
                </c:pt>
                <c:pt idx="8">
                  <c:v>REGION V - BICOL</c:v>
                </c:pt>
                <c:pt idx="9">
                  <c:v>REGION VI - WESTERN VISAYAS</c:v>
                </c:pt>
                <c:pt idx="10">
                  <c:v>REGION VII - CENTRAL VISAYAS</c:v>
                </c:pt>
                <c:pt idx="11">
                  <c:v>NEGROS ISLAND REGION</c:v>
                </c:pt>
                <c:pt idx="12">
                  <c:v>REGION VIII - EASTERN VISAYAS</c:v>
                </c:pt>
                <c:pt idx="13">
                  <c:v>REGION IX - ZAMBOANGA PENINSULA</c:v>
                </c:pt>
                <c:pt idx="14">
                  <c:v>REGION X - NORTHERN MINDANAO</c:v>
                </c:pt>
                <c:pt idx="15">
                  <c:v>REGION XI - DAVAO</c:v>
                </c:pt>
                <c:pt idx="16">
                  <c:v>REGION XII - SOCCSKSARGEN</c:v>
                </c:pt>
                <c:pt idx="17">
                  <c:v>REGION XIII - CARAGA</c:v>
                </c:pt>
                <c:pt idx="18">
                  <c:v>AUTONOMOUS REGION IN MUSLIM MINDANAO</c:v>
                </c:pt>
              </c:strCache>
            </c:strRef>
          </c:cat>
          <c:val>
            <c:numRef>
              <c:f>'fatality risk'!$C$24:$U$24</c:f>
              <c:numCache>
                <c:formatCode>0.0000%</c:formatCode>
                <c:ptCount val="19"/>
                <c:pt idx="0">
                  <c:v>1.16120710399437E-3</c:v>
                </c:pt>
                <c:pt idx="1">
                  <c:v>8.7515621538227135E-4</c:v>
                </c:pt>
                <c:pt idx="2">
                  <c:v>1.5104198243211695E-3</c:v>
                </c:pt>
                <c:pt idx="3">
                  <c:v>1.9778668589419128E-3</c:v>
                </c:pt>
                <c:pt idx="4">
                  <c:v>1.3763522734186898E-3</c:v>
                </c:pt>
                <c:pt idx="5">
                  <c:v>1.1857623569319685E-3</c:v>
                </c:pt>
                <c:pt idx="6">
                  <c:v>9.4397040147837206E-4</c:v>
                </c:pt>
                <c:pt idx="7">
                  <c:v>1.1551887047135682E-3</c:v>
                </c:pt>
                <c:pt idx="8">
                  <c:v>1.2521176079513003E-3</c:v>
                </c:pt>
                <c:pt idx="9">
                  <c:v>1.9586357420084263E-3</c:v>
                </c:pt>
                <c:pt idx="10">
                  <c:v>1.3618325219719679E-3</c:v>
                </c:pt>
                <c:pt idx="11">
                  <c:v>1.4241308198601264E-3</c:v>
                </c:pt>
                <c:pt idx="12">
                  <c:v>1.431551636769028E-3</c:v>
                </c:pt>
                <c:pt idx="13">
                  <c:v>1.0502512133645453E-3</c:v>
                </c:pt>
                <c:pt idx="14">
                  <c:v>1.0245712474905647E-3</c:v>
                </c:pt>
                <c:pt idx="15">
                  <c:v>9.6794118019715857E-4</c:v>
                </c:pt>
                <c:pt idx="16">
                  <c:v>8.4926327906160158E-4</c:v>
                </c:pt>
                <c:pt idx="17">
                  <c:v>1.1540392088601379E-3</c:v>
                </c:pt>
                <c:pt idx="18">
                  <c:v>3.3189937977784343E-4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E6-E04C-8993-646ABAD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23882800"/>
        <c:axId val="1923119072"/>
      </c:barChart>
      <c:catAx>
        <c:axId val="1923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19072"/>
        <c:crosses val="autoZero"/>
        <c:auto val="1"/>
        <c:lblAlgn val="ctr"/>
        <c:lblOffset val="100"/>
        <c:noMultiLvlLbl val="0"/>
      </c:catAx>
      <c:valAx>
        <c:axId val="19231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deaths (with effect of population density);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'final-death'!$B$27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'final-death'!$D$27:$U$27</c:f>
              <c:numCache>
                <c:formatCode>_(* #,##0_);_(* \(#,##0\);_(* "-"??_);_(@_)</c:formatCode>
                <c:ptCount val="18"/>
                <c:pt idx="0">
                  <c:v>4980</c:v>
                </c:pt>
                <c:pt idx="1">
                  <c:v>4</c:v>
                </c:pt>
                <c:pt idx="2">
                  <c:v>52</c:v>
                </c:pt>
                <c:pt idx="3">
                  <c:v>10</c:v>
                </c:pt>
                <c:pt idx="4">
                  <c:v>122</c:v>
                </c:pt>
                <c:pt idx="5">
                  <c:v>247</c:v>
                </c:pt>
                <c:pt idx="6">
                  <c:v>7</c:v>
                </c:pt>
                <c:pt idx="7">
                  <c:v>40</c:v>
                </c:pt>
                <c:pt idx="8">
                  <c:v>42</c:v>
                </c:pt>
                <c:pt idx="9">
                  <c:v>79</c:v>
                </c:pt>
                <c:pt idx="10">
                  <c:v>35</c:v>
                </c:pt>
                <c:pt idx="11">
                  <c:v>21</c:v>
                </c:pt>
                <c:pt idx="12">
                  <c:v>16</c:v>
                </c:pt>
                <c:pt idx="13">
                  <c:v>21</c:v>
                </c:pt>
                <c:pt idx="14">
                  <c:v>23</c:v>
                </c:pt>
                <c:pt idx="15">
                  <c:v>17</c:v>
                </c:pt>
                <c:pt idx="16">
                  <c:v>7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8046-88D9-3F38D5FF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infecteds (with effect of population density);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'final-death'!$B$29</c:f>
              <c:strCache>
                <c:ptCount val="1"/>
                <c:pt idx="0">
                  <c:v>Number of infecteds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'final-death'!$D$29:$U$29</c:f>
              <c:numCache>
                <c:formatCode>_(* #,##0_);_(* \(#,##0\);_(* "-"??_);_(@_)</c:formatCode>
                <c:ptCount val="18"/>
                <c:pt idx="0">
                  <c:v>776858</c:v>
                </c:pt>
                <c:pt idx="1">
                  <c:v>446</c:v>
                </c:pt>
                <c:pt idx="2">
                  <c:v>5776</c:v>
                </c:pt>
                <c:pt idx="3">
                  <c:v>1190</c:v>
                </c:pt>
                <c:pt idx="4">
                  <c:v>16759</c:v>
                </c:pt>
                <c:pt idx="5">
                  <c:v>37270</c:v>
                </c:pt>
                <c:pt idx="6">
                  <c:v>937</c:v>
                </c:pt>
                <c:pt idx="7">
                  <c:v>5496</c:v>
                </c:pt>
                <c:pt idx="8">
                  <c:v>4631</c:v>
                </c:pt>
                <c:pt idx="9">
                  <c:v>10415</c:v>
                </c:pt>
                <c:pt idx="10">
                  <c:v>4249</c:v>
                </c:pt>
                <c:pt idx="11">
                  <c:v>2552</c:v>
                </c:pt>
                <c:pt idx="12">
                  <c:v>2295</c:v>
                </c:pt>
                <c:pt idx="13">
                  <c:v>3166</c:v>
                </c:pt>
                <c:pt idx="14">
                  <c:v>3445</c:v>
                </c:pt>
                <c:pt idx="15">
                  <c:v>2743</c:v>
                </c:pt>
                <c:pt idx="16">
                  <c:v>970</c:v>
                </c:pt>
                <c:pt idx="17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04A-AF08-AA63F1E0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deaths (without effect of population density);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 (no density)'!$B$27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 (no density)'!$D$7:$U$7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 (no density)'!$D$27:$U$27</c:f>
              <c:numCache>
                <c:formatCode>_(* #,##0_);_(* \(#,##0\);_(* "-"??_);_(@_)</c:formatCode>
                <c:ptCount val="18"/>
                <c:pt idx="0">
                  <c:v>59283</c:v>
                </c:pt>
                <c:pt idx="1">
                  <c:v>9170</c:v>
                </c:pt>
                <c:pt idx="2">
                  <c:v>32115</c:v>
                </c:pt>
                <c:pt idx="3">
                  <c:v>18889</c:v>
                </c:pt>
                <c:pt idx="4">
                  <c:v>58501</c:v>
                </c:pt>
                <c:pt idx="5">
                  <c:v>68408</c:v>
                </c:pt>
                <c:pt idx="6">
                  <c:v>14658</c:v>
                </c:pt>
                <c:pt idx="7">
                  <c:v>30175</c:v>
                </c:pt>
                <c:pt idx="8">
                  <c:v>28823</c:v>
                </c:pt>
                <c:pt idx="9">
                  <c:v>32614</c:v>
                </c:pt>
                <c:pt idx="10">
                  <c:v>25487</c:v>
                </c:pt>
                <c:pt idx="11">
                  <c:v>24993</c:v>
                </c:pt>
                <c:pt idx="12">
                  <c:v>17282</c:v>
                </c:pt>
                <c:pt idx="13">
                  <c:v>22263</c:v>
                </c:pt>
                <c:pt idx="14">
                  <c:v>23252</c:v>
                </c:pt>
                <c:pt idx="15">
                  <c:v>19394</c:v>
                </c:pt>
                <c:pt idx="16">
                  <c:v>13250</c:v>
                </c:pt>
                <c:pt idx="17">
                  <c:v>10188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0-1449-9132-92F6634D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infecteds (without effect of population density);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 (no density)'!$B$29</c:f>
              <c:strCache>
                <c:ptCount val="1"/>
                <c:pt idx="0">
                  <c:v>Number of infecteds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 (no density)'!$D$7:$U$7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 (no density)'!$D$29:$U$29</c:f>
              <c:numCache>
                <c:formatCode>_(* #,##0_);_(* \(#,##0\);_(* "-"??_);_(@_)</c:formatCode>
                <c:ptCount val="18"/>
                <c:pt idx="0">
                  <c:v>9248306</c:v>
                </c:pt>
                <c:pt idx="1">
                  <c:v>1236727</c:v>
                </c:pt>
                <c:pt idx="2">
                  <c:v>3609712</c:v>
                </c:pt>
                <c:pt idx="3">
                  <c:v>2478766</c:v>
                </c:pt>
                <c:pt idx="4">
                  <c:v>8056776</c:v>
                </c:pt>
                <c:pt idx="5">
                  <c:v>10352537</c:v>
                </c:pt>
                <c:pt idx="6">
                  <c:v>2128254</c:v>
                </c:pt>
                <c:pt idx="7">
                  <c:v>4163336</c:v>
                </c:pt>
                <c:pt idx="8">
                  <c:v>3215512</c:v>
                </c:pt>
                <c:pt idx="9">
                  <c:v>4339231</c:v>
                </c:pt>
                <c:pt idx="10">
                  <c:v>3170182</c:v>
                </c:pt>
                <c:pt idx="11">
                  <c:v>3188869</c:v>
                </c:pt>
                <c:pt idx="12">
                  <c:v>2606872</c:v>
                </c:pt>
                <c:pt idx="13">
                  <c:v>3367807</c:v>
                </c:pt>
                <c:pt idx="14">
                  <c:v>3514329</c:v>
                </c:pt>
                <c:pt idx="15">
                  <c:v>3264369</c:v>
                </c:pt>
                <c:pt idx="16">
                  <c:v>1864929</c:v>
                </c:pt>
                <c:pt idx="17">
                  <c:v>2715752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9-D249-84B4-D4AA2CBE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103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deaths (approx DOH estimates);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 (DOH)'!$B$27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 (DOH)'!$D$7:$U$7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 (DOH)'!$D$27:$U$27</c:f>
              <c:numCache>
                <c:formatCode>_(* #,##0_);_(* \(#,##0\);_(* "-"??_);_(@_)</c:formatCode>
                <c:ptCount val="18"/>
                <c:pt idx="0">
                  <c:v>332</c:v>
                </c:pt>
                <c:pt idx="1">
                  <c:v>52</c:v>
                </c:pt>
                <c:pt idx="2">
                  <c:v>180</c:v>
                </c:pt>
                <c:pt idx="3">
                  <c:v>108</c:v>
                </c:pt>
                <c:pt idx="4">
                  <c:v>328</c:v>
                </c:pt>
                <c:pt idx="5">
                  <c:v>384</c:v>
                </c:pt>
                <c:pt idx="6">
                  <c:v>84</c:v>
                </c:pt>
                <c:pt idx="7">
                  <c:v>172</c:v>
                </c:pt>
                <c:pt idx="8">
                  <c:v>164</c:v>
                </c:pt>
                <c:pt idx="9">
                  <c:v>184</c:v>
                </c:pt>
                <c:pt idx="10">
                  <c:v>144</c:v>
                </c:pt>
                <c:pt idx="11">
                  <c:v>140</c:v>
                </c:pt>
                <c:pt idx="12">
                  <c:v>100</c:v>
                </c:pt>
                <c:pt idx="13">
                  <c:v>128</c:v>
                </c:pt>
                <c:pt idx="14">
                  <c:v>132</c:v>
                </c:pt>
                <c:pt idx="15">
                  <c:v>112</c:v>
                </c:pt>
                <c:pt idx="16">
                  <c:v>76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9-6A45-BFD6-D48416E4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infecteds (approx</a:t>
            </a:r>
            <a:r>
              <a:rPr lang="en-US" baseline="0"/>
              <a:t> DOH estimates</a:t>
            </a:r>
            <a:r>
              <a:rPr lang="en-US"/>
              <a:t>); R0=3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'final-death (DOH)'!$B$29</c:f>
              <c:strCache>
                <c:ptCount val="1"/>
                <c:pt idx="0">
                  <c:v>Number of infecteds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'final-death (DOH)'!$D$7:$U$7</c:f>
              <c:strCache>
                <c:ptCount val="18"/>
                <c:pt idx="0">
                  <c:v>NATIONAL CAPITAL REGION</c:v>
                </c:pt>
                <c:pt idx="1">
                  <c:v>CORDILLERA ADMINISTRATIVE REGION</c:v>
                </c:pt>
                <c:pt idx="2">
                  <c:v>REGION I - ILOCOS</c:v>
                </c:pt>
                <c:pt idx="3">
                  <c:v>REGION II - CAGAYAN VALLEY</c:v>
                </c:pt>
                <c:pt idx="4">
                  <c:v>REGION III - CENTRAL LUZON</c:v>
                </c:pt>
                <c:pt idx="5">
                  <c:v>REGION IV-A - CALABARZON</c:v>
                </c:pt>
                <c:pt idx="6">
                  <c:v>MIMAROPA REGION</c:v>
                </c:pt>
                <c:pt idx="7">
                  <c:v>REGION V - BICOL</c:v>
                </c:pt>
                <c:pt idx="8">
                  <c:v>REGION VI - WESTERN VISAYAS</c:v>
                </c:pt>
                <c:pt idx="9">
                  <c:v>REGION VII - CENTRAL VISAYAS</c:v>
                </c:pt>
                <c:pt idx="10">
                  <c:v>NEGROS ISLAND REGION</c:v>
                </c:pt>
                <c:pt idx="11">
                  <c:v>REGION VIII - EASTERN VISAYAS</c:v>
                </c:pt>
                <c:pt idx="12">
                  <c:v>REGION IX - ZAMBOANGA PENINSULA</c:v>
                </c:pt>
                <c:pt idx="13">
                  <c:v>REGION X - NORTHERN MINDANAO</c:v>
                </c:pt>
                <c:pt idx="14">
                  <c:v>REGION XI - DAVAO</c:v>
                </c:pt>
                <c:pt idx="15">
                  <c:v>REGION XII - SOCCSKSARGEN</c:v>
                </c:pt>
                <c:pt idx="16">
                  <c:v>REGION XIII - CARAGA</c:v>
                </c:pt>
                <c:pt idx="17">
                  <c:v>AUTONOMOUS REGION IN MUSLIM MINDANAO</c:v>
                </c:pt>
              </c:strCache>
            </c:strRef>
          </c:cat>
          <c:val>
            <c:numRef>
              <c:f>'final-death (DOH)'!$D$29:$U$29</c:f>
              <c:numCache>
                <c:formatCode>_(* #,##0_);_(* \(#,##0\);_(* "-"??_);_(@_)</c:formatCode>
                <c:ptCount val="18"/>
                <c:pt idx="0">
                  <c:v>12948</c:v>
                </c:pt>
                <c:pt idx="1">
                  <c:v>1732</c:v>
                </c:pt>
                <c:pt idx="2">
                  <c:v>5054</c:v>
                </c:pt>
                <c:pt idx="3">
                  <c:v>3471</c:v>
                </c:pt>
                <c:pt idx="4">
                  <c:v>11280</c:v>
                </c:pt>
                <c:pt idx="5">
                  <c:v>14494</c:v>
                </c:pt>
                <c:pt idx="6">
                  <c:v>2980</c:v>
                </c:pt>
                <c:pt idx="7">
                  <c:v>5829</c:v>
                </c:pt>
                <c:pt idx="8">
                  <c:v>4502</c:v>
                </c:pt>
                <c:pt idx="9">
                  <c:v>6075</c:v>
                </c:pt>
                <c:pt idx="10">
                  <c:v>4439</c:v>
                </c:pt>
                <c:pt idx="11">
                  <c:v>4465</c:v>
                </c:pt>
                <c:pt idx="12">
                  <c:v>3650</c:v>
                </c:pt>
                <c:pt idx="13">
                  <c:v>4715</c:v>
                </c:pt>
                <c:pt idx="14">
                  <c:v>4921</c:v>
                </c:pt>
                <c:pt idx="15">
                  <c:v>4571</c:v>
                </c:pt>
                <c:pt idx="16">
                  <c:v>2611</c:v>
                </c:pt>
                <c:pt idx="17">
                  <c:v>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8-FF45-8794-5F2D7FD5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956452352"/>
        <c:axId val="1901499776"/>
      </c:barChart>
      <c:catAx>
        <c:axId val="1956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99776"/>
        <c:crosses val="autoZero"/>
        <c:auto val="1"/>
        <c:lblAlgn val="ctr"/>
        <c:lblOffset val="100"/>
        <c:noMultiLvlLbl val="0"/>
      </c:catAx>
      <c:valAx>
        <c:axId val="190149977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35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246528</xdr:colOff>
      <xdr:row>26</xdr:row>
      <xdr:rowOff>122517</xdr:rowOff>
    </xdr:from>
    <xdr:to>
      <xdr:col>21</xdr:col>
      <xdr:colOff>612587</xdr:colOff>
      <xdr:row>69</xdr:row>
      <xdr:rowOff>29882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C0F53-7B49-5547-BEC8-D903F8C55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37354</xdr:colOff>
      <xdr:row>0</xdr:row>
      <xdr:rowOff>182281</xdr:rowOff>
    </xdr:from>
    <xdr:to>
      <xdr:col>43</xdr:col>
      <xdr:colOff>298825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9CCAB-8DCD-514B-84A6-D63D6CC2D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875863</xdr:colOff>
      <xdr:row>30</xdr:row>
      <xdr:rowOff>109482</xdr:rowOff>
    </xdr:from>
    <xdr:to>
      <xdr:col>18</xdr:col>
      <xdr:colOff>414747</xdr:colOff>
      <xdr:row>75</xdr:row>
      <xdr:rowOff>124271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3343F-7812-1E42-A18B-60DA7FE5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37354</xdr:colOff>
      <xdr:row>0</xdr:row>
      <xdr:rowOff>182281</xdr:rowOff>
    </xdr:from>
    <xdr:to>
      <xdr:col>43</xdr:col>
      <xdr:colOff>298825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DADE0-E924-3347-BB41-608A30137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875863</xdr:colOff>
      <xdr:row>30</xdr:row>
      <xdr:rowOff>109482</xdr:rowOff>
    </xdr:from>
    <xdr:to>
      <xdr:col>18</xdr:col>
      <xdr:colOff>414747</xdr:colOff>
      <xdr:row>75</xdr:row>
      <xdr:rowOff>124271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4DAAD-E622-A94D-84C3-A39D37C6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37354</xdr:colOff>
      <xdr:row>0</xdr:row>
      <xdr:rowOff>182281</xdr:rowOff>
    </xdr:from>
    <xdr:to>
      <xdr:col>43</xdr:col>
      <xdr:colOff>298825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C199C-146C-A048-BF47-C8A5F93C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875863</xdr:colOff>
      <xdr:row>30</xdr:row>
      <xdr:rowOff>109482</xdr:rowOff>
    </xdr:from>
    <xdr:to>
      <xdr:col>18</xdr:col>
      <xdr:colOff>414747</xdr:colOff>
      <xdr:row>75</xdr:row>
      <xdr:rowOff>124271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0B369-D7AE-1D4B-B4B6-19ED069E1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ECB3-0BD1-4339-9DA4-115B9FCC3B26}">
  <dimension ref="A1:U36"/>
  <sheetViews>
    <sheetView zoomScale="85" zoomScaleNormal="85" zoomScaleSheetLayoutView="75" workbookViewId="0">
      <selection activeCell="C7" sqref="C7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0.1640625" style="3" bestFit="1" customWidth="1"/>
    <col min="5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54</v>
      </c>
      <c r="D1" s="3">
        <v>3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15" customHeight="1" x14ac:dyDescent="0.15">
      <c r="A4" s="8"/>
      <c r="B4" s="8"/>
      <c r="C4" s="9"/>
    </row>
    <row r="5" spans="1:21" ht="15" customHeight="1" x14ac:dyDescent="0.15">
      <c r="C5" s="10" t="s">
        <v>3</v>
      </c>
      <c r="D5" s="10" t="s">
        <v>29</v>
      </c>
      <c r="E5" s="10" t="s">
        <v>30</v>
      </c>
      <c r="F5" s="10" t="s">
        <v>31</v>
      </c>
      <c r="G5" s="10" t="s">
        <v>32</v>
      </c>
      <c r="H5" s="10" t="s">
        <v>33</v>
      </c>
      <c r="I5" s="10" t="s">
        <v>34</v>
      </c>
      <c r="J5" s="10" t="s">
        <v>35</v>
      </c>
      <c r="K5" s="10" t="s">
        <v>36</v>
      </c>
      <c r="L5" s="10" t="s">
        <v>37</v>
      </c>
      <c r="M5" s="10" t="s">
        <v>38</v>
      </c>
      <c r="N5" s="10" t="s">
        <v>39</v>
      </c>
      <c r="O5" s="10" t="s">
        <v>40</v>
      </c>
      <c r="P5" s="10" t="s">
        <v>41</v>
      </c>
      <c r="Q5" s="10" t="s">
        <v>42</v>
      </c>
      <c r="R5" s="10" t="s">
        <v>43</v>
      </c>
      <c r="S5" s="10" t="s">
        <v>44</v>
      </c>
      <c r="T5" s="10" t="s">
        <v>45</v>
      </c>
      <c r="U5" s="10" t="s">
        <v>46</v>
      </c>
    </row>
    <row r="6" spans="1:21" ht="27" customHeight="1" x14ac:dyDescent="0.15">
      <c r="A6" s="11" t="s">
        <v>4</v>
      </c>
      <c r="B6" s="11" t="s">
        <v>50</v>
      </c>
      <c r="C6" s="4">
        <v>100979303</v>
      </c>
      <c r="D6" s="4">
        <v>12877253</v>
      </c>
      <c r="E6" s="4">
        <v>1722006</v>
      </c>
      <c r="F6" s="4">
        <v>5026128</v>
      </c>
      <c r="G6" s="4">
        <v>3451410</v>
      </c>
      <c r="H6" s="4">
        <v>11218177</v>
      </c>
      <c r="I6" s="4">
        <v>14414774</v>
      </c>
      <c r="J6" s="4">
        <v>2963360</v>
      </c>
      <c r="K6" s="4">
        <v>5796989</v>
      </c>
      <c r="L6" s="4">
        <v>4477247</v>
      </c>
      <c r="M6" s="4">
        <v>6041903</v>
      </c>
      <c r="N6" s="4">
        <v>4414131</v>
      </c>
      <c r="O6" s="4">
        <v>4440150</v>
      </c>
      <c r="P6" s="4">
        <v>3629783</v>
      </c>
      <c r="Q6" s="4">
        <v>4689302</v>
      </c>
      <c r="R6" s="4">
        <v>4893318</v>
      </c>
      <c r="S6" s="4">
        <v>4545276</v>
      </c>
      <c r="T6" s="4">
        <v>2596709</v>
      </c>
      <c r="U6" s="4">
        <v>3781387</v>
      </c>
    </row>
    <row r="7" spans="1:21" ht="27" customHeight="1" x14ac:dyDescent="0.15">
      <c r="A7" s="11" t="s">
        <v>5</v>
      </c>
      <c r="B7" s="11">
        <v>1E-4</v>
      </c>
      <c r="C7" s="4">
        <v>2076015</v>
      </c>
      <c r="D7" s="4">
        <v>239132</v>
      </c>
      <c r="E7" s="4">
        <v>34589</v>
      </c>
      <c r="F7" s="4">
        <v>96663</v>
      </c>
      <c r="G7" s="4">
        <v>69746</v>
      </c>
      <c r="H7" s="4">
        <v>215714</v>
      </c>
      <c r="I7" s="4">
        <v>284341</v>
      </c>
      <c r="J7" s="4">
        <v>66367</v>
      </c>
      <c r="K7" s="4">
        <v>129356</v>
      </c>
      <c r="L7" s="4">
        <v>84941</v>
      </c>
      <c r="M7" s="4">
        <v>134843</v>
      </c>
      <c r="N7" s="4">
        <v>88404</v>
      </c>
      <c r="O7" s="4">
        <v>95543</v>
      </c>
      <c r="P7" s="4">
        <v>81826</v>
      </c>
      <c r="Q7" s="4">
        <v>103417</v>
      </c>
      <c r="R7" s="4">
        <v>103911</v>
      </c>
      <c r="S7" s="4">
        <v>102506</v>
      </c>
      <c r="T7" s="4">
        <v>58211</v>
      </c>
      <c r="U7" s="4">
        <v>86505</v>
      </c>
    </row>
    <row r="8" spans="1:21" ht="15" customHeight="1" x14ac:dyDescent="0.15">
      <c r="A8" s="11" t="s">
        <v>6</v>
      </c>
      <c r="B8" s="11">
        <v>1E-4</v>
      </c>
      <c r="C8" s="4">
        <v>8742916</v>
      </c>
      <c r="D8" s="4">
        <v>961311</v>
      </c>
      <c r="E8" s="4">
        <v>144843</v>
      </c>
      <c r="F8" s="4">
        <v>405449</v>
      </c>
      <c r="G8" s="4">
        <v>292963</v>
      </c>
      <c r="H8" s="4">
        <v>895593</v>
      </c>
      <c r="I8" s="4">
        <v>1176349</v>
      </c>
      <c r="J8" s="4">
        <v>279847</v>
      </c>
      <c r="K8" s="4">
        <v>557274</v>
      </c>
      <c r="L8" s="4">
        <v>360755</v>
      </c>
      <c r="M8" s="4">
        <v>535613</v>
      </c>
      <c r="N8" s="4">
        <v>373364</v>
      </c>
      <c r="O8" s="4">
        <v>403530</v>
      </c>
      <c r="P8" s="4">
        <v>347313</v>
      </c>
      <c r="Q8" s="4">
        <v>443717</v>
      </c>
      <c r="R8" s="4">
        <v>434443</v>
      </c>
      <c r="S8" s="4">
        <v>429084</v>
      </c>
      <c r="T8" s="4">
        <v>250840</v>
      </c>
      <c r="U8" s="4">
        <v>450628</v>
      </c>
    </row>
    <row r="9" spans="1:21" ht="15" customHeight="1" x14ac:dyDescent="0.15">
      <c r="A9" s="11" t="s">
        <v>7</v>
      </c>
      <c r="B9" s="11">
        <v>1E-4</v>
      </c>
      <c r="C9" s="4">
        <v>10842920</v>
      </c>
      <c r="D9" s="4">
        <v>1163719</v>
      </c>
      <c r="E9" s="4">
        <v>180804</v>
      </c>
      <c r="F9" s="4">
        <v>510858</v>
      </c>
      <c r="G9" s="4">
        <v>358204</v>
      </c>
      <c r="H9" s="4">
        <v>1132672</v>
      </c>
      <c r="I9" s="4">
        <v>1450150</v>
      </c>
      <c r="J9" s="4">
        <v>353556</v>
      </c>
      <c r="K9" s="4">
        <v>705946</v>
      </c>
      <c r="L9" s="4">
        <v>455354</v>
      </c>
      <c r="M9" s="4">
        <v>659602</v>
      </c>
      <c r="N9" s="4">
        <v>476564</v>
      </c>
      <c r="O9" s="4">
        <v>508998</v>
      </c>
      <c r="P9" s="4">
        <v>426976</v>
      </c>
      <c r="Q9" s="4">
        <v>540552</v>
      </c>
      <c r="R9" s="4">
        <v>535293</v>
      </c>
      <c r="S9" s="4">
        <v>525893</v>
      </c>
      <c r="T9" s="4">
        <v>303451</v>
      </c>
      <c r="U9" s="4">
        <v>554328</v>
      </c>
    </row>
    <row r="10" spans="1:21" ht="15" customHeight="1" x14ac:dyDescent="0.15">
      <c r="A10" s="11" t="s">
        <v>8</v>
      </c>
      <c r="B10" s="11">
        <v>2E-3</v>
      </c>
      <c r="C10" s="4">
        <v>10493942</v>
      </c>
      <c r="D10" s="4">
        <v>1135592</v>
      </c>
      <c r="E10" s="4">
        <v>176388</v>
      </c>
      <c r="F10" s="4">
        <v>502318</v>
      </c>
      <c r="G10" s="4">
        <v>337967</v>
      </c>
      <c r="H10" s="4">
        <v>1111511</v>
      </c>
      <c r="I10" s="4">
        <v>1416192</v>
      </c>
      <c r="J10" s="4">
        <v>344044</v>
      </c>
      <c r="K10" s="4">
        <v>708763</v>
      </c>
      <c r="L10" s="4">
        <v>445471</v>
      </c>
      <c r="M10" s="4">
        <v>627617</v>
      </c>
      <c r="N10" s="4">
        <v>465626</v>
      </c>
      <c r="O10" s="4">
        <v>513551</v>
      </c>
      <c r="P10" s="4">
        <v>407767</v>
      </c>
      <c r="Q10" s="4">
        <v>509950</v>
      </c>
      <c r="R10" s="4">
        <v>505296</v>
      </c>
      <c r="S10" s="4">
        <v>496412</v>
      </c>
      <c r="T10" s="4">
        <v>289914</v>
      </c>
      <c r="U10" s="4">
        <v>499563</v>
      </c>
    </row>
    <row r="11" spans="1:21" ht="15" customHeight="1" x14ac:dyDescent="0.15">
      <c r="A11" s="11" t="s">
        <v>9</v>
      </c>
      <c r="B11" s="11">
        <v>2E-3</v>
      </c>
      <c r="C11" s="4">
        <v>10191185</v>
      </c>
      <c r="D11" s="4">
        <v>1253803</v>
      </c>
      <c r="E11" s="4">
        <v>179349</v>
      </c>
      <c r="F11" s="4">
        <v>474530</v>
      </c>
      <c r="G11" s="4">
        <v>332294</v>
      </c>
      <c r="H11" s="4">
        <v>1102758</v>
      </c>
      <c r="I11" s="4">
        <v>1420167</v>
      </c>
      <c r="J11" s="4">
        <v>313526</v>
      </c>
      <c r="K11" s="4">
        <v>626147</v>
      </c>
      <c r="L11" s="4">
        <v>441138</v>
      </c>
      <c r="M11" s="4">
        <v>592544</v>
      </c>
      <c r="N11" s="4">
        <v>442727</v>
      </c>
      <c r="O11" s="4">
        <v>487753</v>
      </c>
      <c r="P11" s="4">
        <v>386524</v>
      </c>
      <c r="Q11" s="4">
        <v>480062</v>
      </c>
      <c r="R11" s="4">
        <v>492813</v>
      </c>
      <c r="S11" s="4">
        <v>478761</v>
      </c>
      <c r="T11" s="4">
        <v>264849</v>
      </c>
      <c r="U11" s="4">
        <v>421440</v>
      </c>
    </row>
    <row r="12" spans="1:21" ht="15" customHeight="1" x14ac:dyDescent="0.15">
      <c r="A12" s="11" t="s">
        <v>10</v>
      </c>
      <c r="B12" s="11">
        <v>2E-3</v>
      </c>
      <c r="C12" s="4">
        <v>9467494</v>
      </c>
      <c r="D12" s="4">
        <v>1349005</v>
      </c>
      <c r="E12" s="4">
        <v>175450</v>
      </c>
      <c r="F12" s="4">
        <v>438415</v>
      </c>
      <c r="G12" s="4">
        <v>318664</v>
      </c>
      <c r="H12" s="4">
        <v>1049764</v>
      </c>
      <c r="I12" s="4">
        <v>1383125</v>
      </c>
      <c r="J12" s="4">
        <v>257770</v>
      </c>
      <c r="K12" s="4">
        <v>487018</v>
      </c>
      <c r="L12" s="4">
        <v>408654</v>
      </c>
      <c r="M12" s="4">
        <v>567332</v>
      </c>
      <c r="N12" s="4">
        <v>400009</v>
      </c>
      <c r="O12" s="4">
        <v>393853</v>
      </c>
      <c r="P12" s="4">
        <v>339502</v>
      </c>
      <c r="Q12" s="4">
        <v>436995</v>
      </c>
      <c r="R12" s="4">
        <v>467052</v>
      </c>
      <c r="S12" s="4">
        <v>436120</v>
      </c>
      <c r="T12" s="4">
        <v>232683</v>
      </c>
      <c r="U12" s="4">
        <v>326083</v>
      </c>
    </row>
    <row r="13" spans="1:21" ht="15" customHeight="1" x14ac:dyDescent="0.15">
      <c r="A13" s="11" t="s">
        <v>11</v>
      </c>
      <c r="B13" s="11">
        <v>2E-3</v>
      </c>
      <c r="C13" s="4">
        <v>8360447</v>
      </c>
      <c r="D13" s="4">
        <v>1265102</v>
      </c>
      <c r="E13" s="4">
        <v>150426</v>
      </c>
      <c r="F13" s="4">
        <v>391660</v>
      </c>
      <c r="G13" s="4">
        <v>279492</v>
      </c>
      <c r="H13" s="4">
        <v>936666</v>
      </c>
      <c r="I13" s="4">
        <v>1248437</v>
      </c>
      <c r="J13" s="4">
        <v>217831</v>
      </c>
      <c r="K13" s="4">
        <v>401138</v>
      </c>
      <c r="L13" s="4">
        <v>358907</v>
      </c>
      <c r="M13" s="4">
        <v>499352</v>
      </c>
      <c r="N13" s="4">
        <v>339909</v>
      </c>
      <c r="O13" s="4">
        <v>313629</v>
      </c>
      <c r="P13" s="4">
        <v>277763</v>
      </c>
      <c r="Q13" s="4">
        <v>383203</v>
      </c>
      <c r="R13" s="4">
        <v>422657</v>
      </c>
      <c r="S13" s="4">
        <v>382347</v>
      </c>
      <c r="T13" s="4">
        <v>203151</v>
      </c>
      <c r="U13" s="4">
        <v>288777</v>
      </c>
    </row>
    <row r="14" spans="1:21" ht="15" customHeight="1" x14ac:dyDescent="0.15">
      <c r="A14" s="11" t="s">
        <v>12</v>
      </c>
      <c r="B14" s="11">
        <v>2E-3</v>
      </c>
      <c r="C14" s="4">
        <v>7341894</v>
      </c>
      <c r="D14" s="4">
        <v>1104618</v>
      </c>
      <c r="E14" s="4">
        <v>126185</v>
      </c>
      <c r="F14" s="4">
        <v>365782</v>
      </c>
      <c r="G14" s="4">
        <v>247474</v>
      </c>
      <c r="H14" s="4">
        <v>841508</v>
      </c>
      <c r="I14" s="4">
        <v>1138390</v>
      </c>
      <c r="J14" s="4">
        <v>197716</v>
      </c>
      <c r="K14" s="4">
        <v>358015</v>
      </c>
      <c r="L14" s="4">
        <v>315838</v>
      </c>
      <c r="M14" s="4">
        <v>433173</v>
      </c>
      <c r="N14" s="4">
        <v>294700</v>
      </c>
      <c r="O14" s="4">
        <v>273749</v>
      </c>
      <c r="P14" s="4">
        <v>235015</v>
      </c>
      <c r="Q14" s="4">
        <v>317383</v>
      </c>
      <c r="R14" s="4">
        <v>354639</v>
      </c>
      <c r="S14" s="4">
        <v>321367</v>
      </c>
      <c r="T14" s="4">
        <v>167959</v>
      </c>
      <c r="U14" s="4">
        <v>248383</v>
      </c>
    </row>
    <row r="15" spans="1:21" ht="15" customHeight="1" x14ac:dyDescent="0.15">
      <c r="A15" s="11" t="s">
        <v>13</v>
      </c>
      <c r="B15" s="11">
        <v>2E-3</v>
      </c>
      <c r="C15" s="4">
        <v>6742687</v>
      </c>
      <c r="D15" s="4">
        <v>963867</v>
      </c>
      <c r="E15" s="4">
        <v>108324</v>
      </c>
      <c r="F15" s="4">
        <v>336500</v>
      </c>
      <c r="G15" s="4">
        <v>233394</v>
      </c>
      <c r="H15" s="4">
        <v>792663</v>
      </c>
      <c r="I15" s="4">
        <v>1061579</v>
      </c>
      <c r="J15" s="4">
        <v>182857</v>
      </c>
      <c r="K15" s="4">
        <v>339814</v>
      </c>
      <c r="L15" s="4">
        <v>284455</v>
      </c>
      <c r="M15" s="4">
        <v>386046</v>
      </c>
      <c r="N15" s="4">
        <v>270784</v>
      </c>
      <c r="O15" s="4">
        <v>257230</v>
      </c>
      <c r="P15" s="4">
        <v>219601</v>
      </c>
      <c r="Q15" s="4">
        <v>292395</v>
      </c>
      <c r="R15" s="4">
        <v>319076</v>
      </c>
      <c r="S15" s="4">
        <v>297171</v>
      </c>
      <c r="T15" s="4">
        <v>151924</v>
      </c>
      <c r="U15" s="4">
        <v>245007</v>
      </c>
    </row>
    <row r="16" spans="1:21" ht="15" customHeight="1" x14ac:dyDescent="0.15">
      <c r="A16" s="11" t="s">
        <v>14</v>
      </c>
      <c r="B16" s="11">
        <v>4.0000000000000001E-3</v>
      </c>
      <c r="C16" s="4">
        <v>5849328</v>
      </c>
      <c r="D16" s="4">
        <v>817789</v>
      </c>
      <c r="E16" s="4">
        <v>90559</v>
      </c>
      <c r="F16" s="4">
        <v>295564</v>
      </c>
      <c r="G16" s="4">
        <v>205056</v>
      </c>
      <c r="H16" s="4">
        <v>685221</v>
      </c>
      <c r="I16" s="4">
        <v>884528</v>
      </c>
      <c r="J16" s="4">
        <v>162145</v>
      </c>
      <c r="K16" s="4">
        <v>300568</v>
      </c>
      <c r="L16" s="4">
        <v>250643</v>
      </c>
      <c r="M16" s="4">
        <v>337940</v>
      </c>
      <c r="N16" s="4">
        <v>249215</v>
      </c>
      <c r="O16" s="4">
        <v>236541</v>
      </c>
      <c r="P16" s="4">
        <v>198421</v>
      </c>
      <c r="Q16" s="4">
        <v>257235</v>
      </c>
      <c r="R16" s="4">
        <v>279180</v>
      </c>
      <c r="S16" s="4">
        <v>258198</v>
      </c>
      <c r="T16" s="4">
        <v>138453</v>
      </c>
      <c r="U16" s="4">
        <v>202072</v>
      </c>
    </row>
    <row r="17" spans="1:21" ht="15" customHeight="1" x14ac:dyDescent="0.15">
      <c r="A17" s="11" t="s">
        <v>15</v>
      </c>
      <c r="B17" s="11">
        <v>4.0000000000000001E-3</v>
      </c>
      <c r="C17" s="4">
        <v>5284325</v>
      </c>
      <c r="D17" s="4">
        <v>712253</v>
      </c>
      <c r="E17" s="4">
        <v>85083</v>
      </c>
      <c r="F17" s="4">
        <v>276698</v>
      </c>
      <c r="G17" s="4">
        <v>187765</v>
      </c>
      <c r="H17" s="4">
        <v>631634</v>
      </c>
      <c r="I17" s="4">
        <v>786730</v>
      </c>
      <c r="J17" s="4">
        <v>145383</v>
      </c>
      <c r="K17" s="4">
        <v>283743</v>
      </c>
      <c r="L17" s="4">
        <v>236640</v>
      </c>
      <c r="M17" s="4">
        <v>301521</v>
      </c>
      <c r="N17" s="4">
        <v>233522</v>
      </c>
      <c r="O17" s="4">
        <v>219637</v>
      </c>
      <c r="P17" s="4">
        <v>179642</v>
      </c>
      <c r="Q17" s="4">
        <v>233050</v>
      </c>
      <c r="R17" s="4">
        <v>249553</v>
      </c>
      <c r="S17" s="4">
        <v>228152</v>
      </c>
      <c r="T17" s="4">
        <v>129783</v>
      </c>
      <c r="U17" s="4">
        <v>163536</v>
      </c>
    </row>
    <row r="18" spans="1:21" ht="15" customHeight="1" x14ac:dyDescent="0.15">
      <c r="A18" s="11" t="s">
        <v>16</v>
      </c>
      <c r="B18" s="11">
        <v>1.2999999999999999E-2</v>
      </c>
      <c r="C18" s="4">
        <v>4430547</v>
      </c>
      <c r="D18" s="4">
        <v>591442</v>
      </c>
      <c r="E18" s="4">
        <v>74845</v>
      </c>
      <c r="F18" s="4">
        <v>237159</v>
      </c>
      <c r="G18" s="4">
        <v>166434</v>
      </c>
      <c r="H18" s="4">
        <v>523013</v>
      </c>
      <c r="I18" s="4">
        <v>639573</v>
      </c>
      <c r="J18" s="4">
        <v>123584</v>
      </c>
      <c r="K18" s="4">
        <v>240351</v>
      </c>
      <c r="L18" s="4">
        <v>210532</v>
      </c>
      <c r="M18" s="4">
        <v>259243</v>
      </c>
      <c r="N18" s="4">
        <v>208700</v>
      </c>
      <c r="O18" s="4">
        <v>190622</v>
      </c>
      <c r="P18" s="4">
        <v>153170</v>
      </c>
      <c r="Q18" s="4">
        <v>199915</v>
      </c>
      <c r="R18" s="4">
        <v>210031</v>
      </c>
      <c r="S18" s="4">
        <v>178895</v>
      </c>
      <c r="T18" s="4">
        <v>113114</v>
      </c>
      <c r="U18" s="4">
        <v>109924</v>
      </c>
    </row>
    <row r="19" spans="1:21" ht="15" customHeight="1" x14ac:dyDescent="0.15">
      <c r="A19" s="11" t="s">
        <v>17</v>
      </c>
      <c r="B19" s="11">
        <v>1.2999999999999999E-2</v>
      </c>
      <c r="C19" s="4">
        <v>3606834</v>
      </c>
      <c r="D19" s="4">
        <v>468406</v>
      </c>
      <c r="E19" s="4">
        <v>62068</v>
      </c>
      <c r="F19" s="4">
        <v>201337</v>
      </c>
      <c r="G19" s="4">
        <v>138279</v>
      </c>
      <c r="H19" s="4">
        <v>420021</v>
      </c>
      <c r="I19" s="4">
        <v>518053</v>
      </c>
      <c r="J19" s="4">
        <v>101579</v>
      </c>
      <c r="K19" s="4">
        <v>200418</v>
      </c>
      <c r="L19" s="4">
        <v>180252</v>
      </c>
      <c r="M19" s="4">
        <v>213818</v>
      </c>
      <c r="N19" s="4">
        <v>176258</v>
      </c>
      <c r="O19" s="4">
        <v>161670</v>
      </c>
      <c r="P19" s="4">
        <v>121729</v>
      </c>
      <c r="Q19" s="4">
        <v>163434</v>
      </c>
      <c r="R19" s="4">
        <v>174844</v>
      </c>
      <c r="S19" s="4">
        <v>137943</v>
      </c>
      <c r="T19" s="4">
        <v>93732</v>
      </c>
      <c r="U19" s="4">
        <v>72993</v>
      </c>
    </row>
    <row r="20" spans="1:21" ht="15" customHeight="1" x14ac:dyDescent="0.15">
      <c r="A20" s="11" t="s">
        <v>18</v>
      </c>
      <c r="B20" s="11">
        <v>3.5999999999999997E-2</v>
      </c>
      <c r="C20" s="4">
        <v>2761183</v>
      </c>
      <c r="D20" s="4">
        <v>345164</v>
      </c>
      <c r="E20" s="4">
        <v>46194</v>
      </c>
      <c r="F20" s="4">
        <v>159163</v>
      </c>
      <c r="G20" s="4">
        <v>104998</v>
      </c>
      <c r="H20" s="4">
        <v>323375</v>
      </c>
      <c r="I20" s="4">
        <v>395471</v>
      </c>
      <c r="J20" s="4">
        <v>76883</v>
      </c>
      <c r="K20" s="4">
        <v>156772</v>
      </c>
      <c r="L20" s="4">
        <v>143854</v>
      </c>
      <c r="M20" s="4">
        <v>171426</v>
      </c>
      <c r="N20" s="4">
        <v>141400</v>
      </c>
      <c r="O20" s="4">
        <v>125877</v>
      </c>
      <c r="P20" s="4">
        <v>94589</v>
      </c>
      <c r="Q20" s="4">
        <v>124663</v>
      </c>
      <c r="R20" s="4">
        <v>132471</v>
      </c>
      <c r="S20" s="4">
        <v>102267</v>
      </c>
      <c r="T20" s="4">
        <v>69872</v>
      </c>
      <c r="U20" s="4">
        <v>46744</v>
      </c>
    </row>
    <row r="21" spans="1:21" ht="15" customHeight="1" x14ac:dyDescent="0.15">
      <c r="A21" s="11" t="s">
        <v>19</v>
      </c>
      <c r="B21" s="11">
        <v>3.5999999999999997E-2</v>
      </c>
      <c r="C21" s="4">
        <v>1916125</v>
      </c>
      <c r="D21" s="4">
        <v>223238</v>
      </c>
      <c r="E21" s="4">
        <v>31675</v>
      </c>
      <c r="F21" s="4">
        <v>123030</v>
      </c>
      <c r="G21" s="4">
        <v>69552</v>
      </c>
      <c r="H21" s="4">
        <v>231907</v>
      </c>
      <c r="I21" s="4">
        <v>262170</v>
      </c>
      <c r="J21" s="4">
        <v>54733</v>
      </c>
      <c r="K21" s="4">
        <v>116952</v>
      </c>
      <c r="L21" s="4">
        <v>106571</v>
      </c>
      <c r="M21" s="4">
        <v>121368</v>
      </c>
      <c r="N21" s="4">
        <v>95101</v>
      </c>
      <c r="O21" s="4">
        <v>97164</v>
      </c>
      <c r="P21" s="4">
        <v>63479</v>
      </c>
      <c r="Q21" s="4">
        <v>81761</v>
      </c>
      <c r="R21" s="4">
        <v>88258</v>
      </c>
      <c r="S21" s="4">
        <v>69520</v>
      </c>
      <c r="T21" s="4">
        <v>49770</v>
      </c>
      <c r="U21" s="4">
        <v>29876</v>
      </c>
    </row>
    <row r="22" spans="1:21" ht="15" customHeight="1" x14ac:dyDescent="0.15">
      <c r="A22" s="11" t="s">
        <v>20</v>
      </c>
      <c r="B22" s="11">
        <v>0.08</v>
      </c>
      <c r="C22" s="4">
        <v>1220080</v>
      </c>
      <c r="D22" s="4">
        <v>122964</v>
      </c>
      <c r="E22" s="4">
        <v>21059</v>
      </c>
      <c r="F22" s="4">
        <v>82362</v>
      </c>
      <c r="G22" s="4">
        <v>43042</v>
      </c>
      <c r="H22" s="4">
        <v>136968</v>
      </c>
      <c r="I22" s="4">
        <v>152773</v>
      </c>
      <c r="J22" s="4">
        <v>36722</v>
      </c>
      <c r="K22" s="4">
        <v>80762</v>
      </c>
      <c r="L22" s="4">
        <v>76025</v>
      </c>
      <c r="M22" s="4">
        <v>85446</v>
      </c>
      <c r="N22" s="4">
        <v>66255</v>
      </c>
      <c r="O22" s="4">
        <v>70118</v>
      </c>
      <c r="P22" s="4">
        <v>42401</v>
      </c>
      <c r="Q22" s="4">
        <v>51845</v>
      </c>
      <c r="R22" s="4">
        <v>54291</v>
      </c>
      <c r="S22" s="4">
        <v>44900</v>
      </c>
      <c r="T22" s="4">
        <v>34587</v>
      </c>
      <c r="U22" s="4">
        <v>17560</v>
      </c>
    </row>
    <row r="23" spans="1:21" ht="15" customHeight="1" x14ac:dyDescent="0.15">
      <c r="A23" s="11" t="s">
        <v>21</v>
      </c>
      <c r="B23" s="11">
        <v>0.08</v>
      </c>
      <c r="C23" s="4">
        <v>859098</v>
      </c>
      <c r="D23" s="4">
        <v>83702</v>
      </c>
      <c r="E23" s="4">
        <v>16591</v>
      </c>
      <c r="F23" s="4">
        <v>61471</v>
      </c>
      <c r="G23" s="4">
        <v>33989</v>
      </c>
      <c r="H23" s="4">
        <v>97310</v>
      </c>
      <c r="I23" s="4">
        <v>104806</v>
      </c>
      <c r="J23" s="4">
        <v>25687</v>
      </c>
      <c r="K23" s="4">
        <v>54908</v>
      </c>
      <c r="L23" s="4">
        <v>57965</v>
      </c>
      <c r="M23" s="4">
        <v>59424</v>
      </c>
      <c r="N23" s="4">
        <v>49118</v>
      </c>
      <c r="O23" s="4">
        <v>47737</v>
      </c>
      <c r="P23" s="4">
        <v>28307</v>
      </c>
      <c r="Q23" s="4">
        <v>37262</v>
      </c>
      <c r="R23" s="4">
        <v>37507</v>
      </c>
      <c r="S23" s="4">
        <v>29658</v>
      </c>
      <c r="T23" s="4">
        <v>24168</v>
      </c>
      <c r="U23" s="4">
        <v>9488</v>
      </c>
    </row>
    <row r="24" spans="1:21" ht="15" customHeight="1" x14ac:dyDescent="0.15">
      <c r="A24" s="11" t="s">
        <v>22</v>
      </c>
      <c r="B24" s="11">
        <v>0.14799999999999999</v>
      </c>
      <c r="C24" s="4">
        <v>792283</v>
      </c>
      <c r="D24" s="4">
        <v>76146</v>
      </c>
      <c r="E24" s="4">
        <v>17574</v>
      </c>
      <c r="F24" s="4">
        <v>67169</v>
      </c>
      <c r="G24" s="4">
        <v>32097</v>
      </c>
      <c r="H24" s="4">
        <v>89879</v>
      </c>
      <c r="I24" s="4">
        <v>91940</v>
      </c>
      <c r="J24" s="4">
        <v>23130</v>
      </c>
      <c r="K24" s="4">
        <v>49044</v>
      </c>
      <c r="L24" s="4">
        <v>59252</v>
      </c>
      <c r="M24" s="4">
        <v>55595</v>
      </c>
      <c r="N24" s="4">
        <v>42475</v>
      </c>
      <c r="O24" s="4">
        <v>42948</v>
      </c>
      <c r="P24" s="4">
        <v>25758</v>
      </c>
      <c r="Q24" s="4">
        <v>32463</v>
      </c>
      <c r="R24" s="4">
        <v>32003</v>
      </c>
      <c r="S24" s="4">
        <v>26082</v>
      </c>
      <c r="T24" s="4">
        <v>20248</v>
      </c>
      <c r="U24" s="4">
        <v>8480</v>
      </c>
    </row>
    <row r="25" spans="1:21" ht="27" customHeight="1" x14ac:dyDescent="0.15">
      <c r="A25" s="11" t="s">
        <v>23</v>
      </c>
      <c r="B25" s="11"/>
      <c r="C25" s="4">
        <v>10818931</v>
      </c>
      <c r="D25" s="4">
        <v>1200443</v>
      </c>
      <c r="E25" s="4">
        <v>179432</v>
      </c>
      <c r="F25" s="4">
        <v>502112</v>
      </c>
      <c r="G25" s="4">
        <v>362709</v>
      </c>
      <c r="H25" s="4">
        <v>1111307</v>
      </c>
      <c r="I25" s="4">
        <v>1460690</v>
      </c>
      <c r="J25" s="4">
        <v>346214</v>
      </c>
      <c r="K25" s="4">
        <v>686630</v>
      </c>
      <c r="L25" s="4">
        <v>445696</v>
      </c>
      <c r="M25" s="4">
        <v>670456</v>
      </c>
      <c r="N25" s="4">
        <v>461768</v>
      </c>
      <c r="O25" s="4">
        <v>499073</v>
      </c>
      <c r="P25" s="4">
        <v>429139</v>
      </c>
      <c r="Q25" s="4">
        <v>547134</v>
      </c>
      <c r="R25" s="4">
        <v>538354</v>
      </c>
      <c r="S25" s="4">
        <v>531590</v>
      </c>
      <c r="T25" s="4">
        <v>309051</v>
      </c>
      <c r="U25" s="4">
        <v>537133</v>
      </c>
    </row>
    <row r="26" spans="1:21" ht="15" customHeight="1" x14ac:dyDescent="0.15">
      <c r="A26" s="11" t="s">
        <v>24</v>
      </c>
      <c r="B26" s="11"/>
      <c r="C26" s="4">
        <v>32155793</v>
      </c>
      <c r="D26" s="4">
        <v>3499754</v>
      </c>
      <c r="E26" s="4">
        <v>536624</v>
      </c>
      <c r="F26" s="4">
        <v>1515288</v>
      </c>
      <c r="G26" s="4">
        <v>1058880</v>
      </c>
      <c r="H26" s="4">
        <v>3355490</v>
      </c>
      <c r="I26" s="4">
        <v>4327032</v>
      </c>
      <c r="J26" s="4">
        <v>1043814</v>
      </c>
      <c r="K26" s="4">
        <v>2101339</v>
      </c>
      <c r="L26" s="4">
        <v>1346521</v>
      </c>
      <c r="M26" s="4">
        <v>1957675</v>
      </c>
      <c r="N26" s="4">
        <v>1403958</v>
      </c>
      <c r="O26" s="4">
        <v>1521622</v>
      </c>
      <c r="P26" s="4">
        <v>1263882</v>
      </c>
      <c r="Q26" s="4">
        <v>1597636</v>
      </c>
      <c r="R26" s="4">
        <v>1578943</v>
      </c>
      <c r="S26" s="4">
        <v>1553895</v>
      </c>
      <c r="T26" s="4">
        <v>902416</v>
      </c>
      <c r="U26" s="4">
        <v>1591024</v>
      </c>
    </row>
    <row r="27" spans="1:21" ht="15" customHeight="1" x14ac:dyDescent="0.15">
      <c r="A27" s="11" t="s">
        <v>25</v>
      </c>
      <c r="B27" s="11"/>
      <c r="C27" s="4">
        <v>64035924</v>
      </c>
      <c r="D27" s="4">
        <v>8871449</v>
      </c>
      <c r="E27" s="4">
        <v>1098483</v>
      </c>
      <c r="F27" s="4">
        <v>3176808</v>
      </c>
      <c r="G27" s="4">
        <v>2213850</v>
      </c>
      <c r="H27" s="4">
        <v>7306623</v>
      </c>
      <c r="I27" s="4">
        <v>9476053</v>
      </c>
      <c r="J27" s="4">
        <v>1779274</v>
      </c>
      <c r="K27" s="4">
        <v>3393984</v>
      </c>
      <c r="L27" s="4">
        <v>2830913</v>
      </c>
      <c r="M27" s="4">
        <v>3762395</v>
      </c>
      <c r="N27" s="4">
        <v>2757224</v>
      </c>
      <c r="O27" s="4">
        <v>2660561</v>
      </c>
      <c r="P27" s="4">
        <v>2205956</v>
      </c>
      <c r="Q27" s="4">
        <v>2888335</v>
      </c>
      <c r="R27" s="4">
        <v>3102316</v>
      </c>
      <c r="S27" s="4">
        <v>2821221</v>
      </c>
      <c r="T27" s="4">
        <v>1565520</v>
      </c>
      <c r="U27" s="4">
        <v>2124959</v>
      </c>
    </row>
    <row r="28" spans="1:21" ht="15" customHeight="1" x14ac:dyDescent="0.15">
      <c r="A28" s="11" t="s">
        <v>26</v>
      </c>
      <c r="B28" s="11"/>
      <c r="C28" s="4">
        <v>62615419</v>
      </c>
      <c r="D28" s="4">
        <v>8650660</v>
      </c>
      <c r="E28" s="4">
        <v>1078523</v>
      </c>
      <c r="F28" s="4">
        <v>3218951</v>
      </c>
      <c r="G28" s="4">
        <v>2193273</v>
      </c>
      <c r="H28" s="4">
        <v>7198321</v>
      </c>
      <c r="I28" s="4">
        <v>9235514</v>
      </c>
      <c r="J28" s="4">
        <v>1721320</v>
      </c>
      <c r="K28" s="4">
        <v>3295305</v>
      </c>
      <c r="L28" s="4">
        <v>2862341</v>
      </c>
      <c r="M28" s="4">
        <v>3722903</v>
      </c>
      <c r="N28" s="4">
        <v>2737045</v>
      </c>
      <c r="O28" s="4">
        <v>2611804</v>
      </c>
      <c r="P28" s="4">
        <v>2129511</v>
      </c>
      <c r="Q28" s="4">
        <v>2797702</v>
      </c>
      <c r="R28" s="4">
        <v>3018187</v>
      </c>
      <c r="S28" s="4">
        <v>2698607</v>
      </c>
      <c r="T28" s="4">
        <v>1528578</v>
      </c>
      <c r="U28" s="4">
        <v>1916874</v>
      </c>
    </row>
    <row r="29" spans="1:21" ht="15" customHeight="1" x14ac:dyDescent="0.15">
      <c r="A29" s="11" t="s">
        <v>27</v>
      </c>
      <c r="B29" s="11"/>
      <c r="C29" s="4">
        <v>7548769</v>
      </c>
      <c r="D29" s="4">
        <v>851214</v>
      </c>
      <c r="E29" s="4">
        <v>133093</v>
      </c>
      <c r="F29" s="4">
        <v>493195</v>
      </c>
      <c r="G29" s="4">
        <v>283678</v>
      </c>
      <c r="H29" s="4">
        <v>879439</v>
      </c>
      <c r="I29" s="4">
        <v>1007160</v>
      </c>
      <c r="J29" s="4">
        <v>217155</v>
      </c>
      <c r="K29" s="4">
        <v>458438</v>
      </c>
      <c r="L29" s="4">
        <v>443667</v>
      </c>
      <c r="M29" s="4">
        <v>493259</v>
      </c>
      <c r="N29" s="4">
        <v>394349</v>
      </c>
      <c r="O29" s="4">
        <v>383844</v>
      </c>
      <c r="P29" s="4">
        <v>254534</v>
      </c>
      <c r="Q29" s="4">
        <v>327994</v>
      </c>
      <c r="R29" s="4">
        <v>344530</v>
      </c>
      <c r="S29" s="4">
        <v>272427</v>
      </c>
      <c r="T29" s="4">
        <v>198645</v>
      </c>
      <c r="U29" s="4">
        <v>112148</v>
      </c>
    </row>
    <row r="30" spans="1:21" ht="15" customHeight="1" x14ac:dyDescent="0.15">
      <c r="A30" s="11" t="s">
        <v>28</v>
      </c>
      <c r="B30" s="11"/>
      <c r="C30" s="4">
        <v>4787586</v>
      </c>
      <c r="D30" s="4">
        <v>506050</v>
      </c>
      <c r="E30" s="4">
        <v>86899</v>
      </c>
      <c r="F30" s="4">
        <v>334032</v>
      </c>
      <c r="G30" s="4">
        <v>178680</v>
      </c>
      <c r="H30" s="4">
        <v>556064</v>
      </c>
      <c r="I30" s="4">
        <v>611689</v>
      </c>
      <c r="J30" s="4">
        <v>140272</v>
      </c>
      <c r="K30" s="4">
        <v>301666</v>
      </c>
      <c r="L30" s="4">
        <v>299813</v>
      </c>
      <c r="M30" s="4">
        <v>321833</v>
      </c>
      <c r="N30" s="4">
        <v>252949</v>
      </c>
      <c r="O30" s="4">
        <v>257967</v>
      </c>
      <c r="P30" s="4">
        <v>159945</v>
      </c>
      <c r="Q30" s="4">
        <v>203331</v>
      </c>
      <c r="R30" s="4">
        <v>212059</v>
      </c>
      <c r="S30" s="4">
        <v>170160</v>
      </c>
      <c r="T30" s="4">
        <v>128773</v>
      </c>
      <c r="U30" s="4">
        <v>65404</v>
      </c>
    </row>
    <row r="31" spans="1:21" ht="27" customHeight="1" x14ac:dyDescent="0.15"/>
    <row r="32" spans="1:21" x14ac:dyDescent="0.15">
      <c r="A32" s="13"/>
      <c r="B32" s="13"/>
      <c r="C32" s="13"/>
    </row>
    <row r="33" spans="1:3" x14ac:dyDescent="0.15">
      <c r="A33" s="14" t="s">
        <v>47</v>
      </c>
      <c r="B33" s="14"/>
      <c r="C33" s="5"/>
    </row>
    <row r="34" spans="1:3" ht="15" x14ac:dyDescent="0.15">
      <c r="A34" s="15" t="s">
        <v>48</v>
      </c>
      <c r="B34" s="15"/>
    </row>
    <row r="35" spans="1:3" x14ac:dyDescent="0.15">
      <c r="A35" s="15"/>
      <c r="B35" s="15"/>
    </row>
    <row r="36" spans="1:3" x14ac:dyDescent="0.15">
      <c r="A36" s="12" t="s">
        <v>49</v>
      </c>
      <c r="B36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DD35-D4B5-1845-A940-EA55DCECA59E}">
  <dimension ref="A1:U38"/>
  <sheetViews>
    <sheetView tabSelected="1" zoomScale="94" zoomScaleNormal="85" zoomScaleSheetLayoutView="75" workbookViewId="0">
      <selection activeCell="G1" sqref="G1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  <c r="E1" s="3" t="s">
        <v>55</v>
      </c>
      <c r="G1" s="32">
        <f>(1-1/D1)*'proportion of pop'!C6*'final-death (DOH)'!C6</f>
        <v>101531.16198894051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350</v>
      </c>
      <c r="D5" s="9">
        <v>350</v>
      </c>
      <c r="E5" s="9">
        <v>350</v>
      </c>
      <c r="F5" s="9">
        <v>350</v>
      </c>
      <c r="G5" s="9">
        <v>350</v>
      </c>
      <c r="H5" s="9">
        <v>350</v>
      </c>
      <c r="I5" s="9">
        <v>350</v>
      </c>
      <c r="J5" s="9">
        <v>350</v>
      </c>
      <c r="K5" s="9">
        <v>350</v>
      </c>
      <c r="L5" s="9">
        <v>350</v>
      </c>
      <c r="M5" s="9">
        <v>350</v>
      </c>
      <c r="N5" s="9">
        <v>350</v>
      </c>
      <c r="O5" s="9">
        <v>350</v>
      </c>
      <c r="P5" s="9">
        <v>350</v>
      </c>
      <c r="Q5" s="9">
        <v>350</v>
      </c>
      <c r="R5" s="9">
        <v>350</v>
      </c>
      <c r="S5" s="9">
        <v>350</v>
      </c>
      <c r="T5" s="9">
        <v>350</v>
      </c>
      <c r="U5" s="9">
        <v>350</v>
      </c>
    </row>
    <row r="6" spans="1:21" ht="15" customHeight="1" x14ac:dyDescent="0.15">
      <c r="A6" s="8"/>
      <c r="B6" s="20"/>
      <c r="C6" s="24">
        <f>C5/C4</f>
        <v>1.4E-3</v>
      </c>
      <c r="D6" s="24">
        <f t="shared" ref="D6:U6" si="0">D5/D4</f>
        <v>1.4E-3</v>
      </c>
      <c r="E6" s="24">
        <f t="shared" si="0"/>
        <v>1.4E-3</v>
      </c>
      <c r="F6" s="24">
        <f t="shared" si="0"/>
        <v>1.4E-3</v>
      </c>
      <c r="G6" s="24">
        <f t="shared" si="0"/>
        <v>1.4E-3</v>
      </c>
      <c r="H6" s="24">
        <f t="shared" si="0"/>
        <v>1.4E-3</v>
      </c>
      <c r="I6" s="24">
        <f t="shared" si="0"/>
        <v>1.4E-3</v>
      </c>
      <c r="J6" s="24">
        <f t="shared" si="0"/>
        <v>1.4E-3</v>
      </c>
      <c r="K6" s="24">
        <f t="shared" si="0"/>
        <v>1.4E-3</v>
      </c>
      <c r="L6" s="24">
        <f t="shared" si="0"/>
        <v>1.4E-3</v>
      </c>
      <c r="M6" s="24">
        <f t="shared" si="0"/>
        <v>1.4E-3</v>
      </c>
      <c r="N6" s="24">
        <f t="shared" si="0"/>
        <v>1.4E-3</v>
      </c>
      <c r="O6" s="24">
        <f t="shared" si="0"/>
        <v>1.4E-3</v>
      </c>
      <c r="P6" s="24">
        <f t="shared" si="0"/>
        <v>1.4E-3</v>
      </c>
      <c r="Q6" s="24">
        <f t="shared" si="0"/>
        <v>1.4E-3</v>
      </c>
      <c r="R6" s="24">
        <f t="shared" si="0"/>
        <v>1.4E-3</v>
      </c>
      <c r="S6" s="24">
        <f t="shared" si="0"/>
        <v>1.4E-3</v>
      </c>
      <c r="T6" s="24">
        <f t="shared" si="0"/>
        <v>1.4E-3</v>
      </c>
      <c r="U6" s="24">
        <f t="shared" si="0"/>
        <v>1.4E-3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risk'!C7*'final-death (DOH)'!C$29</f>
        <v>0.20875422669534568</v>
      </c>
      <c r="D9" s="17">
        <f>'fatality risk'!D7*'final-death (DOH)'!D$29</f>
        <v>2.4044577954630542E-2</v>
      </c>
      <c r="E9" s="17">
        <f>'fatality risk'!E7*'final-death (DOH)'!E$29</f>
        <v>3.478974405431805E-3</v>
      </c>
      <c r="F9" s="17">
        <f>'fatality risk'!F7*'final-death (DOH)'!F$29</f>
        <v>9.7199037111669259E-3</v>
      </c>
      <c r="G9" s="17">
        <f>'fatality risk'!G7*'final-death (DOH)'!G$29</f>
        <v>7.0141874190548219E-3</v>
      </c>
      <c r="H9" s="17">
        <f>'fatality risk'!H7*'final-death (DOH)'!H$29</f>
        <v>2.1690279267299849E-2</v>
      </c>
      <c r="I9" s="17">
        <f>'fatality risk'!I7*'final-death (DOH)'!I$29</f>
        <v>2.8590378551894054E-2</v>
      </c>
      <c r="J9" s="17">
        <f>'fatality risk'!J7*'final-death (DOH)'!J$29</f>
        <v>6.6739667134603966E-3</v>
      </c>
      <c r="K9" s="17">
        <f>'fatality risk'!K7*'final-death (DOH)'!K$29</f>
        <v>1.3007030442873015E-2</v>
      </c>
      <c r="L9" s="17">
        <f>'fatality risk'!L7*'final-death (DOH)'!L$29</f>
        <v>8.5410606562470182E-3</v>
      </c>
      <c r="M9" s="17">
        <f>'fatality risk'!M7*'final-death (DOH)'!M$29</f>
        <v>1.3558165779887563E-2</v>
      </c>
      <c r="N9" s="17">
        <f>'fatality risk'!N7*'final-death (DOH)'!N$29</f>
        <v>8.8902063849033951E-3</v>
      </c>
      <c r="O9" s="17">
        <f>'fatality risk'!O7*'final-death (DOH)'!O$29</f>
        <v>9.6077721473373633E-3</v>
      </c>
      <c r="P9" s="17">
        <f>'fatality risk'!P7*'final-death (DOH)'!P$29</f>
        <v>8.2281750727247333E-3</v>
      </c>
      <c r="Q9" s="17">
        <f>'fatality risk'!Q7*'final-death (DOH)'!Q$29</f>
        <v>1.039837389445167E-2</v>
      </c>
      <c r="R9" s="17">
        <f>'fatality risk'!R7*'final-death (DOH)'!R$29</f>
        <v>1.0449883514621368E-2</v>
      </c>
      <c r="S9" s="17">
        <f>'fatality risk'!S7*'final-death (DOH)'!S$29</f>
        <v>1.03086132943302E-2</v>
      </c>
      <c r="T9" s="17">
        <f>'fatality risk'!T7*'final-death (DOH)'!T$29</f>
        <v>5.8531364507921372E-3</v>
      </c>
      <c r="U9" s="17">
        <f>'fatality risk'!U7*'final-death (DOH)'!U$29</f>
        <v>8.6999430367746024E-3</v>
      </c>
    </row>
    <row r="10" spans="1:21" ht="15" customHeight="1" x14ac:dyDescent="0.15">
      <c r="A10" s="11" t="s">
        <v>6</v>
      </c>
      <c r="B10" s="11">
        <v>1E-4</v>
      </c>
      <c r="C10" s="17">
        <f>'fatality risk'!C8*'final-death (DOH)'!C$29</f>
        <v>0.87914618566935443</v>
      </c>
      <c r="D10" s="17">
        <f>'fatality risk'!D8*'final-death (DOH)'!D$29</f>
        <v>9.665923957539703E-2</v>
      </c>
      <c r="E10" s="17">
        <f>'fatality risk'!E8*'final-death (DOH)'!E$29</f>
        <v>1.4568362479573242E-2</v>
      </c>
      <c r="F10" s="17">
        <f>'fatality risk'!F8*'final-death (DOH)'!F$29</f>
        <v>4.0769738574107151E-2</v>
      </c>
      <c r="G10" s="17">
        <f>'fatality risk'!G8*'final-death (DOH)'!G$29</f>
        <v>2.946258407433484E-2</v>
      </c>
      <c r="H10" s="17">
        <f>'fatality risk'!H8*'final-death (DOH)'!H$29</f>
        <v>9.0052858320919707E-2</v>
      </c>
      <c r="I10" s="17">
        <f>'fatality risk'!I8*'final-death (DOH)'!I$29</f>
        <v>0.11828144101322713</v>
      </c>
      <c r="J10" s="17">
        <f>'fatality risk'!J8*'final-death (DOH)'!J$29</f>
        <v>2.8141841018303547E-2</v>
      </c>
      <c r="K10" s="17">
        <f>'fatality risk'!K8*'final-death (DOH)'!K$29</f>
        <v>5.6035126959875205E-2</v>
      </c>
      <c r="L10" s="17">
        <f>'fatality risk'!L8*'final-death (DOH)'!L$29</f>
        <v>3.6274947752491661E-2</v>
      </c>
      <c r="M10" s="17">
        <f>'fatality risk'!M8*'final-death (DOH)'!M$29</f>
        <v>5.3854703973234927E-2</v>
      </c>
      <c r="N10" s="17">
        <f>'fatality risk'!N8*'final-death (DOH)'!N$29</f>
        <v>3.7546751467049805E-2</v>
      </c>
      <c r="O10" s="17">
        <f>'fatality risk'!O8*'final-death (DOH)'!O$29</f>
        <v>4.0578841931015845E-2</v>
      </c>
      <c r="P10" s="17">
        <f>'fatality risk'!P8*'final-death (DOH)'!P$29</f>
        <v>3.4924744812568694E-2</v>
      </c>
      <c r="Q10" s="17">
        <f>'fatality risk'!Q8*'final-death (DOH)'!Q$29</f>
        <v>4.4614862830331684E-2</v>
      </c>
      <c r="R10" s="17">
        <f>'fatality risk'!R8*'final-death (DOH)'!R$29</f>
        <v>4.3690068844902383E-2</v>
      </c>
      <c r="S10" s="17">
        <f>'fatality risk'!S8*'final-death (DOH)'!S$29</f>
        <v>4.3151240188714614E-2</v>
      </c>
      <c r="T10" s="17">
        <f>'fatality risk'!T8*'final-death (DOH)'!T$29</f>
        <v>2.522204991009774E-2</v>
      </c>
      <c r="U10" s="17">
        <f>'fatality risk'!U8*'final-death (DOH)'!U$29</f>
        <v>4.5320362184563499E-2</v>
      </c>
    </row>
    <row r="11" spans="1:21" ht="15" customHeight="1" x14ac:dyDescent="0.15">
      <c r="A11" s="11" t="s">
        <v>7</v>
      </c>
      <c r="B11" s="11">
        <v>1E-4</v>
      </c>
      <c r="C11" s="17">
        <f>'fatality risk'!C9*'final-death (DOH)'!C$29</f>
        <v>1.0903126324807373</v>
      </c>
      <c r="D11" s="17">
        <f>'fatality risk'!D9*'final-death (DOH)'!D$29</f>
        <v>0.11701124154351863</v>
      </c>
      <c r="E11" s="17">
        <f>'fatality risk'!E9*'final-death (DOH)'!E$29</f>
        <v>1.8185333152149298E-2</v>
      </c>
      <c r="F11" s="17">
        <f>'fatality risk'!F9*'final-death (DOH)'!F$29</f>
        <v>5.1369092311218494E-2</v>
      </c>
      <c r="G11" s="17">
        <f>'fatality risk'!G9*'final-death (DOH)'!G$29</f>
        <v>3.6023714481907394E-2</v>
      </c>
      <c r="H11" s="17">
        <f>'fatality risk'!H9*'final-death (DOH)'!H$29</f>
        <v>0.11389141176859663</v>
      </c>
      <c r="I11" s="17">
        <f>'fatality risk'!I9*'final-death (DOH)'!I$29</f>
        <v>0.14581202660548132</v>
      </c>
      <c r="J11" s="17">
        <f>'fatality risk'!J9*'final-death (DOH)'!J$29</f>
        <v>3.5554130446520164E-2</v>
      </c>
      <c r="K11" s="17">
        <f>'fatality risk'!K9*'final-death (DOH)'!K$29</f>
        <v>7.0984423706858854E-2</v>
      </c>
      <c r="L11" s="17">
        <f>'fatality risk'!L9*'final-death (DOH)'!L$29</f>
        <v>4.5787147950515132E-2</v>
      </c>
      <c r="M11" s="17">
        <f>'fatality risk'!M9*'final-death (DOH)'!M$29</f>
        <v>6.6321524029763476E-2</v>
      </c>
      <c r="N11" s="17">
        <f>'fatality risk'!N9*'final-death (DOH)'!N$29</f>
        <v>4.792489384660311E-2</v>
      </c>
      <c r="O11" s="17">
        <f>'fatality risk'!O9*'final-death (DOH)'!O$29</f>
        <v>5.1184668761190502E-2</v>
      </c>
      <c r="P11" s="17">
        <f>'fatality risk'!P9*'final-death (DOH)'!P$29</f>
        <v>4.2935415147406883E-2</v>
      </c>
      <c r="Q11" s="17">
        <f>'fatality risk'!Q9*'final-death (DOH)'!Q$29</f>
        <v>5.435142970105146E-2</v>
      </c>
      <c r="R11" s="17">
        <f>'fatality risk'!R9*'final-death (DOH)'!R$29</f>
        <v>5.3832120720541762E-2</v>
      </c>
      <c r="S11" s="17">
        <f>'fatality risk'!S9*'final-death (DOH)'!S$29</f>
        <v>5.2886929264581516E-2</v>
      </c>
      <c r="T11" s="17">
        <f>'fatality risk'!T9*'final-death (DOH)'!T$29</f>
        <v>3.0512104398298004E-2</v>
      </c>
      <c r="U11" s="17">
        <f>'fatality risk'!U9*'final-death (DOH)'!U$29</f>
        <v>5.5749633243040185E-2</v>
      </c>
    </row>
    <row r="12" spans="1:21" ht="15" customHeight="1" x14ac:dyDescent="0.15">
      <c r="A12" s="11" t="s">
        <v>8</v>
      </c>
      <c r="B12" s="11">
        <v>2E-3</v>
      </c>
      <c r="C12" s="17">
        <f>'fatality risk'!C10*'final-death (DOH)'!C$29</f>
        <v>21.104421183814271</v>
      </c>
      <c r="D12" s="17">
        <f>'fatality risk'!D10*'final-death (DOH)'!D$29</f>
        <v>2.2836617741376988</v>
      </c>
      <c r="E12" s="17">
        <f>'fatality risk'!E10*'final-death (DOH)'!E$29</f>
        <v>0.35482340479649893</v>
      </c>
      <c r="F12" s="17">
        <f>'fatality risk'!F10*'final-death (DOH)'!F$29</f>
        <v>1.010207130419281</v>
      </c>
      <c r="G12" s="17">
        <f>'fatality risk'!G10*'final-death (DOH)'!G$29</f>
        <v>0.6797705615965649</v>
      </c>
      <c r="H12" s="17">
        <f>'fatality risk'!H10*'final-death (DOH)'!H$29</f>
        <v>2.2352730002388088</v>
      </c>
      <c r="I12" s="17">
        <f>'fatality risk'!I10*'final-death (DOH)'!I$29</f>
        <v>2.8479512544560186</v>
      </c>
      <c r="J12" s="17">
        <f>'fatality risk'!J10*'final-death (DOH)'!J$29</f>
        <v>0.69195178446088224</v>
      </c>
      <c r="K12" s="17">
        <f>'fatality risk'!K10*'final-death (DOH)'!K$29</f>
        <v>1.4253535851111674</v>
      </c>
      <c r="L12" s="17">
        <f>'fatality risk'!L10*'final-death (DOH)'!L$29</f>
        <v>0.89586768029550301</v>
      </c>
      <c r="M12" s="17">
        <f>'fatality risk'!M10*'final-death (DOH)'!M$29</f>
        <v>1.2621100587017036</v>
      </c>
      <c r="N12" s="17">
        <f>'fatality risk'!N10*'final-death (DOH)'!N$29</f>
        <v>0.93649862860889277</v>
      </c>
      <c r="O12" s="17">
        <f>'fatality risk'!O10*'final-death (DOH)'!O$29</f>
        <v>1.0328503383894689</v>
      </c>
      <c r="P12" s="17">
        <f>'fatality risk'!P10*'final-death (DOH)'!P$29</f>
        <v>0.82007632412185516</v>
      </c>
      <c r="Q12" s="17">
        <f>'fatality risk'!Q10*'final-death (DOH)'!Q$29</f>
        <v>1.0254891879431096</v>
      </c>
      <c r="R12" s="17">
        <f>'fatality risk'!R10*'final-death (DOH)'!R$29</f>
        <v>1.0163090222217317</v>
      </c>
      <c r="S12" s="17">
        <f>'fatality risk'!S10*'final-death (DOH)'!S$29</f>
        <v>0.99844288971670814</v>
      </c>
      <c r="T12" s="17">
        <f>'fatality risk'!T10*'final-death (DOH)'!T$29</f>
        <v>0.58301908608165187</v>
      </c>
      <c r="U12" s="17">
        <f>'fatality risk'!U10*'final-death (DOH)'!U$29</f>
        <v>1.0048366321669802</v>
      </c>
    </row>
    <row r="13" spans="1:21" ht="15" customHeight="1" x14ac:dyDescent="0.15">
      <c r="A13" s="11" t="s">
        <v>9</v>
      </c>
      <c r="B13" s="11">
        <v>2E-3</v>
      </c>
      <c r="C13" s="17">
        <f>'fatality risk'!C11*'final-death (DOH)'!C$29</f>
        <v>20.49554501084247</v>
      </c>
      <c r="D13" s="17">
        <f>'fatality risk'!D11*'final-death (DOH)'!D$29</f>
        <v>2.5213826650761622</v>
      </c>
      <c r="E13" s="17">
        <f>'fatality risk'!E11*'final-death (DOH)'!E$29</f>
        <v>0.36077977428650071</v>
      </c>
      <c r="F13" s="17">
        <f>'fatality risk'!F11*'final-death (DOH)'!F$29</f>
        <v>0.95432293805490032</v>
      </c>
      <c r="G13" s="17">
        <f>'fatality risk'!G11*'final-death (DOH)'!G$29</f>
        <v>0.66836016236842333</v>
      </c>
      <c r="H13" s="17">
        <f>'fatality risk'!H11*'final-death (DOH)'!H$29</f>
        <v>2.2176705252555742</v>
      </c>
      <c r="I13" s="17">
        <f>'fatality risk'!I11*'final-death (DOH)'!I$29</f>
        <v>2.8559449489808166</v>
      </c>
      <c r="J13" s="17">
        <f>'fatality risk'!J11*'final-death (DOH)'!J$29</f>
        <v>0.63057305221100368</v>
      </c>
      <c r="K13" s="17">
        <f>'fatality risk'!K11*'final-death (DOH)'!K$29</f>
        <v>1.2592091732449382</v>
      </c>
      <c r="L13" s="17">
        <f>'fatality risk'!L11*'final-death (DOH)'!L$29</f>
        <v>0.88715376926937473</v>
      </c>
      <c r="M13" s="17">
        <f>'fatality risk'!M11*'final-death (DOH)'!M$29</f>
        <v>1.1915798052368598</v>
      </c>
      <c r="N13" s="17">
        <f>'fatality risk'!N11*'final-death (DOH)'!N$29</f>
        <v>0.89044260489777038</v>
      </c>
      <c r="O13" s="17">
        <f>'fatality risk'!O11*'final-death (DOH)'!O$29</f>
        <v>0.98096557323513833</v>
      </c>
      <c r="P13" s="17">
        <f>'fatality risk'!P11*'final-death (DOH)'!P$29</f>
        <v>0.77735368753448897</v>
      </c>
      <c r="Q13" s="17">
        <f>'fatality risk'!Q11*'final-death (DOH)'!Q$29</f>
        <v>0.96538560749552915</v>
      </c>
      <c r="R13" s="17">
        <f>'fatality risk'!R11*'final-death (DOH)'!R$29</f>
        <v>0.9912017870083244</v>
      </c>
      <c r="S13" s="17">
        <f>'fatality risk'!S11*'final-death (DOH)'!S$29</f>
        <v>0.9629410979663281</v>
      </c>
      <c r="T13" s="17">
        <f>'fatality risk'!T11*'final-death (DOH)'!T$29</f>
        <v>0.53261319539463214</v>
      </c>
      <c r="U13" s="17">
        <f>'fatality risk'!U11*'final-death (DOH)'!U$29</f>
        <v>0.84769758821300223</v>
      </c>
    </row>
    <row r="14" spans="1:21" ht="15" customHeight="1" x14ac:dyDescent="0.15">
      <c r="A14" s="11" t="s">
        <v>10</v>
      </c>
      <c r="B14" s="11">
        <v>2E-3</v>
      </c>
      <c r="C14" s="17">
        <f>'fatality risk'!C12*'final-death (DOH)'!C$29</f>
        <v>19.040126287265025</v>
      </c>
      <c r="D14" s="17">
        <f>'fatality risk'!D12*'final-death (DOH)'!D$29</f>
        <v>2.7128327353667743</v>
      </c>
      <c r="E14" s="17">
        <f>'fatality risk'!E12*'final-death (DOH)'!E$29</f>
        <v>0.35293651706207763</v>
      </c>
      <c r="F14" s="17">
        <f>'fatality risk'!F12*'final-death (DOH)'!F$29</f>
        <v>0.88169239223513607</v>
      </c>
      <c r="G14" s="17">
        <f>'fatality risk'!G12*'final-death (DOH)'!G$29</f>
        <v>0.64094543621302602</v>
      </c>
      <c r="H14" s="17">
        <f>'fatality risk'!H12*'final-death (DOH)'!H$29</f>
        <v>2.1110984289158568</v>
      </c>
      <c r="I14" s="17">
        <f>'fatality risk'!I12*'final-death (DOH)'!I$29</f>
        <v>2.7814537709713658</v>
      </c>
      <c r="J14" s="17">
        <f>'fatality risk'!J12*'final-death (DOH)'!J$29</f>
        <v>0.51843488472544674</v>
      </c>
      <c r="K14" s="17">
        <f>'fatality risk'!K12*'final-death (DOH)'!K$29</f>
        <v>0.97941463128531037</v>
      </c>
      <c r="L14" s="17">
        <f>'fatality risk'!L12*'final-death (DOH)'!L$29</f>
        <v>0.82182658584616841</v>
      </c>
      <c r="M14" s="17">
        <f>'fatality risk'!M12*'final-death (DOH)'!M$29</f>
        <v>1.1408795871102202</v>
      </c>
      <c r="N14" s="17">
        <f>'fatality risk'!N12*'final-death (DOH)'!N$29</f>
        <v>0.80452526261680946</v>
      </c>
      <c r="O14" s="17">
        <f>'fatality risk'!O12*'final-death (DOH)'!O$29</f>
        <v>0.79211452090582535</v>
      </c>
      <c r="P14" s="17">
        <f>'fatality risk'!P12*'final-death (DOH)'!P$29</f>
        <v>0.68278588554742803</v>
      </c>
      <c r="Q14" s="17">
        <f>'fatality risk'!Q12*'final-death (DOH)'!Q$29</f>
        <v>0.87877958169467441</v>
      </c>
      <c r="R14" s="17">
        <f>'fatality risk'!R12*'final-death (DOH)'!R$29</f>
        <v>0.93938832178901932</v>
      </c>
      <c r="S14" s="17">
        <f>'fatality risk'!S12*'final-death (DOH)'!S$29</f>
        <v>0.87717644429073172</v>
      </c>
      <c r="T14" s="17">
        <f>'fatality risk'!T12*'final-death (DOH)'!T$29</f>
        <v>0.46792714393488061</v>
      </c>
      <c r="U14" s="17">
        <f>'fatality risk'!U12*'final-death (DOH)'!U$29</f>
        <v>0.65589353800602801</v>
      </c>
    </row>
    <row r="15" spans="1:21" ht="15" customHeight="1" x14ac:dyDescent="0.15">
      <c r="A15" s="11" t="s">
        <v>11</v>
      </c>
      <c r="B15" s="11">
        <v>2E-3</v>
      </c>
      <c r="C15" s="17">
        <f>'fatality risk'!C13*'final-death (DOH)'!C$29</f>
        <v>16.813738323783042</v>
      </c>
      <c r="D15" s="17">
        <f>'fatality risk'!D13*'final-death (DOH)'!D$29</f>
        <v>2.5441048173861307</v>
      </c>
      <c r="E15" s="17">
        <f>'fatality risk'!E13*'final-death (DOH)'!E$29</f>
        <v>0.30259805366531828</v>
      </c>
      <c r="F15" s="17">
        <f>'fatality risk'!F13*'final-death (DOH)'!F$29</f>
        <v>0.78766383983853983</v>
      </c>
      <c r="G15" s="17">
        <f>'fatality risk'!G13*'final-death (DOH)'!G$29</f>
        <v>0.56215676028058104</v>
      </c>
      <c r="H15" s="17">
        <f>'fatality risk'!H13*'final-death (DOH)'!H$29</f>
        <v>1.8836558702897985</v>
      </c>
      <c r="I15" s="17">
        <f>'fatality risk'!I13*'final-death (DOH)'!I$29</f>
        <v>2.5105972355862121</v>
      </c>
      <c r="J15" s="17">
        <f>'fatality risk'!J13*'final-death (DOH)'!J$29</f>
        <v>0.43810834998110254</v>
      </c>
      <c r="K15" s="17">
        <f>'fatality risk'!K13*'final-death (DOH)'!K$29</f>
        <v>0.80670617177296711</v>
      </c>
      <c r="L15" s="17">
        <f>'fatality risk'!L13*'final-death (DOH)'!L$29</f>
        <v>0.72178252126809173</v>
      </c>
      <c r="M15" s="17">
        <f>'fatality risk'!M13*'final-death (DOH)'!M$29</f>
        <v>1.004174810486034</v>
      </c>
      <c r="N15" s="17">
        <f>'fatality risk'!N13*'final-death (DOH)'!N$29</f>
        <v>0.68364806164565572</v>
      </c>
      <c r="O15" s="17">
        <f>'fatality risk'!O13*'final-death (DOH)'!O$29</f>
        <v>0.63076854835985274</v>
      </c>
      <c r="P15" s="17">
        <f>'fatality risk'!P13*'final-death (DOH)'!P$29</f>
        <v>0.55862014340802202</v>
      </c>
      <c r="Q15" s="17">
        <f>'fatality risk'!Q13*'final-death (DOH)'!Q$29</f>
        <v>0.77060600703473581</v>
      </c>
      <c r="R15" s="17">
        <f>'fatality risk'!R13*'final-death (DOH)'!R$29</f>
        <v>0.85009602768510029</v>
      </c>
      <c r="S15" s="17">
        <f>'fatality risk'!S13*'final-death (DOH)'!S$29</f>
        <v>0.76902178745581118</v>
      </c>
      <c r="T15" s="17">
        <f>'fatality risk'!T13*'final-death (DOH)'!T$29</f>
        <v>0.40853808493751131</v>
      </c>
      <c r="U15" s="17">
        <f>'fatality risk'!U13*'final-death (DOH)'!U$29</f>
        <v>0.58085508359763227</v>
      </c>
    </row>
    <row r="16" spans="1:21" ht="15" customHeight="1" x14ac:dyDescent="0.15">
      <c r="A16" s="11" t="s">
        <v>12</v>
      </c>
      <c r="B16" s="11">
        <v>2E-3</v>
      </c>
      <c r="C16" s="17">
        <f>'fatality risk'!C14*'final-death (DOH)'!C$29</f>
        <v>14.765321102681805</v>
      </c>
      <c r="D16" s="17">
        <f>'fatality risk'!D14*'final-death (DOH)'!D$29</f>
        <v>2.221373434846702</v>
      </c>
      <c r="E16" s="17">
        <f>'fatality risk'!E14*'final-death (DOH)'!E$29</f>
        <v>0.25383467885710037</v>
      </c>
      <c r="F16" s="17">
        <f>'fatality risk'!F14*'final-death (DOH)'!F$29</f>
        <v>0.7356208309856016</v>
      </c>
      <c r="G16" s="17">
        <f>'fatality risk'!G14*'final-death (DOH)'!G$29</f>
        <v>0.49775729571392568</v>
      </c>
      <c r="H16" s="17">
        <f>'fatality risk'!H14*'final-death (DOH)'!H$29</f>
        <v>1.6922910451493145</v>
      </c>
      <c r="I16" s="17">
        <f>'fatality risk'!I14*'final-death (DOH)'!I$29</f>
        <v>2.2892935622854722</v>
      </c>
      <c r="J16" s="17">
        <f>'fatality risk'!J14*'final-death (DOH)'!J$29</f>
        <v>0.39765244857189141</v>
      </c>
      <c r="K16" s="17">
        <f>'fatality risk'!K14*'final-death (DOH)'!K$29</f>
        <v>0.71998392096310682</v>
      </c>
      <c r="L16" s="17">
        <f>'fatality risk'!L14*'final-death (DOH)'!L$29</f>
        <v>0.63516829694676225</v>
      </c>
      <c r="M16" s="17">
        <f>'fatality risk'!M14*'final-death (DOH)'!M$29</f>
        <v>0.87109176529315346</v>
      </c>
      <c r="N16" s="17">
        <f>'fatality risk'!N14*'final-death (DOH)'!N$29</f>
        <v>0.59272065101828653</v>
      </c>
      <c r="O16" s="17">
        <f>'fatality risk'!O14*'final-death (DOH)'!O$29</f>
        <v>0.55056215893607197</v>
      </c>
      <c r="P16" s="17">
        <f>'fatality risk'!P14*'final-death (DOH)'!P$29</f>
        <v>0.47264795168196011</v>
      </c>
      <c r="Q16" s="17">
        <f>'fatality risk'!Q14*'final-death (DOH)'!Q$29</f>
        <v>0.63824460228835755</v>
      </c>
      <c r="R16" s="17">
        <f>'fatality risk'!R14*'final-death (DOH)'!R$29</f>
        <v>0.71329045813086334</v>
      </c>
      <c r="S16" s="17">
        <f>'fatality risk'!S14*'final-death (DOH)'!S$29</f>
        <v>0.64637155455466289</v>
      </c>
      <c r="T16" s="17">
        <f>'fatality risk'!T14*'final-death (DOH)'!T$29</f>
        <v>0.3377667262677489</v>
      </c>
      <c r="U16" s="17">
        <f>'fatality risk'!U14*'final-death (DOH)'!U$29</f>
        <v>0.49960532947302144</v>
      </c>
    </row>
    <row r="17" spans="1:21" ht="15" customHeight="1" x14ac:dyDescent="0.15">
      <c r="A17" s="11" t="s">
        <v>13</v>
      </c>
      <c r="B17" s="11">
        <v>2E-3</v>
      </c>
      <c r="C17" s="17">
        <f>'fatality risk'!C15*'final-death (DOH)'!C$29</f>
        <v>13.560252797149927</v>
      </c>
      <c r="D17" s="17">
        <f>'fatality risk'!D15*'final-death (DOH)'!D$29</f>
        <v>1.938324876586645</v>
      </c>
      <c r="E17" s="17">
        <f>'fatality risk'!E15*'final-death (DOH)'!E$29</f>
        <v>0.21790535921477625</v>
      </c>
      <c r="F17" s="17">
        <f>'fatality risk'!F15*'final-death (DOH)'!F$29</f>
        <v>0.67673206890075221</v>
      </c>
      <c r="G17" s="17">
        <f>'fatality risk'!G15*'final-death (DOH)'!G$29</f>
        <v>0.46943746121150481</v>
      </c>
      <c r="H17" s="17">
        <f>'fatality risk'!H15*'final-death (DOH)'!H$29</f>
        <v>1.5940626788113612</v>
      </c>
      <c r="I17" s="17">
        <f>'fatality risk'!I15*'final-death (DOH)'!I$29</f>
        <v>2.1348272301737095</v>
      </c>
      <c r="J17" s="17">
        <f>'fatality risk'!J15*'final-death (DOH)'!J$29</f>
        <v>0.3677675746449976</v>
      </c>
      <c r="K17" s="17">
        <f>'fatality risk'!K15*'final-death (DOH)'!K$29</f>
        <v>0.68338090895118142</v>
      </c>
      <c r="L17" s="17">
        <f>'fatality risk'!L15*'final-death (DOH)'!L$29</f>
        <v>0.57205528754611923</v>
      </c>
      <c r="M17" s="17">
        <f>'fatality risk'!M15*'final-death (DOH)'!M$29</f>
        <v>0.77632145037747202</v>
      </c>
      <c r="N17" s="17">
        <f>'fatality risk'!N15*'final-death (DOH)'!N$29</f>
        <v>0.5446191678497988</v>
      </c>
      <c r="O17" s="17">
        <f>'fatality risk'!O15*'final-death (DOH)'!O$29</f>
        <v>0.51733925655664792</v>
      </c>
      <c r="P17" s="17">
        <f>'fatality risk'!P15*'final-death (DOH)'!P$29</f>
        <v>0.44164824729191798</v>
      </c>
      <c r="Q17" s="17">
        <f>'fatality risk'!Q15*'final-death (DOH)'!Q$29</f>
        <v>0.58799472714702528</v>
      </c>
      <c r="R17" s="17">
        <f>'fatality risk'!R15*'final-death (DOH)'!R$29</f>
        <v>0.64176209108012194</v>
      </c>
      <c r="S17" s="17">
        <f>'fatality risk'!S15*'final-death (DOH)'!S$29</f>
        <v>0.59770567991910717</v>
      </c>
      <c r="T17" s="17">
        <f>'fatality risk'!T15*'final-death (DOH)'!T$29</f>
        <v>0.30552022887431746</v>
      </c>
      <c r="U17" s="17">
        <f>'fatality risk'!U15*'final-death (DOH)'!U$29</f>
        <v>0.49281473755529387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risk'!C16*'final-death (DOH)'!C$29</f>
        <v>23.527227757553447</v>
      </c>
      <c r="D18" s="17">
        <f>'fatality risk'!D16*'final-death (DOH)'!D$29</f>
        <v>3.2891275715402966</v>
      </c>
      <c r="E18" s="17">
        <f>'fatality risk'!E16*'final-death (DOH)'!E$29</f>
        <v>0.36433830776431669</v>
      </c>
      <c r="F18" s="17">
        <f>'fatality risk'!F16*'final-death (DOH)'!F$29</f>
        <v>1.1888121082471437</v>
      </c>
      <c r="G18" s="17">
        <f>'fatality risk'!G16*'final-death (DOH)'!G$29</f>
        <v>0.82487954314323708</v>
      </c>
      <c r="H18" s="17">
        <f>'fatality risk'!H16*'final-death (DOH)'!H$29</f>
        <v>2.7559889204814652</v>
      </c>
      <c r="I18" s="17">
        <f>'fatality risk'!I16*'final-death (DOH)'!I$29</f>
        <v>3.5575580531474169</v>
      </c>
      <c r="J18" s="17">
        <f>'fatality risk'!J16*'final-death (DOH)'!J$29</f>
        <v>0.65222193726040711</v>
      </c>
      <c r="K18" s="17">
        <f>'fatality risk'!K16*'final-death (DOH)'!K$29</f>
        <v>1.2089109515301821</v>
      </c>
      <c r="L18" s="17">
        <f>'fatality risk'!L16*'final-death (DOH)'!L$29</f>
        <v>1.0081148402131934</v>
      </c>
      <c r="M18" s="17">
        <f>'fatality risk'!M16*'final-death (DOH)'!M$29</f>
        <v>1.3591648194285808</v>
      </c>
      <c r="N18" s="17">
        <f>'fatality risk'!N16*'final-death (DOH)'!N$29</f>
        <v>1.0024762608993707</v>
      </c>
      <c r="O18" s="17">
        <f>'fatality risk'!O16*'final-death (DOH)'!O$29</f>
        <v>0.95145935610283427</v>
      </c>
      <c r="P18" s="17">
        <f>'fatality risk'!P16*'final-death (DOH)'!P$29</f>
        <v>0.79810462498722368</v>
      </c>
      <c r="Q18" s="17">
        <f>'fatality risk'!Q16*'final-death (DOH)'!Q$29</f>
        <v>1.034578728348057</v>
      </c>
      <c r="R18" s="17">
        <f>'fatality risk'!R16*'final-death (DOH)'!R$29</f>
        <v>1.1230373991635123</v>
      </c>
      <c r="S18" s="17">
        <f>'fatality risk'!S16*'final-death (DOH)'!S$29</f>
        <v>1.0386370887048442</v>
      </c>
      <c r="T18" s="17">
        <f>'fatality risk'!T16*'final-death (DOH)'!T$29</f>
        <v>0.55685990690524045</v>
      </c>
      <c r="U18" s="17">
        <f>'fatality risk'!U16*'final-death (DOH)'!U$29</f>
        <v>0.81290787322218017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risk'!C17*'final-death (DOH)'!C$29</f>
        <v>21.254666830092894</v>
      </c>
      <c r="D19" s="17">
        <f>'fatality risk'!D17*'final-death (DOH)'!D$29</f>
        <v>2.8646643329908952</v>
      </c>
      <c r="E19" s="17">
        <f>'fatality risk'!E17*'final-death (DOH)'!E$29</f>
        <v>0.34230718359866341</v>
      </c>
      <c r="F19" s="17">
        <f>'fatality risk'!F17*'final-death (DOH)'!F$29</f>
        <v>1.1129296285331371</v>
      </c>
      <c r="G19" s="17">
        <f>'fatality risk'!G17*'final-death (DOH)'!G$29</f>
        <v>0.75532297235043078</v>
      </c>
      <c r="H19" s="17">
        <f>'fatality risk'!H17*'final-death (DOH)'!H$29</f>
        <v>2.5404596557889931</v>
      </c>
      <c r="I19" s="17">
        <f>'fatality risk'!I17*'final-death (DOH)'!I$29</f>
        <v>3.1642159967266918</v>
      </c>
      <c r="J19" s="17">
        <f>'fatality risk'!J17*'final-death (DOH)'!J$29</f>
        <v>0.58479744614221696</v>
      </c>
      <c r="K19" s="17">
        <f>'fatality risk'!K17*'final-death (DOH)'!K$29</f>
        <v>1.1412393206197218</v>
      </c>
      <c r="L19" s="17">
        <f>'fatality risk'!L17*'final-death (DOH)'!L$29</f>
        <v>0.95179317111608996</v>
      </c>
      <c r="M19" s="17">
        <f>'fatality risk'!M17*'final-death (DOH)'!M$29</f>
        <v>1.2126908194322221</v>
      </c>
      <c r="N19" s="17">
        <f>'fatality risk'!N17*'final-death (DOH)'!N$29</f>
        <v>0.93935060649536672</v>
      </c>
      <c r="O19" s="17">
        <f>'fatality risk'!O17*'final-death (DOH)'!O$29</f>
        <v>0.88346493249101943</v>
      </c>
      <c r="P19" s="17">
        <f>'fatality risk'!P17*'final-death (DOH)'!P$29</f>
        <v>0.7225702473123049</v>
      </c>
      <c r="Q19" s="17">
        <f>'fatality risk'!Q17*'final-death (DOH)'!Q$29</f>
        <v>0.93730858025352182</v>
      </c>
      <c r="R19" s="17">
        <f>'fatality risk'!R17*'final-death (DOH)'!R$29</f>
        <v>1.0038589872965542</v>
      </c>
      <c r="S19" s="17">
        <f>'fatality risk'!S17*'final-death (DOH)'!S$29</f>
        <v>0.91777290707979009</v>
      </c>
      <c r="T19" s="17">
        <f>'fatality risk'!T17*'final-death (DOH)'!T$29</f>
        <v>0.52198904536472901</v>
      </c>
      <c r="U19" s="17">
        <f>'fatality risk'!U17*'final-death (DOH)'!U$29</f>
        <v>0.65788284351747117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risk'!C18*'final-death (DOH)'!C$29</f>
        <v>57.916924331909868</v>
      </c>
      <c r="D20" s="17">
        <f>'fatality risk'!D18*'final-death (DOH)'!D$29</f>
        <v>7.7309875955687124</v>
      </c>
      <c r="E20" s="17">
        <f>'fatality risk'!E18*'final-death (DOH)'!E$29</f>
        <v>0.97863190952877044</v>
      </c>
      <c r="F20" s="17">
        <f>'fatality risk'!F18*'final-death (DOH)'!F$29</f>
        <v>3.1001639070871256</v>
      </c>
      <c r="G20" s="17">
        <f>'fatality risk'!G18*'final-death (DOH)'!G$29</f>
        <v>2.1759227046337584</v>
      </c>
      <c r="H20" s="17">
        <f>'fatality risk'!H18*'final-death (DOH)'!H$29</f>
        <v>6.8366389940183678</v>
      </c>
      <c r="I20" s="17">
        <f>'fatality risk'!I18*'final-death (DOH)'!I$29</f>
        <v>8.3601465972341984</v>
      </c>
      <c r="J20" s="17">
        <f>'fatality risk'!J18*'final-death (DOH)'!J$29</f>
        <v>1.6156134118028183</v>
      </c>
      <c r="K20" s="17">
        <f>'fatality risk'!K18*'final-death (DOH)'!K$29</f>
        <v>3.1418168512998723</v>
      </c>
      <c r="L20" s="17">
        <f>'fatality risk'!L18*'final-death (DOH)'!L$29</f>
        <v>2.7520473701808275</v>
      </c>
      <c r="M20" s="17">
        <f>'fatality risk'!M18*'final-death (DOH)'!M$29</f>
        <v>3.3886204272064613</v>
      </c>
      <c r="N20" s="17">
        <f>'fatality risk'!N18*'final-death (DOH)'!N$29</f>
        <v>2.7283854738339213</v>
      </c>
      <c r="O20" s="17">
        <f>'fatality risk'!O18*'final-death (DOH)'!O$29</f>
        <v>2.4919549992680423</v>
      </c>
      <c r="P20" s="17">
        <f>'fatality risk'!P18*'final-death (DOH)'!P$29</f>
        <v>2.0023005507491769</v>
      </c>
      <c r="Q20" s="17">
        <f>'fatality risk'!Q18*'final-death (DOH)'!Q$29</f>
        <v>2.6131372910083419</v>
      </c>
      <c r="R20" s="17">
        <f>'fatality risk'!R18*'final-death (DOH)'!R$29</f>
        <v>2.7458491688052971</v>
      </c>
      <c r="S20" s="17">
        <f>'fatality risk'!S18*'final-death (DOH)'!S$29</f>
        <v>2.3387969366436709</v>
      </c>
      <c r="T20" s="17">
        <f>'fatality risk'!T18*'final-death (DOH)'!T$29</f>
        <v>1.4785748044929177</v>
      </c>
      <c r="U20" s="17">
        <f>'fatality risk'!U18*'final-death (DOH)'!U$29</f>
        <v>1.4371797004644062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risk'!C19*'final-death (DOH)'!C$29</f>
        <v>47.149196669341237</v>
      </c>
      <c r="D21" s="17">
        <f>'fatality risk'!D19*'final-death (DOH)'!D$29</f>
        <v>6.122732196377596</v>
      </c>
      <c r="E21" s="17">
        <f>'fatality risk'!E19*'final-death (DOH)'!E$29</f>
        <v>0.81156690975525059</v>
      </c>
      <c r="F21" s="17">
        <f>'fatality risk'!F19*'final-death (DOH)'!F$29</f>
        <v>2.6318954817704601</v>
      </c>
      <c r="G21" s="17">
        <f>'fatality risk'!G19*'final-death (DOH)'!G$29</f>
        <v>1.8078302250384624</v>
      </c>
      <c r="H21" s="17">
        <f>'fatality risk'!H19*'final-death (DOH)'!H$29</f>
        <v>5.4903643827334871</v>
      </c>
      <c r="I21" s="17">
        <f>'fatality risk'!I19*'final-death (DOH)'!I$29</f>
        <v>6.7717039730210118</v>
      </c>
      <c r="J21" s="17">
        <f>'fatality risk'!J19*'final-death (DOH)'!J$29</f>
        <v>1.3279420860104745</v>
      </c>
      <c r="K21" s="17">
        <f>'fatality risk'!K19*'final-death (DOH)'!K$29</f>
        <v>2.6198212185670871</v>
      </c>
      <c r="L21" s="17">
        <f>'fatality risk'!L19*'final-death (DOH)'!L$29</f>
        <v>2.356231083967447</v>
      </c>
      <c r="M21" s="17">
        <f>'fatality risk'!M19*'final-death (DOH)'!M$29</f>
        <v>2.794860584488033</v>
      </c>
      <c r="N21" s="17">
        <f>'fatality risk'!N19*'final-death (DOH)'!N$29</f>
        <v>2.3042633773216061</v>
      </c>
      <c r="O21" s="17">
        <f>'fatality risk'!O19*'final-death (DOH)'!O$29</f>
        <v>2.1134725516029866</v>
      </c>
      <c r="P21" s="17">
        <f>'fatality risk'!P19*'final-death (DOH)'!P$29</f>
        <v>1.591291008305455</v>
      </c>
      <c r="Q21" s="17">
        <f>'fatality risk'!Q19*'final-death (DOH)'!Q$29</f>
        <v>2.1362853213548627</v>
      </c>
      <c r="R21" s="17">
        <f>'fatality risk'!R19*'final-death (DOH)'!R$29</f>
        <v>2.2858304348910083</v>
      </c>
      <c r="S21" s="17">
        <f>'fatality risk'!S19*'final-death (DOH)'!S$29</f>
        <v>1.8034079534444114</v>
      </c>
      <c r="T21" s="17">
        <f>'fatality risk'!T19*'final-death (DOH)'!T$29</f>
        <v>1.2252221084457287</v>
      </c>
      <c r="U21" s="17">
        <f>'fatality risk'!U19*'final-death (DOH)'!U$29</f>
        <v>0.95433261049450901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risk'!C20*'final-death (DOH)'!C$29</f>
        <v>99.954530142874916</v>
      </c>
      <c r="D22" s="17">
        <f>'fatality risk'!D20*'final-death (DOH)'!D$29</f>
        <v>12.49417131060483</v>
      </c>
      <c r="E22" s="17">
        <f>'fatality risk'!E20*'final-death (DOH)'!E$29</f>
        <v>1.6726354542318667</v>
      </c>
      <c r="F22" s="17">
        <f>'fatality risk'!F20*'final-death (DOH)'!F$29</f>
        <v>5.7616425351682246</v>
      </c>
      <c r="G22" s="17">
        <f>'fatality risk'!G20*'final-death (DOH)'!G$29</f>
        <v>3.8013826488304781</v>
      </c>
      <c r="H22" s="17">
        <f>'fatality risk'!H20*'final-death (DOH)'!H$29</f>
        <v>11.705655918960808</v>
      </c>
      <c r="I22" s="17">
        <f>'fatality risk'!I20*'final-death (DOH)'!I$29</f>
        <v>14.315204682640184</v>
      </c>
      <c r="J22" s="17">
        <f>'fatality risk'!J20*'final-death (DOH)'!J$29</f>
        <v>2.7833298148048162</v>
      </c>
      <c r="K22" s="17">
        <f>'fatality risk'!K20*'final-death (DOH)'!K$29</f>
        <v>5.6749570454592888</v>
      </c>
      <c r="L22" s="17">
        <f>'fatality risk'!L20*'final-death (DOH)'!L$29</f>
        <v>5.2073753107657446</v>
      </c>
      <c r="M22" s="17">
        <f>'fatality risk'!M20*'final-death (DOH)'!M$29</f>
        <v>6.2051420223065481</v>
      </c>
      <c r="N22" s="17">
        <f>'fatality risk'!N20*'final-death (DOH)'!N$29</f>
        <v>5.1190790667517563</v>
      </c>
      <c r="O22" s="17">
        <f>'fatality risk'!O20*'final-death (DOH)'!O$29</f>
        <v>4.5569336576466997</v>
      </c>
      <c r="P22" s="17">
        <f>'fatality risk'!P20*'final-death (DOH)'!P$29</f>
        <v>3.4241701501164115</v>
      </c>
      <c r="Q22" s="17">
        <f>'fatality risk'!Q20*'final-death (DOH)'!Q$29</f>
        <v>4.5124621148307353</v>
      </c>
      <c r="R22" s="17">
        <f>'fatality risk'!R20*'final-death (DOH)'!R$29</f>
        <v>4.79593447145679</v>
      </c>
      <c r="S22" s="17">
        <f>'fatality risk'!S20*'final-death (DOH)'!S$29</f>
        <v>3.7024480916010378</v>
      </c>
      <c r="T22" s="17">
        <f>'fatality risk'!T20*'final-death (DOH)'!T$29</f>
        <v>2.5292354715141356</v>
      </c>
      <c r="U22" s="17">
        <f>'fatality risk'!U20*'final-death (DOH)'!U$29</f>
        <v>1.6924021667181908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risk'!C21*'final-death (DOH)'!C$29</f>
        <v>69.363520661258676</v>
      </c>
      <c r="D23" s="17">
        <f>'fatality risk'!D21*'final-death (DOH)'!D$29</f>
        <v>8.0807205126745583</v>
      </c>
      <c r="E23" s="17">
        <f>'fatality risk'!E21*'final-death (DOH)'!E$29</f>
        <v>1.1469179549897039</v>
      </c>
      <c r="F23" s="17">
        <f>'fatality risk'!F21*'final-death (DOH)'!F$29</f>
        <v>4.4536411169791137</v>
      </c>
      <c r="G23" s="17">
        <f>'fatality risk'!G21*'final-death (DOH)'!G$29</f>
        <v>2.5180838300868338</v>
      </c>
      <c r="H23" s="17">
        <f>'fatality risk'!H21*'final-death (DOH)'!H$29</f>
        <v>8.3946611432499232</v>
      </c>
      <c r="I23" s="17">
        <f>'fatality risk'!I21*'final-death (DOH)'!I$29</f>
        <v>9.4899934803001411</v>
      </c>
      <c r="J23" s="17">
        <f>'fatality risk'!J21*'final-death (DOH)'!J$29</f>
        <v>1.981452216403002</v>
      </c>
      <c r="K23" s="17">
        <f>'fatality risk'!K21*'final-death (DOH)'!K$29</f>
        <v>4.2335211414063405</v>
      </c>
      <c r="L23" s="17">
        <f>'fatality risk'!L21*'final-death (DOH)'!L$29</f>
        <v>3.8577668625385195</v>
      </c>
      <c r="M23" s="17">
        <f>'fatality risk'!M21*'final-death (DOH)'!M$29</f>
        <v>4.39318234668779</v>
      </c>
      <c r="N23" s="17">
        <f>'fatality risk'!N21*'final-death (DOH)'!N$29</f>
        <v>3.4429245992019721</v>
      </c>
      <c r="O23" s="17">
        <f>'fatality risk'!O21*'final-death (DOH)'!O$29</f>
        <v>3.5174805716023103</v>
      </c>
      <c r="P23" s="17">
        <f>'fatality risk'!P21*'final-death (DOH)'!P$29</f>
        <v>2.2979722479277682</v>
      </c>
      <c r="Q23" s="17">
        <f>'fatality risk'!Q21*'final-death (DOH)'!Q$29</f>
        <v>2.9595262024070959</v>
      </c>
      <c r="R23" s="17">
        <f>'fatality risk'!R21*'final-death (DOH)'!R$29</f>
        <v>3.1952622429198345</v>
      </c>
      <c r="S23" s="17">
        <f>'fatality risk'!S21*'final-death (DOH)'!S$29</f>
        <v>2.5168841496093961</v>
      </c>
      <c r="T23" s="17">
        <f>'fatality risk'!T21*'final-death (DOH)'!T$29</f>
        <v>1.8015807393127221</v>
      </c>
      <c r="U23" s="17">
        <f>'fatality risk'!U21*'final-death (DOH)'!U$29</f>
        <v>1.0816833632738461</v>
      </c>
    </row>
    <row r="24" spans="1:21" ht="15" customHeight="1" x14ac:dyDescent="0.15">
      <c r="A24" s="11" t="s">
        <v>20</v>
      </c>
      <c r="B24" s="11">
        <v>0.08</v>
      </c>
      <c r="C24" s="17">
        <f>'fatality risk'!C22*'final-death (DOH)'!C$29</f>
        <v>98.148368641443298</v>
      </c>
      <c r="D24" s="17">
        <f>'fatality risk'!D22*'final-death (DOH)'!D$29</f>
        <v>9.8911646575554588</v>
      </c>
      <c r="E24" s="17">
        <f>'fatality risk'!E22*'final-death (DOH)'!E$29</f>
        <v>1.6944976033765271</v>
      </c>
      <c r="F24" s="17">
        <f>'fatality risk'!F22*'final-death (DOH)'!F$29</f>
        <v>6.6254985627106988</v>
      </c>
      <c r="G24" s="17">
        <f>'fatality risk'!G22*'final-death (DOH)'!G$29</f>
        <v>3.4629043086738465</v>
      </c>
      <c r="H24" s="17">
        <f>'fatality risk'!H22*'final-death (DOH)'!H$29</f>
        <v>11.017826087072793</v>
      </c>
      <c r="I24" s="17">
        <f>'fatality risk'!I22*'final-death (DOH)'!I$29</f>
        <v>12.28901326930273</v>
      </c>
      <c r="J24" s="17">
        <f>'fatality risk'!J22*'final-death (DOH)'!J$29</f>
        <v>2.9542562496625453</v>
      </c>
      <c r="K24" s="17">
        <f>'fatality risk'!K22*'final-death (DOH)'!K$29</f>
        <v>6.4966374509249549</v>
      </c>
      <c r="L24" s="17">
        <f>'fatality risk'!L22*'final-death (DOH)'!L$29</f>
        <v>6.1156250704953292</v>
      </c>
      <c r="M24" s="17">
        <f>'fatality risk'!M22*'final-death (DOH)'!M$29</f>
        <v>6.873125238852726</v>
      </c>
      <c r="N24" s="17">
        <f>'fatality risk'!N22*'final-death (DOH)'!N$29</f>
        <v>5.3302621965682491</v>
      </c>
      <c r="O24" s="17">
        <f>'fatality risk'!O22*'final-death (DOH)'!O$29</f>
        <v>5.6408341159645508</v>
      </c>
      <c r="P24" s="17">
        <f>'fatality risk'!P22*'final-death (DOH)'!P$29</f>
        <v>3.4109730526590707</v>
      </c>
      <c r="Q24" s="17">
        <f>'fatality risk'!Q22*'final-death (DOH)'!Q$29</f>
        <v>4.1703294008362013</v>
      </c>
      <c r="R24" s="17">
        <f>'fatality risk'!R22*'final-death (DOH)'!R$29</f>
        <v>4.3678503788227125</v>
      </c>
      <c r="S24" s="17">
        <f>'fatality risk'!S22*'final-death (DOH)'!S$29</f>
        <v>3.6123289322804597</v>
      </c>
      <c r="T24" s="17">
        <f>'fatality risk'!T22*'final-death (DOH)'!T$29</f>
        <v>2.7821879771664828</v>
      </c>
      <c r="U24" s="17">
        <f>'fatality risk'!U22*'final-death (DOH)'!U$29</f>
        <v>1.412829313688337</v>
      </c>
    </row>
    <row r="25" spans="1:21" ht="15" customHeight="1" x14ac:dyDescent="0.15">
      <c r="A25" s="11" t="s">
        <v>21</v>
      </c>
      <c r="B25" s="11">
        <v>0.08</v>
      </c>
      <c r="C25" s="17">
        <f>'fatality risk'!C23*'final-death (DOH)'!C$29</f>
        <v>69.109457743038689</v>
      </c>
      <c r="D25" s="17">
        <f>'fatality risk'!D23*'final-death (DOH)'!D$29</f>
        <v>6.7329483764899232</v>
      </c>
      <c r="E25" s="17">
        <f>'fatality risk'!E23*'final-death (DOH)'!E$29</f>
        <v>1.3349831301400807</v>
      </c>
      <c r="F25" s="17">
        <f>'fatality risk'!F23*'final-death (DOH)'!F$29</f>
        <v>4.9449506100919036</v>
      </c>
      <c r="G25" s="17">
        <f>'fatality risk'!G23*'final-death (DOH)'!G$29</f>
        <v>2.7345535650647128</v>
      </c>
      <c r="H25" s="17">
        <f>'fatality risk'!H23*'final-death (DOH)'!H$29</f>
        <v>7.8277017736482497</v>
      </c>
      <c r="I25" s="17">
        <f>'fatality risk'!I23*'final-death (DOH)'!I$29</f>
        <v>8.4305624992802528</v>
      </c>
      <c r="J25" s="17">
        <f>'fatality risk'!J23*'final-death (DOH)'!J$29</f>
        <v>2.0664991091193778</v>
      </c>
      <c r="K25" s="17">
        <f>'fatality risk'!K23*'final-death (DOH)'!K$29</f>
        <v>4.4168961783436194</v>
      </c>
      <c r="L25" s="17">
        <f>'fatality risk'!L23*'final-death (DOH)'!L$29</f>
        <v>4.6628373194509924</v>
      </c>
      <c r="M25" s="17">
        <f>'fatality risk'!M23*'final-death (DOH)'!M$29</f>
        <v>4.7799615452283826</v>
      </c>
      <c r="N25" s="17">
        <f>'fatality risk'!N23*'final-death (DOH)'!N$29</f>
        <v>3.9515782744100711</v>
      </c>
      <c r="O25" s="17">
        <f>'fatality risk'!O23*'final-death (DOH)'!O$29</f>
        <v>3.8403334121594992</v>
      </c>
      <c r="P25" s="17">
        <f>'fatality risk'!P23*'final-death (DOH)'!P$29</f>
        <v>2.2771730431268207</v>
      </c>
      <c r="Q25" s="17">
        <f>'fatality risk'!Q23*'final-death (DOH)'!Q$29</f>
        <v>2.9972960581340251</v>
      </c>
      <c r="R25" s="17">
        <f>'fatality risk'!R23*'final-death (DOH)'!R$29</f>
        <v>3.0175344745630674</v>
      </c>
      <c r="S25" s="17">
        <f>'fatality risk'!S23*'final-death (DOH)'!S$29</f>
        <v>2.3860679615495295</v>
      </c>
      <c r="T25" s="17">
        <f>'fatality risk'!T23*'final-death (DOH)'!T$29</f>
        <v>1.9440806959886534</v>
      </c>
      <c r="U25" s="17">
        <f>'fatality risk'!U23*'final-death (DOH)'!U$29</f>
        <v>0.76337838999287833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risk'!C24*'final-death (DOH)'!C$29</f>
        <v>117.90896933958832</v>
      </c>
      <c r="D26" s="17">
        <f>'fatality risk'!D24*'final-death (DOH)'!D$29</f>
        <v>11.33152267676965</v>
      </c>
      <c r="E26" s="17">
        <f>'fatality risk'!E24*'final-death (DOH)'!E$29</f>
        <v>2.6160471357242656</v>
      </c>
      <c r="F26" s="17">
        <f>'fatality risk'!F24*'final-death (DOH)'!F$29</f>
        <v>9.9961391050924266</v>
      </c>
      <c r="G26" s="17">
        <f>'fatality risk'!G24*'final-death (DOH)'!G$29</f>
        <v>4.7773187410362725</v>
      </c>
      <c r="H26" s="17">
        <f>'fatality risk'!H24*'final-death (DOH)'!H$29</f>
        <v>13.375399386192605</v>
      </c>
      <c r="I26" s="17">
        <f>'fatality risk'!I24*'final-death (DOH)'!I$29</f>
        <v>13.681906999027525</v>
      </c>
      <c r="J26" s="17">
        <f>'fatality risk'!J24*'final-death (DOH)'!J$29</f>
        <v>3.4424623400464331</v>
      </c>
      <c r="K26" s="17">
        <f>'fatality risk'!K24*'final-death (DOH)'!K$29</f>
        <v>7.2985935367481289</v>
      </c>
      <c r="L26" s="17">
        <f>'fatality risk'!L24*'final-death (DOH)'!L$29</f>
        <v>8.8177781105219353</v>
      </c>
      <c r="M26" s="17">
        <f>'fatality risk'!M24*'final-death (DOH)'!M$29</f>
        <v>8.2731325709797048</v>
      </c>
      <c r="N26" s="17">
        <f>'fatality risk'!N24*'final-death (DOH)'!N$29</f>
        <v>6.3217167093591016</v>
      </c>
      <c r="O26" s="17">
        <f>'fatality risk'!O24*'final-death (DOH)'!O$29</f>
        <v>6.3918780581737105</v>
      </c>
      <c r="P26" s="17">
        <f>'fatality risk'!P24*'final-death (DOH)'!P$29</f>
        <v>3.8334169287805904</v>
      </c>
      <c r="Q26" s="17">
        <f>'fatality risk'!Q24*'final-death (DOH)'!Q$29</f>
        <v>4.8308534319180128</v>
      </c>
      <c r="R26" s="17">
        <f>'fatality risk'!R24*'final-death (DOH)'!R$29</f>
        <v>4.763238547750217</v>
      </c>
      <c r="S26" s="17">
        <f>'fatality risk'!S24*'final-death (DOH)'!S$29</f>
        <v>3.8819824485905809</v>
      </c>
      <c r="T26" s="17">
        <f>'fatality risk'!T24*'final-death (DOH)'!T$29</f>
        <v>3.0131963743338201</v>
      </c>
      <c r="U26" s="17">
        <f>'fatality risk'!U24*'final-death (DOH)'!U$29</f>
        <v>1.2622133412951386</v>
      </c>
    </row>
    <row r="27" spans="1:21" ht="27" customHeight="1" x14ac:dyDescent="0.15">
      <c r="A27" s="11"/>
      <c r="B27" s="23" t="s">
        <v>56</v>
      </c>
      <c r="C27" s="27">
        <f>SUM(D27:U27)</f>
        <v>2880</v>
      </c>
      <c r="D27" s="30">
        <f>ROUNDUP(SUM(D9:D26),0)*4</f>
        <v>332</v>
      </c>
      <c r="E27" s="30">
        <f t="shared" ref="E27:U27" si="1">ROUNDUP(SUM(E9:E26),0)*4</f>
        <v>52</v>
      </c>
      <c r="F27" s="30">
        <f t="shared" si="1"/>
        <v>180</v>
      </c>
      <c r="G27" s="30">
        <f t="shared" si="1"/>
        <v>108</v>
      </c>
      <c r="H27" s="30">
        <f t="shared" si="1"/>
        <v>328</v>
      </c>
      <c r="I27" s="30">
        <f t="shared" si="1"/>
        <v>384</v>
      </c>
      <c r="J27" s="30">
        <f t="shared" si="1"/>
        <v>84</v>
      </c>
      <c r="K27" s="30">
        <f t="shared" si="1"/>
        <v>172</v>
      </c>
      <c r="L27" s="30">
        <f t="shared" si="1"/>
        <v>164</v>
      </c>
      <c r="M27" s="30">
        <f t="shared" si="1"/>
        <v>184</v>
      </c>
      <c r="N27" s="30">
        <f t="shared" si="1"/>
        <v>144</v>
      </c>
      <c r="O27" s="30">
        <f t="shared" si="1"/>
        <v>140</v>
      </c>
      <c r="P27" s="30">
        <f t="shared" si="1"/>
        <v>100</v>
      </c>
      <c r="Q27" s="30">
        <f t="shared" si="1"/>
        <v>128</v>
      </c>
      <c r="R27" s="30">
        <f t="shared" si="1"/>
        <v>132</v>
      </c>
      <c r="S27" s="30">
        <f t="shared" si="1"/>
        <v>112</v>
      </c>
      <c r="T27" s="30">
        <f t="shared" si="1"/>
        <v>76</v>
      </c>
      <c r="U27" s="30">
        <f t="shared" si="1"/>
        <v>60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57</v>
      </c>
      <c r="C29" s="29">
        <f>SUM(D29:U29)</f>
        <v>101540</v>
      </c>
      <c r="D29" s="25">
        <f>ROUNDUP(D8*D6,0)</f>
        <v>12948</v>
      </c>
      <c r="E29" s="25">
        <f t="shared" ref="E29:U29" si="2">ROUNDUP(E8*E6,0)</f>
        <v>1732</v>
      </c>
      <c r="F29" s="25">
        <f t="shared" si="2"/>
        <v>5054</v>
      </c>
      <c r="G29" s="25">
        <f t="shared" si="2"/>
        <v>3471</v>
      </c>
      <c r="H29" s="25">
        <f t="shared" si="2"/>
        <v>11280</v>
      </c>
      <c r="I29" s="25">
        <f t="shared" si="2"/>
        <v>14494</v>
      </c>
      <c r="J29" s="25">
        <f t="shared" si="2"/>
        <v>2980</v>
      </c>
      <c r="K29" s="25">
        <f t="shared" si="2"/>
        <v>5829</v>
      </c>
      <c r="L29" s="25">
        <f t="shared" si="2"/>
        <v>4502</v>
      </c>
      <c r="M29" s="25">
        <f t="shared" si="2"/>
        <v>6075</v>
      </c>
      <c r="N29" s="25">
        <f t="shared" si="2"/>
        <v>4439</v>
      </c>
      <c r="O29" s="25">
        <f t="shared" si="2"/>
        <v>4465</v>
      </c>
      <c r="P29" s="25">
        <f t="shared" si="2"/>
        <v>3650</v>
      </c>
      <c r="Q29" s="25">
        <f t="shared" si="2"/>
        <v>4715</v>
      </c>
      <c r="R29" s="25">
        <f t="shared" si="2"/>
        <v>4921</v>
      </c>
      <c r="S29" s="25">
        <f t="shared" si="2"/>
        <v>4571</v>
      </c>
      <c r="T29" s="25">
        <f t="shared" si="2"/>
        <v>2611</v>
      </c>
      <c r="U29" s="25">
        <f t="shared" si="2"/>
        <v>3803</v>
      </c>
    </row>
    <row r="30" spans="1:21" ht="15" customHeight="1" x14ac:dyDescent="0.15">
      <c r="A30" s="11"/>
      <c r="B30" s="23" t="s">
        <v>58</v>
      </c>
      <c r="C30" s="31">
        <f>C27/C29</f>
        <v>2.8363206618081543E-2</v>
      </c>
      <c r="D30" s="31">
        <f t="shared" ref="D30:U30" si="3">D27/D29</f>
        <v>2.564102564102564E-2</v>
      </c>
      <c r="E30" s="31">
        <f t="shared" si="3"/>
        <v>3.0023094688221709E-2</v>
      </c>
      <c r="F30" s="31">
        <f t="shared" si="3"/>
        <v>3.5615354174910963E-2</v>
      </c>
      <c r="G30" s="31">
        <f t="shared" si="3"/>
        <v>3.1114952463267068E-2</v>
      </c>
      <c r="H30" s="31">
        <f t="shared" si="3"/>
        <v>2.9078014184397163E-2</v>
      </c>
      <c r="I30" s="31">
        <f t="shared" si="3"/>
        <v>2.6493721539947564E-2</v>
      </c>
      <c r="J30" s="31">
        <f t="shared" si="3"/>
        <v>2.8187919463087248E-2</v>
      </c>
      <c r="K30" s="31">
        <f t="shared" si="3"/>
        <v>2.9507634242580204E-2</v>
      </c>
      <c r="L30" s="31">
        <f t="shared" si="3"/>
        <v>3.6428254109284762E-2</v>
      </c>
      <c r="M30" s="31">
        <f t="shared" si="3"/>
        <v>3.0288065843621398E-2</v>
      </c>
      <c r="N30" s="31">
        <f t="shared" si="3"/>
        <v>3.2439738679882854E-2</v>
      </c>
      <c r="O30" s="31">
        <f t="shared" si="3"/>
        <v>3.1354983202687571E-2</v>
      </c>
      <c r="P30" s="31">
        <f t="shared" si="3"/>
        <v>2.7397260273972601E-2</v>
      </c>
      <c r="Q30" s="31">
        <f t="shared" si="3"/>
        <v>2.7147401908801695E-2</v>
      </c>
      <c r="R30" s="31">
        <f t="shared" si="3"/>
        <v>2.6823816297500507E-2</v>
      </c>
      <c r="S30" s="31">
        <f t="shared" si="3"/>
        <v>2.4502297090352222E-2</v>
      </c>
      <c r="T30" s="31">
        <f t="shared" si="3"/>
        <v>2.910762160091919E-2</v>
      </c>
      <c r="U30" s="31">
        <f t="shared" si="3"/>
        <v>1.5777018143570864E-2</v>
      </c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A793-32F6-CF48-A94E-C48A2E32114A}">
  <dimension ref="A1:U36"/>
  <sheetViews>
    <sheetView topLeftCell="B27" zoomScale="67" zoomScaleNormal="85" zoomScaleSheetLayoutView="75" workbookViewId="0">
      <selection activeCell="B54" sqref="B5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2"/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15" customHeight="1" x14ac:dyDescent="0.15">
      <c r="A4" s="8"/>
      <c r="B4" s="8"/>
      <c r="C4" s="9"/>
    </row>
    <row r="5" spans="1:21" ht="15" customHeight="1" x14ac:dyDescent="0.15">
      <c r="C5" s="10" t="s">
        <v>3</v>
      </c>
      <c r="D5" s="10" t="s">
        <v>29</v>
      </c>
      <c r="E5" s="10" t="s">
        <v>30</v>
      </c>
      <c r="F5" s="10" t="s">
        <v>31</v>
      </c>
      <c r="G5" s="10" t="s">
        <v>32</v>
      </c>
      <c r="H5" s="10" t="s">
        <v>33</v>
      </c>
      <c r="I5" s="10" t="s">
        <v>34</v>
      </c>
      <c r="J5" s="10" t="s">
        <v>35</v>
      </c>
      <c r="K5" s="10" t="s">
        <v>36</v>
      </c>
      <c r="L5" s="10" t="s">
        <v>37</v>
      </c>
      <c r="M5" s="10" t="s">
        <v>38</v>
      </c>
      <c r="N5" s="10" t="s">
        <v>39</v>
      </c>
      <c r="O5" s="10" t="s">
        <v>40</v>
      </c>
      <c r="P5" s="10" t="s">
        <v>41</v>
      </c>
      <c r="Q5" s="10" t="s">
        <v>42</v>
      </c>
      <c r="R5" s="10" t="s">
        <v>43</v>
      </c>
      <c r="S5" s="10" t="s">
        <v>44</v>
      </c>
      <c r="T5" s="10" t="s">
        <v>45</v>
      </c>
      <c r="U5" s="10" t="s">
        <v>46</v>
      </c>
    </row>
    <row r="6" spans="1:21" ht="27" customHeight="1" x14ac:dyDescent="0.15">
      <c r="A6" s="11" t="s">
        <v>4</v>
      </c>
      <c r="B6" s="11" t="s">
        <v>50</v>
      </c>
      <c r="C6" s="4">
        <v>100979303</v>
      </c>
      <c r="D6" s="4">
        <v>12877253</v>
      </c>
      <c r="E6" s="4">
        <v>1722006</v>
      </c>
      <c r="F6" s="4">
        <v>5026128</v>
      </c>
      <c r="G6" s="4">
        <v>3451410</v>
      </c>
      <c r="H6" s="4">
        <v>11218177</v>
      </c>
      <c r="I6" s="4">
        <v>14414774</v>
      </c>
      <c r="J6" s="4">
        <v>2963360</v>
      </c>
      <c r="K6" s="4">
        <v>5796989</v>
      </c>
      <c r="L6" s="4">
        <v>4477247</v>
      </c>
      <c r="M6" s="4">
        <v>6041903</v>
      </c>
      <c r="N6" s="4">
        <v>4414131</v>
      </c>
      <c r="O6" s="4">
        <v>4440150</v>
      </c>
      <c r="P6" s="4">
        <v>3629783</v>
      </c>
      <c r="Q6" s="4">
        <v>4689302</v>
      </c>
      <c r="R6" s="4">
        <v>4893318</v>
      </c>
      <c r="S6" s="4">
        <v>4545276</v>
      </c>
      <c r="T6" s="4">
        <v>2596709</v>
      </c>
      <c r="U6" s="4">
        <v>3781387</v>
      </c>
    </row>
    <row r="7" spans="1:21" ht="27" customHeight="1" x14ac:dyDescent="0.15">
      <c r="A7" s="11" t="s">
        <v>5</v>
      </c>
      <c r="B7" s="11">
        <v>1E-4</v>
      </c>
      <c r="C7" s="16">
        <f>'T4'!C7*'T4'!$B7/'T4'!C$6</f>
        <v>2.0558816889437236E-6</v>
      </c>
      <c r="D7" s="16">
        <f>'T4'!D7*'T4'!$B7/'T4'!D$6</f>
        <v>1.8570109634407276E-6</v>
      </c>
      <c r="E7" s="16">
        <f>'T4'!E7*'T4'!$B7/'T4'!E$6</f>
        <v>2.0086457306188251E-6</v>
      </c>
      <c r="F7" s="16">
        <f>'T4'!F7*'T4'!$B7/'T4'!F$6</f>
        <v>1.9232100734402306E-6</v>
      </c>
      <c r="G7" s="16">
        <f>'T4'!G7*'T4'!$B7/'T4'!G$6</f>
        <v>2.0207972973364513E-6</v>
      </c>
      <c r="H7" s="16">
        <f>'T4'!H7*'T4'!$B7/'T4'!H$6</f>
        <v>1.9228970981648802E-6</v>
      </c>
      <c r="I7" s="16">
        <f>'T4'!I7*'T4'!$B7/'T4'!I$6</f>
        <v>1.9725664793634644E-6</v>
      </c>
      <c r="J7" s="16">
        <f>'T4'!J7*'T4'!$B7/'T4'!J$6</f>
        <v>2.239586145456509E-6</v>
      </c>
      <c r="K7" s="16">
        <f>'T4'!K7*'T4'!$B7/'T4'!K$6</f>
        <v>2.2314342842465287E-6</v>
      </c>
      <c r="L7" s="16">
        <f>'T4'!L7*'T4'!$B7/'T4'!L$6</f>
        <v>1.8971702923693956E-6</v>
      </c>
      <c r="M7" s="16">
        <f>'T4'!M7*'T4'!$B7/'T4'!M$6</f>
        <v>2.2317968361954837E-6</v>
      </c>
      <c r="N7" s="16">
        <f>'T4'!N7*'T4'!$B7/'T4'!N$6</f>
        <v>2.0027498051145291E-6</v>
      </c>
      <c r="O7" s="16">
        <f>'T4'!O7*'T4'!$B7/'T4'!O$6</f>
        <v>2.1517966735358038E-6</v>
      </c>
      <c r="P7" s="16">
        <f>'T4'!P7*'T4'!$B7/'T4'!P$6</f>
        <v>2.2542945404725299E-6</v>
      </c>
      <c r="Q7" s="16">
        <f>'T4'!Q7*'T4'!$B7/'T4'!Q$6</f>
        <v>2.2053815258646172E-6</v>
      </c>
      <c r="R7" s="16">
        <f>'T4'!R7*'T4'!$B7/'T4'!R$6</f>
        <v>2.1235284524733525E-6</v>
      </c>
      <c r="S7" s="16">
        <f>'T4'!S7*'T4'!$B7/'T4'!S$6</f>
        <v>2.2552205850645812E-6</v>
      </c>
      <c r="T7" s="16">
        <f>'T4'!T7*'T4'!$B7/'T4'!T$6</f>
        <v>2.2417221182658511E-6</v>
      </c>
      <c r="U7" s="16">
        <f>'T4'!U7*'T4'!$B7/'T4'!U$6</f>
        <v>2.287652652320432E-6</v>
      </c>
    </row>
    <row r="8" spans="1:21" ht="15" customHeight="1" x14ac:dyDescent="0.15">
      <c r="A8" s="11" t="s">
        <v>6</v>
      </c>
      <c r="B8" s="11">
        <v>1E-4</v>
      </c>
      <c r="C8" s="16">
        <f>'T4'!C8*'T4'!$B8/'T4'!C$6</f>
        <v>8.6581267054299234E-6</v>
      </c>
      <c r="D8" s="16">
        <f>'T4'!D8*'T4'!$B8/'T4'!D$6</f>
        <v>7.4651868686590225E-6</v>
      </c>
      <c r="E8" s="16">
        <f>'T4'!E8*'T4'!$B8/'T4'!E$6</f>
        <v>8.4112947341646895E-6</v>
      </c>
      <c r="F8" s="16">
        <f>'T4'!F8*'T4'!$B8/'T4'!F$6</f>
        <v>8.0668259940853094E-6</v>
      </c>
      <c r="G8" s="16">
        <f>'T4'!G8*'T4'!$B8/'T4'!G$6</f>
        <v>8.4882120640549818E-6</v>
      </c>
      <c r="H8" s="16">
        <f>'T4'!H8*'T4'!$B8/'T4'!H$6</f>
        <v>7.9834094256134495E-6</v>
      </c>
      <c r="I8" s="16">
        <f>'T4'!I8*'T4'!$B8/'T4'!I$6</f>
        <v>8.1607176081983666E-6</v>
      </c>
      <c r="J8" s="16">
        <f>'T4'!J8*'T4'!$B8/'T4'!J$6</f>
        <v>9.443570811511257E-6</v>
      </c>
      <c r="K8" s="16">
        <f>'T4'!K8*'T4'!$B8/'T4'!K$6</f>
        <v>9.6131629713287362E-6</v>
      </c>
      <c r="L8" s="16">
        <f>'T4'!L8*'T4'!$B8/'T4'!L$6</f>
        <v>8.057518381273136E-6</v>
      </c>
      <c r="M8" s="16">
        <f>'T4'!M8*'T4'!$B8/'T4'!M$6</f>
        <v>8.8649718474460788E-6</v>
      </c>
      <c r="N8" s="16">
        <f>'T4'!N8*'T4'!$B8/'T4'!N$6</f>
        <v>8.4583805963166943E-6</v>
      </c>
      <c r="O8" s="16">
        <f>'T4'!O8*'T4'!$B8/'T4'!O$6</f>
        <v>9.0882064795108269E-6</v>
      </c>
      <c r="P8" s="16">
        <f>'T4'!P8*'T4'!$B8/'T4'!P$6</f>
        <v>9.5684232363201892E-6</v>
      </c>
      <c r="Q8" s="16">
        <f>'T4'!Q8*'T4'!$B8/'T4'!Q$6</f>
        <v>9.4623250965708761E-6</v>
      </c>
      <c r="R8" s="16">
        <f>'T4'!R8*'T4'!$B8/'T4'!R$6</f>
        <v>8.8782907630364527E-6</v>
      </c>
      <c r="S8" s="16">
        <f>'T4'!S8*'T4'!$B8/'T4'!S$6</f>
        <v>9.4402188117949273E-6</v>
      </c>
      <c r="T8" s="16">
        <f>'T4'!T8*'T4'!$B8/'T4'!T$6</f>
        <v>9.6599195366134587E-6</v>
      </c>
      <c r="U8" s="16">
        <f>'T4'!U8*'T4'!$B8/'T4'!U$6</f>
        <v>1.1917002940984354E-5</v>
      </c>
    </row>
    <row r="9" spans="1:21" ht="15" customHeight="1" x14ac:dyDescent="0.15">
      <c r="A9" s="11" t="s">
        <v>7</v>
      </c>
      <c r="B9" s="11">
        <v>1E-4</v>
      </c>
      <c r="C9" s="16">
        <f>'T4'!C9*'T4'!$B9/'T4'!C$6</f>
        <v>1.0737764747692902E-5</v>
      </c>
      <c r="D9" s="16">
        <f>'T4'!D9*'T4'!$B9/'T4'!D$6</f>
        <v>9.0370127852578497E-6</v>
      </c>
      <c r="E9" s="16">
        <f>'T4'!E9*'T4'!$B9/'T4'!E$6</f>
        <v>1.0499614983919918E-5</v>
      </c>
      <c r="F9" s="16">
        <f>'T4'!F9*'T4'!$B9/'T4'!F$6</f>
        <v>1.0164046757265234E-5</v>
      </c>
      <c r="G9" s="16">
        <f>'T4'!G9*'T4'!$B9/'T4'!G$6</f>
        <v>1.0378482996804205E-5</v>
      </c>
      <c r="H9" s="16">
        <f>'T4'!H9*'T4'!$B9/'T4'!H$6</f>
        <v>1.009675636246424E-5</v>
      </c>
      <c r="I9" s="16">
        <f>'T4'!I9*'T4'!$B9/'T4'!I$6</f>
        <v>1.0060164661617312E-5</v>
      </c>
      <c r="J9" s="16">
        <f>'T4'!J9*'T4'!$B9/'T4'!J$6</f>
        <v>1.1930916257221533E-5</v>
      </c>
      <c r="K9" s="16">
        <f>'T4'!K9*'T4'!$B9/'T4'!K$6</f>
        <v>1.2177804718967036E-5</v>
      </c>
      <c r="L9" s="16">
        <f>'T4'!L9*'T4'!$B9/'T4'!L$6</f>
        <v>1.0170401588297453E-5</v>
      </c>
      <c r="M9" s="16">
        <f>'T4'!M9*'T4'!$B9/'T4'!M$6</f>
        <v>1.0917123297080406E-5</v>
      </c>
      <c r="N9" s="16">
        <f>'T4'!N9*'T4'!$B9/'T4'!N$6</f>
        <v>1.0796326615589797E-5</v>
      </c>
      <c r="O9" s="16">
        <f>'T4'!O9*'T4'!$B9/'T4'!O$6</f>
        <v>1.1463531637444681E-5</v>
      </c>
      <c r="P9" s="16">
        <f>'T4'!P9*'T4'!$B9/'T4'!P$6</f>
        <v>1.1763127437645722E-5</v>
      </c>
      <c r="Q9" s="16">
        <f>'T4'!Q9*'T4'!$B9/'T4'!Q$6</f>
        <v>1.1527344581347075E-5</v>
      </c>
      <c r="R9" s="16">
        <f>'T4'!R9*'T4'!$B9/'T4'!R$6</f>
        <v>1.0939264523580931E-5</v>
      </c>
      <c r="S9" s="16">
        <f>'T4'!S9*'T4'!$B9/'T4'!S$6</f>
        <v>1.1570100473546601E-5</v>
      </c>
      <c r="T9" s="16">
        <f>'T4'!T9*'T4'!$B9/'T4'!T$6</f>
        <v>1.1685984066755267E-5</v>
      </c>
      <c r="U9" s="16">
        <f>'T4'!U9*'T4'!$B9/'T4'!U$6</f>
        <v>1.4659382919547775E-5</v>
      </c>
    </row>
    <row r="10" spans="1:21" ht="15" customHeight="1" x14ac:dyDescent="0.15">
      <c r="A10" s="11" t="s">
        <v>8</v>
      </c>
      <c r="B10" s="11">
        <v>2E-3</v>
      </c>
      <c r="C10" s="16">
        <f>'T4'!C10*'T4'!$B10/'T4'!C$6</f>
        <v>2.0784342312206295E-4</v>
      </c>
      <c r="D10" s="16">
        <f>'T4'!D10*'T4'!$B10/'T4'!D$6</f>
        <v>1.763717774279965E-4</v>
      </c>
      <c r="E10" s="16">
        <f>'T4'!E10*'T4'!$B10/'T4'!E$6</f>
        <v>2.0486339768850979E-4</v>
      </c>
      <c r="F10" s="16">
        <f>'T4'!F10*'T4'!$B10/'T4'!F$6</f>
        <v>1.9988269299946201E-4</v>
      </c>
      <c r="G10" s="16">
        <f>'T4'!G10*'T4'!$B10/'T4'!G$6</f>
        <v>1.9584285842597662E-4</v>
      </c>
      <c r="H10" s="16">
        <f>'T4'!H10*'T4'!$B10/'T4'!H$6</f>
        <v>1.98162500021171E-4</v>
      </c>
      <c r="I10" s="16">
        <f>'T4'!I10*'T4'!$B10/'T4'!I$6</f>
        <v>1.9649173826797423E-4</v>
      </c>
      <c r="J10" s="16">
        <f>'T4'!J10*'T4'!$B10/'T4'!J$6</f>
        <v>2.3219858538955779E-4</v>
      </c>
      <c r="K10" s="16">
        <f>'T4'!K10*'T4'!$B10/'T4'!K$6</f>
        <v>2.4452797823145778E-4</v>
      </c>
      <c r="L10" s="16">
        <f>'T4'!L10*'T4'!$B10/'T4'!L$6</f>
        <v>1.9899326528109796E-4</v>
      </c>
      <c r="M10" s="16">
        <f>'T4'!M10*'T4'!$B10/'T4'!M$6</f>
        <v>2.0775474217311993E-4</v>
      </c>
      <c r="N10" s="16">
        <f>'T4'!N10*'T4'!$B10/'T4'!N$6</f>
        <v>2.1097063045931352E-4</v>
      </c>
      <c r="O10" s="16">
        <f>'T4'!O10*'T4'!$B10/'T4'!O$6</f>
        <v>2.3132146436494265E-4</v>
      </c>
      <c r="P10" s="16">
        <f>'T4'!P10*'T4'!$B10/'T4'!P$6</f>
        <v>2.2467844496489183E-4</v>
      </c>
      <c r="Q10" s="16">
        <f>'T4'!Q10*'T4'!$B10/'T4'!Q$6</f>
        <v>2.1749505576736154E-4</v>
      </c>
      <c r="R10" s="16">
        <f>'T4'!R10*'T4'!$B10/'T4'!R$6</f>
        <v>2.065248978300613E-4</v>
      </c>
      <c r="S10" s="16">
        <f>'T4'!S10*'T4'!$B10/'T4'!S$6</f>
        <v>2.1842985992489786E-4</v>
      </c>
      <c r="T10" s="16">
        <f>'T4'!T10*'T4'!$B10/'T4'!T$6</f>
        <v>2.2329340715497963E-4</v>
      </c>
      <c r="U10" s="16">
        <f>'T4'!U10*'T4'!$B10/'T4'!U$6</f>
        <v>2.6422209628371813E-4</v>
      </c>
    </row>
    <row r="11" spans="1:21" ht="15" customHeight="1" x14ac:dyDescent="0.15">
      <c r="A11" s="11" t="s">
        <v>9</v>
      </c>
      <c r="B11" s="11">
        <v>2E-3</v>
      </c>
      <c r="C11" s="16">
        <f>'T4'!C11*'T4'!$B11/'T4'!C$6</f>
        <v>2.0184700621274837E-4</v>
      </c>
      <c r="D11" s="16">
        <f>'T4'!D11*'T4'!$B11/'T4'!D$6</f>
        <v>1.9473143845197421E-4</v>
      </c>
      <c r="E11" s="16">
        <f>'T4'!E11*'T4'!$B11/'T4'!E$6</f>
        <v>2.0830241009613205E-4</v>
      </c>
      <c r="F11" s="16">
        <f>'T4'!F11*'T4'!$B11/'T4'!F$6</f>
        <v>1.8882527464481605E-4</v>
      </c>
      <c r="G11" s="16">
        <f>'T4'!G11*'T4'!$B11/'T4'!G$6</f>
        <v>1.9255550630032362E-4</v>
      </c>
      <c r="H11" s="16">
        <f>'T4'!H11*'T4'!$B11/'T4'!H$6</f>
        <v>1.966019969198204E-4</v>
      </c>
      <c r="I11" s="16">
        <f>'T4'!I11*'T4'!$B11/'T4'!I$6</f>
        <v>1.97043255759681E-4</v>
      </c>
      <c r="J11" s="16">
        <f>'T4'!J11*'T4'!$B11/'T4'!J$6</f>
        <v>2.1160169537282004E-4</v>
      </c>
      <c r="K11" s="16">
        <f>'T4'!K11*'T4'!$B11/'T4'!K$6</f>
        <v>2.1602490534310142E-4</v>
      </c>
      <c r="L11" s="16">
        <f>'T4'!L11*'T4'!$B11/'T4'!L$6</f>
        <v>1.9705770085947906E-4</v>
      </c>
      <c r="M11" s="16">
        <f>'T4'!M11*'T4'!$B11/'T4'!M$6</f>
        <v>1.9614482390730204E-4</v>
      </c>
      <c r="N11" s="16">
        <f>'T4'!N11*'T4'!$B11/'T4'!N$6</f>
        <v>2.0059531536331841E-4</v>
      </c>
      <c r="O11" s="16">
        <f>'T4'!O11*'T4'!$B11/'T4'!O$6</f>
        <v>2.1970113622287534E-4</v>
      </c>
      <c r="P11" s="16">
        <f>'T4'!P11*'T4'!$B11/'T4'!P$6</f>
        <v>2.1297361302314766E-4</v>
      </c>
      <c r="Q11" s="16">
        <f>'T4'!Q11*'T4'!$B11/'T4'!Q$6</f>
        <v>2.0474774284104543E-4</v>
      </c>
      <c r="R11" s="16">
        <f>'T4'!R11*'T4'!$B11/'T4'!R$6</f>
        <v>2.0142283824595091E-4</v>
      </c>
      <c r="S11" s="16">
        <f>'T4'!S11*'T4'!$B11/'T4'!S$6</f>
        <v>2.106631148471512E-4</v>
      </c>
      <c r="T11" s="16">
        <f>'T4'!T11*'T4'!$B11/'T4'!T$6</f>
        <v>2.0398820198951826E-4</v>
      </c>
      <c r="U11" s="16">
        <f>'T4'!U11*'T4'!$B11/'T4'!U$6</f>
        <v>2.2290233715829667E-4</v>
      </c>
    </row>
    <row r="12" spans="1:21" ht="15" customHeight="1" x14ac:dyDescent="0.15">
      <c r="A12" s="11" t="s">
        <v>10</v>
      </c>
      <c r="B12" s="11">
        <v>2E-3</v>
      </c>
      <c r="C12" s="16">
        <f>'T4'!C12*'T4'!$B12/'T4'!C$6</f>
        <v>1.8751355413891102E-4</v>
      </c>
      <c r="D12" s="16">
        <f>'T4'!D12*'T4'!$B12/'T4'!D$6</f>
        <v>2.0951751122696744E-4</v>
      </c>
      <c r="E12" s="16">
        <f>'T4'!E12*'T4'!$B12/'T4'!E$6</f>
        <v>2.0377397059011411E-4</v>
      </c>
      <c r="F12" s="16">
        <f>'T4'!F12*'T4'!$B12/'T4'!F$6</f>
        <v>1.7445437123766048E-4</v>
      </c>
      <c r="G12" s="16">
        <f>'T4'!G12*'T4'!$B12/'T4'!G$6</f>
        <v>1.8465728499366925E-4</v>
      </c>
      <c r="H12" s="16">
        <f>'T4'!H12*'T4'!$B12/'T4'!H$6</f>
        <v>1.871541160386398E-4</v>
      </c>
      <c r="I12" s="16">
        <f>'T4'!I12*'T4'!$B12/'T4'!I$6</f>
        <v>1.9190380646966784E-4</v>
      </c>
      <c r="J12" s="16">
        <f>'T4'!J12*'T4'!$B12/'T4'!J$6</f>
        <v>1.7397143782733112E-4</v>
      </c>
      <c r="K12" s="16">
        <f>'T4'!K12*'T4'!$B12/'T4'!K$6</f>
        <v>1.6802446925464238E-4</v>
      </c>
      <c r="L12" s="16">
        <f>'T4'!L12*'T4'!$B12/'T4'!L$6</f>
        <v>1.8254699818884238E-4</v>
      </c>
      <c r="M12" s="16">
        <f>'T4'!M12*'T4'!$B12/'T4'!M$6</f>
        <v>1.8779910898933665E-4</v>
      </c>
      <c r="N12" s="16">
        <f>'T4'!N12*'T4'!$B12/'T4'!N$6</f>
        <v>1.8124020333787103E-4</v>
      </c>
      <c r="O12" s="16">
        <f>'T4'!O12*'T4'!$B12/'T4'!O$6</f>
        <v>1.7740526784005046E-4</v>
      </c>
      <c r="P12" s="16">
        <f>'T4'!P12*'T4'!$B12/'T4'!P$6</f>
        <v>1.8706462617737755E-4</v>
      </c>
      <c r="Q12" s="16">
        <f>'T4'!Q12*'T4'!$B12/'T4'!Q$6</f>
        <v>1.8637955073057781E-4</v>
      </c>
      <c r="R12" s="16">
        <f>'T4'!R12*'T4'!$B12/'T4'!R$6</f>
        <v>1.9089378617943899E-4</v>
      </c>
      <c r="S12" s="16">
        <f>'T4'!S12*'T4'!$B12/'T4'!S$6</f>
        <v>1.9190033784527056E-4</v>
      </c>
      <c r="T12" s="16">
        <f>'T4'!T12*'T4'!$B12/'T4'!T$6</f>
        <v>1.7921376634809675E-4</v>
      </c>
      <c r="U12" s="16">
        <f>'T4'!U12*'T4'!$B12/'T4'!U$6</f>
        <v>1.7246740415619984E-4</v>
      </c>
    </row>
    <row r="13" spans="1:21" ht="15" customHeight="1" x14ac:dyDescent="0.15">
      <c r="A13" s="11" t="s">
        <v>11</v>
      </c>
      <c r="B13" s="11">
        <v>2E-3</v>
      </c>
      <c r="C13" s="16">
        <f>'T4'!C13*'T4'!$B13/'T4'!C$6</f>
        <v>1.6558733822910225E-4</v>
      </c>
      <c r="D13" s="16">
        <f>'T4'!D13*'T4'!$B13/'T4'!D$6</f>
        <v>1.9648631583148984E-4</v>
      </c>
      <c r="E13" s="16">
        <f>'T4'!E13*'T4'!$B13/'T4'!E$6</f>
        <v>1.7471019264741239E-4</v>
      </c>
      <c r="F13" s="16">
        <f>'T4'!F13*'T4'!$B13/'T4'!F$6</f>
        <v>1.5584959237011076E-4</v>
      </c>
      <c r="G13" s="16">
        <f>'T4'!G13*'T4'!$B13/'T4'!G$6</f>
        <v>1.6195815623180093E-4</v>
      </c>
      <c r="H13" s="16">
        <f>'T4'!H13*'T4'!$B13/'T4'!H$6</f>
        <v>1.6699076864271263E-4</v>
      </c>
      <c r="I13" s="16">
        <f>'T4'!I13*'T4'!$B13/'T4'!I$6</f>
        <v>1.7321631265256051E-4</v>
      </c>
      <c r="J13" s="16">
        <f>'T4'!J13*'T4'!$B13/'T4'!J$6</f>
        <v>1.4701622482587334E-4</v>
      </c>
      <c r="K13" s="16">
        <f>'T4'!K13*'T4'!$B13/'T4'!K$6</f>
        <v>1.3839529452272552E-4</v>
      </c>
      <c r="L13" s="16">
        <f>'T4'!L13*'T4'!$B13/'T4'!L$6</f>
        <v>1.6032486034386756E-4</v>
      </c>
      <c r="M13" s="16">
        <f>'T4'!M13*'T4'!$B13/'T4'!M$6</f>
        <v>1.6529626510058173E-4</v>
      </c>
      <c r="N13" s="16">
        <f>'T4'!N13*'T4'!$B13/'T4'!N$6</f>
        <v>1.5400947547773277E-4</v>
      </c>
      <c r="O13" s="16">
        <f>'T4'!O13*'T4'!$B13/'T4'!O$6</f>
        <v>1.4126955170433431E-4</v>
      </c>
      <c r="P13" s="16">
        <f>'T4'!P13*'T4'!$B13/'T4'!P$6</f>
        <v>1.530466146323348E-4</v>
      </c>
      <c r="Q13" s="16">
        <f>'T4'!Q13*'T4'!$B13/'T4'!Q$6</f>
        <v>1.6343711708053781E-4</v>
      </c>
      <c r="R13" s="16">
        <f>'T4'!R13*'T4'!$B13/'T4'!R$6</f>
        <v>1.7274863395348513E-4</v>
      </c>
      <c r="S13" s="16">
        <f>'T4'!S13*'T4'!$B13/'T4'!S$6</f>
        <v>1.6823928843924987E-4</v>
      </c>
      <c r="T13" s="16">
        <f>'T4'!T13*'T4'!$B13/'T4'!T$6</f>
        <v>1.5646805244638504E-4</v>
      </c>
      <c r="U13" s="16">
        <f>'T4'!U13*'T4'!$B13/'T4'!U$6</f>
        <v>1.5273601987842028E-4</v>
      </c>
    </row>
    <row r="14" spans="1:21" ht="15" customHeight="1" x14ac:dyDescent="0.15">
      <c r="A14" s="11" t="s">
        <v>12</v>
      </c>
      <c r="B14" s="11">
        <v>2E-3</v>
      </c>
      <c r="C14" s="16">
        <f>'T4'!C14*'T4'!$B14/'T4'!C$6</f>
        <v>1.4541383792280682E-4</v>
      </c>
      <c r="D14" s="16">
        <f>'T4'!D14*'T4'!$B14/'T4'!D$6</f>
        <v>1.7156112409999244E-4</v>
      </c>
      <c r="E14" s="16">
        <f>'T4'!E14*'T4'!$B14/'T4'!E$6</f>
        <v>1.4655581920155911E-4</v>
      </c>
      <c r="F14" s="16">
        <f>'T4'!F14*'T4'!$B14/'T4'!F$6</f>
        <v>1.4555220241108065E-4</v>
      </c>
      <c r="G14" s="16">
        <f>'T4'!G14*'T4'!$B14/'T4'!G$6</f>
        <v>1.4340457957762192E-4</v>
      </c>
      <c r="H14" s="16">
        <f>'T4'!H14*'T4'!$B14/'T4'!H$6</f>
        <v>1.5002580187493923E-4</v>
      </c>
      <c r="I14" s="16">
        <f>'T4'!I14*'T4'!$B14/'T4'!I$6</f>
        <v>1.5794767229787996E-4</v>
      </c>
      <c r="J14" s="16">
        <f>'T4'!J14*'T4'!$B14/'T4'!J$6</f>
        <v>1.3344041898385618E-4</v>
      </c>
      <c r="K14" s="16">
        <f>'T4'!K14*'T4'!$B14/'T4'!K$6</f>
        <v>1.2351757093208215E-4</v>
      </c>
      <c r="L14" s="16">
        <f>'T4'!L14*'T4'!$B14/'T4'!L$6</f>
        <v>1.4108580563011155E-4</v>
      </c>
      <c r="M14" s="16">
        <f>'T4'!M14*'T4'!$B14/'T4'!M$6</f>
        <v>1.4338959099475778E-4</v>
      </c>
      <c r="N14" s="16">
        <f>'T4'!N14*'T4'!$B14/'T4'!N$6</f>
        <v>1.3352571548057817E-4</v>
      </c>
      <c r="O14" s="16">
        <f>'T4'!O14*'T4'!$B14/'T4'!O$6</f>
        <v>1.2330619461054244E-4</v>
      </c>
      <c r="P14" s="16">
        <f>'T4'!P14*'T4'!$B14/'T4'!P$6</f>
        <v>1.2949258950190688E-4</v>
      </c>
      <c r="Q14" s="16">
        <f>'T4'!Q14*'T4'!$B14/'T4'!Q$6</f>
        <v>1.353647088628542E-4</v>
      </c>
      <c r="R14" s="16">
        <f>'T4'!R14*'T4'!$B14/'T4'!R$6</f>
        <v>1.4494827436107769E-4</v>
      </c>
      <c r="S14" s="16">
        <f>'T4'!S14*'T4'!$B14/'T4'!S$6</f>
        <v>1.4140703446831391E-4</v>
      </c>
      <c r="T14" s="16">
        <f>'T4'!T14*'T4'!$B14/'T4'!T$6</f>
        <v>1.2936297444188008E-4</v>
      </c>
      <c r="U14" s="16">
        <f>'T4'!U14*'T4'!$B14/'T4'!U$6</f>
        <v>1.3137137246200931E-4</v>
      </c>
    </row>
    <row r="15" spans="1:21" ht="15" customHeight="1" x14ac:dyDescent="0.15">
      <c r="A15" s="11" t="s">
        <v>13</v>
      </c>
      <c r="B15" s="11">
        <v>2E-3</v>
      </c>
      <c r="C15" s="16">
        <f>'T4'!C15*'T4'!$B15/'T4'!C$6</f>
        <v>1.3354592079131304E-4</v>
      </c>
      <c r="D15" s="16">
        <f>'T4'!D15*'T4'!$B15/'T4'!D$6</f>
        <v>1.4970071644938561E-4</v>
      </c>
      <c r="E15" s="16">
        <f>'T4'!E15*'T4'!$B15/'T4'!E$6</f>
        <v>1.2581140832261908E-4</v>
      </c>
      <c r="F15" s="16">
        <f>'T4'!F15*'T4'!$B15/'T4'!F$6</f>
        <v>1.339002906412252E-4</v>
      </c>
      <c r="G15" s="16">
        <f>'T4'!G15*'T4'!$B15/'T4'!G$6</f>
        <v>1.3524559527845141E-4</v>
      </c>
      <c r="H15" s="16">
        <f>'T4'!H15*'T4'!$B15/'T4'!H$6</f>
        <v>1.4131761336980153E-4</v>
      </c>
      <c r="I15" s="16">
        <f>'T4'!I15*'T4'!$B15/'T4'!I$6</f>
        <v>1.4729041190656198E-4</v>
      </c>
      <c r="J15" s="16">
        <f>'T4'!J15*'T4'!$B15/'T4'!J$6</f>
        <v>1.2341193780033476E-4</v>
      </c>
      <c r="K15" s="16">
        <f>'T4'!K15*'T4'!$B15/'T4'!K$6</f>
        <v>1.1723810412612479E-4</v>
      </c>
      <c r="L15" s="16">
        <f>'T4'!L15*'T4'!$B15/'T4'!L$6</f>
        <v>1.2706692304445118E-4</v>
      </c>
      <c r="M15" s="16">
        <f>'T4'!M15*'T4'!$B15/'T4'!M$6</f>
        <v>1.2778953915678552E-4</v>
      </c>
      <c r="N15" s="16">
        <f>'T4'!N15*'T4'!$B15/'T4'!N$6</f>
        <v>1.2268960753543563E-4</v>
      </c>
      <c r="O15" s="16">
        <f>'T4'!O15*'T4'!$B15/'T4'!O$6</f>
        <v>1.1586545499588979E-4</v>
      </c>
      <c r="P15" s="16">
        <f>'T4'!P15*'T4'!$B15/'T4'!P$6</f>
        <v>1.2099951980600493E-4</v>
      </c>
      <c r="Q15" s="16">
        <f>'T4'!Q15*'T4'!$B15/'T4'!Q$6</f>
        <v>1.2470725920403505E-4</v>
      </c>
      <c r="R15" s="16">
        <f>'T4'!R15*'T4'!$B15/'T4'!R$6</f>
        <v>1.3041294271085591E-4</v>
      </c>
      <c r="S15" s="16">
        <f>'T4'!S15*'T4'!$B15/'T4'!S$6</f>
        <v>1.3076037626757979E-4</v>
      </c>
      <c r="T15" s="16">
        <f>'T4'!T15*'T4'!$B15/'T4'!T$6</f>
        <v>1.1701272649341917E-4</v>
      </c>
      <c r="U15" s="16">
        <f>'T4'!U15*'T4'!$B15/'T4'!U$6</f>
        <v>1.2958578426381642E-4</v>
      </c>
    </row>
    <row r="16" spans="1:21" ht="15" customHeight="1" x14ac:dyDescent="0.15">
      <c r="A16" s="11" t="s">
        <v>14</v>
      </c>
      <c r="B16" s="11">
        <v>4.0000000000000001E-3</v>
      </c>
      <c r="C16" s="16">
        <f>'T4'!C16*'T4'!$B16/'T4'!C$6</f>
        <v>2.3170403542991381E-4</v>
      </c>
      <c r="D16" s="16">
        <f>'T4'!D16*'T4'!$B16/'T4'!D$6</f>
        <v>2.5402591686285886E-4</v>
      </c>
      <c r="E16" s="16">
        <f>'T4'!E16*'T4'!$B16/'T4'!E$6</f>
        <v>2.1035699062604891E-4</v>
      </c>
      <c r="F16" s="16">
        <f>'T4'!F16*'T4'!$B16/'T4'!F$6</f>
        <v>2.3522202379247007E-4</v>
      </c>
      <c r="G16" s="16">
        <f>'T4'!G16*'T4'!$B16/'T4'!G$6</f>
        <v>2.3764896085947483E-4</v>
      </c>
      <c r="H16" s="16">
        <f>'T4'!H16*'T4'!$B16/'T4'!H$6</f>
        <v>2.4432525890793132E-4</v>
      </c>
      <c r="I16" s="16">
        <f>'T4'!I16*'T4'!$B16/'T4'!I$6</f>
        <v>2.4545039693303552E-4</v>
      </c>
      <c r="J16" s="16">
        <f>'T4'!J16*'T4'!$B16/'T4'!J$6</f>
        <v>2.1886642189946549E-4</v>
      </c>
      <c r="K16" s="16">
        <f>'T4'!K16*'T4'!$B16/'T4'!K$6</f>
        <v>2.073959429628036E-4</v>
      </c>
      <c r="L16" s="16">
        <f>'T4'!L16*'T4'!$B16/'T4'!L$6</f>
        <v>2.2392599738187328E-4</v>
      </c>
      <c r="M16" s="16">
        <f>'T4'!M16*'T4'!$B16/'T4'!M$6</f>
        <v>2.2373083447384045E-4</v>
      </c>
      <c r="N16" s="16">
        <f>'T4'!N16*'T4'!$B16/'T4'!N$6</f>
        <v>2.258338051136226E-4</v>
      </c>
      <c r="O16" s="16">
        <f>'T4'!O16*'T4'!$B16/'T4'!O$6</f>
        <v>2.1309280091888786E-4</v>
      </c>
      <c r="P16" s="16">
        <f>'T4'!P16*'T4'!$B16/'T4'!P$6</f>
        <v>2.1865880136636267E-4</v>
      </c>
      <c r="Q16" s="16">
        <f>'T4'!Q16*'T4'!$B16/'T4'!Q$6</f>
        <v>2.1942284800595058E-4</v>
      </c>
      <c r="R16" s="16">
        <f>'T4'!R16*'T4'!$B16/'T4'!R$6</f>
        <v>2.2821324916958186E-4</v>
      </c>
      <c r="S16" s="16">
        <f>'T4'!S16*'T4'!$B16/'T4'!S$6</f>
        <v>2.2722316532593399E-4</v>
      </c>
      <c r="T16" s="16">
        <f>'T4'!T16*'T4'!$B16/'T4'!T$6</f>
        <v>2.1327457177527402E-4</v>
      </c>
      <c r="U16" s="16">
        <f>'T4'!U16*'T4'!$B16/'T4'!U$6</f>
        <v>2.1375437108129902E-4</v>
      </c>
    </row>
    <row r="17" spans="1:21" ht="15" customHeight="1" x14ac:dyDescent="0.15">
      <c r="A17" s="11" t="s">
        <v>15</v>
      </c>
      <c r="B17" s="11">
        <v>4.0000000000000001E-3</v>
      </c>
      <c r="C17" s="16">
        <f>'T4'!C17*'T4'!$B17/'T4'!C$6</f>
        <v>2.0932309267375314E-4</v>
      </c>
      <c r="D17" s="16">
        <f>'T4'!D17*'T4'!$B17/'T4'!D$6</f>
        <v>2.2124376992515408E-4</v>
      </c>
      <c r="E17" s="16">
        <f>'T4'!E17*'T4'!$B17/'T4'!E$6</f>
        <v>1.9763694203156086E-4</v>
      </c>
      <c r="F17" s="16">
        <f>'T4'!F17*'T4'!$B17/'T4'!F$6</f>
        <v>2.2020768273310983E-4</v>
      </c>
      <c r="G17" s="16">
        <f>'T4'!G17*'T4'!$B17/'T4'!G$6</f>
        <v>2.1760961462127074E-4</v>
      </c>
      <c r="H17" s="16">
        <f>'T4'!H17*'T4'!$B17/'T4'!H$6</f>
        <v>2.252180545912228E-4</v>
      </c>
      <c r="I17" s="16">
        <f>'T4'!I17*'T4'!$B17/'T4'!I$6</f>
        <v>2.1831212893105365E-4</v>
      </c>
      <c r="J17" s="16">
        <f>'T4'!J17*'T4'!$B17/'T4'!J$6</f>
        <v>1.9624075373899898E-4</v>
      </c>
      <c r="K17" s="16">
        <f>'T4'!K17*'T4'!$B17/'T4'!K$6</f>
        <v>1.9578646776800853E-4</v>
      </c>
      <c r="L17" s="16">
        <f>'T4'!L17*'T4'!$B17/'T4'!L$6</f>
        <v>2.1141563107865169E-4</v>
      </c>
      <c r="M17" s="16">
        <f>'T4'!M17*'T4'!$B17/'T4'!M$6</f>
        <v>1.9961988797238223E-4</v>
      </c>
      <c r="N17" s="16">
        <f>'T4'!N17*'T4'!$B17/'T4'!N$6</f>
        <v>2.1161311252429978E-4</v>
      </c>
      <c r="O17" s="16">
        <f>'T4'!O17*'T4'!$B17/'T4'!O$6</f>
        <v>1.9786448656013874E-4</v>
      </c>
      <c r="P17" s="16">
        <f>'T4'!P17*'T4'!$B17/'T4'!P$6</f>
        <v>1.979644513184397E-4</v>
      </c>
      <c r="Q17" s="16">
        <f>'T4'!Q17*'T4'!$B17/'T4'!Q$6</f>
        <v>1.9879291203680208E-4</v>
      </c>
      <c r="R17" s="16">
        <f>'T4'!R17*'T4'!$B17/'T4'!R$6</f>
        <v>2.0399491715028534E-4</v>
      </c>
      <c r="S17" s="16">
        <f>'T4'!S17*'T4'!$B17/'T4'!S$6</f>
        <v>2.007816467030825E-4</v>
      </c>
      <c r="T17" s="16">
        <f>'T4'!T17*'T4'!$B17/'T4'!T$6</f>
        <v>1.999192054250207E-4</v>
      </c>
      <c r="U17" s="16">
        <f>'T4'!U17*'T4'!$B17/'T4'!U$6</f>
        <v>1.7299049264198559E-4</v>
      </c>
    </row>
    <row r="18" spans="1:21" ht="15" customHeight="1" x14ac:dyDescent="0.15">
      <c r="A18" s="11" t="s">
        <v>16</v>
      </c>
      <c r="B18" s="11">
        <v>1.2999999999999999E-2</v>
      </c>
      <c r="C18" s="16">
        <f>'T4'!C18*'T4'!$B18/'T4'!C$6</f>
        <v>5.7038530955199793E-4</v>
      </c>
      <c r="D18" s="16">
        <f>'T4'!D18*'T4'!$B18/'T4'!D$6</f>
        <v>5.9707967219406184E-4</v>
      </c>
      <c r="E18" s="16">
        <f>'T4'!E18*'T4'!$B18/'T4'!E$6</f>
        <v>5.6502997085956721E-4</v>
      </c>
      <c r="F18" s="16">
        <f>'T4'!F18*'T4'!$B18/'T4'!F$6</f>
        <v>6.1340797528435409E-4</v>
      </c>
      <c r="G18" s="16">
        <f>'T4'!G18*'T4'!$B18/'T4'!G$6</f>
        <v>6.2688640294836023E-4</v>
      </c>
      <c r="H18" s="16">
        <f>'T4'!H18*'T4'!$B18/'T4'!H$6</f>
        <v>6.0608501720020992E-4</v>
      </c>
      <c r="I18" s="16">
        <f>'T4'!I18*'T4'!$B18/'T4'!I$6</f>
        <v>5.7680051036526831E-4</v>
      </c>
      <c r="J18" s="16">
        <f>'T4'!J18*'T4'!$B18/'T4'!J$6</f>
        <v>5.4215215161168399E-4</v>
      </c>
      <c r="K18" s="16">
        <f>'T4'!K18*'T4'!$B18/'T4'!K$6</f>
        <v>5.3899757270541645E-4</v>
      </c>
      <c r="L18" s="16">
        <f>'T4'!L18*'T4'!$B18/'T4'!L$6</f>
        <v>6.1129439586424424E-4</v>
      </c>
      <c r="M18" s="16">
        <f>'T4'!M18*'T4'!$B18/'T4'!M$6</f>
        <v>5.5779760118624875E-4</v>
      </c>
      <c r="N18" s="16">
        <f>'T4'!N18*'T4'!$B18/'T4'!N$6</f>
        <v>6.1463966520250532E-4</v>
      </c>
      <c r="O18" s="16">
        <f>'T4'!O18*'T4'!$B18/'T4'!O$6</f>
        <v>5.5810862245644845E-4</v>
      </c>
      <c r="P18" s="16">
        <f>'T4'!P18*'T4'!$B18/'T4'!P$6</f>
        <v>5.4857549335593882E-4</v>
      </c>
      <c r="Q18" s="16">
        <f>'T4'!Q18*'T4'!$B18/'T4'!Q$6</f>
        <v>5.5421787720219345E-4</v>
      </c>
      <c r="R18" s="16">
        <f>'T4'!R18*'T4'!$B18/'T4'!R$6</f>
        <v>5.5798601276271028E-4</v>
      </c>
      <c r="S18" s="16">
        <f>'T4'!S18*'T4'!$B18/'T4'!S$6</f>
        <v>5.1165979799686523E-4</v>
      </c>
      <c r="T18" s="16">
        <f>'T4'!T18*'T4'!$B18/'T4'!T$6</f>
        <v>5.6628678839253837E-4</v>
      </c>
      <c r="U18" s="16">
        <f>'T4'!U18*'T4'!$B18/'T4'!U$6</f>
        <v>3.7790683682997799E-4</v>
      </c>
    </row>
    <row r="19" spans="1:21" ht="15" customHeight="1" x14ac:dyDescent="0.15">
      <c r="A19" s="11" t="s">
        <v>17</v>
      </c>
      <c r="B19" s="11">
        <v>1.2999999999999999E-2</v>
      </c>
      <c r="C19" s="16">
        <f>'T4'!C19*'T4'!$B19/'T4'!C$6</f>
        <v>4.643411135448221E-4</v>
      </c>
      <c r="D19" s="16">
        <f>'T4'!D19*'T4'!$B19/'T4'!D$6</f>
        <v>4.7287088325437103E-4</v>
      </c>
      <c r="E19" s="16">
        <f>'T4'!E19*'T4'!$B19/'T4'!E$6</f>
        <v>4.6857211879633404E-4</v>
      </c>
      <c r="F19" s="16">
        <f>'T4'!F19*'T4'!$B19/'T4'!F$6</f>
        <v>5.2075494297001588E-4</v>
      </c>
      <c r="G19" s="16">
        <f>'T4'!G19*'T4'!$B19/'T4'!G$6</f>
        <v>5.2083843994193675E-4</v>
      </c>
      <c r="H19" s="16">
        <f>'T4'!H19*'T4'!$B19/'T4'!H$6</f>
        <v>4.8673443109339422E-4</v>
      </c>
      <c r="I19" s="16">
        <f>'T4'!I19*'T4'!$B19/'T4'!I$6</f>
        <v>4.6720739430253981E-4</v>
      </c>
      <c r="J19" s="16">
        <f>'T4'!J19*'T4'!$B19/'T4'!J$6</f>
        <v>4.4561814966794449E-4</v>
      </c>
      <c r="K19" s="16">
        <f>'T4'!K19*'T4'!$B19/'T4'!K$6</f>
        <v>4.4944608313039747E-4</v>
      </c>
      <c r="L19" s="16">
        <f>'T4'!L19*'T4'!$B19/'T4'!L$6</f>
        <v>5.233742967497661E-4</v>
      </c>
      <c r="M19" s="16">
        <f>'T4'!M19*'T4'!$B19/'T4'!M$6</f>
        <v>4.6005935547128118E-4</v>
      </c>
      <c r="N19" s="16">
        <f>'T4'!N19*'T4'!$B19/'T4'!N$6</f>
        <v>5.1909515145789735E-4</v>
      </c>
      <c r="O19" s="16">
        <f>'T4'!O19*'T4'!$B19/'T4'!O$6</f>
        <v>4.7334211682037772E-4</v>
      </c>
      <c r="P19" s="16">
        <f>'T4'!P19*'T4'!$B19/'T4'!P$6</f>
        <v>4.359701392617685E-4</v>
      </c>
      <c r="Q19" s="16">
        <f>'T4'!Q19*'T4'!$B19/'T4'!Q$6</f>
        <v>4.530827828960472E-4</v>
      </c>
      <c r="R19" s="16">
        <f>'T4'!R19*'T4'!$B19/'T4'!R$6</f>
        <v>4.6450527024812199E-4</v>
      </c>
      <c r="S19" s="16">
        <f>'T4'!S19*'T4'!$B19/'T4'!S$6</f>
        <v>3.9453247723570582E-4</v>
      </c>
      <c r="T19" s="16">
        <f>'T4'!T19*'T4'!$B19/'T4'!T$6</f>
        <v>4.6925396723314003E-4</v>
      </c>
      <c r="U19" s="16">
        <f>'T4'!U19*'T4'!$B19/'T4'!U$6</f>
        <v>2.5094204851288694E-4</v>
      </c>
    </row>
    <row r="20" spans="1:21" ht="15" customHeight="1" x14ac:dyDescent="0.15">
      <c r="A20" s="11" t="s">
        <v>18</v>
      </c>
      <c r="B20" s="11">
        <v>3.5999999999999997E-2</v>
      </c>
      <c r="C20" s="16">
        <f>'T4'!C20*'T4'!$B20/'T4'!C$6</f>
        <v>9.8438576071375734E-4</v>
      </c>
      <c r="D20" s="16">
        <f>'T4'!D20*'T4'!$B20/'T4'!D$6</f>
        <v>9.6494990041742583E-4</v>
      </c>
      <c r="E20" s="16">
        <f>'T4'!E20*'T4'!$B20/'T4'!E$6</f>
        <v>9.6572485810153964E-4</v>
      </c>
      <c r="F20" s="16">
        <f>'T4'!F20*'T4'!$B20/'T4'!F$6</f>
        <v>1.14001633066249E-3</v>
      </c>
      <c r="G20" s="16">
        <f>'T4'!G20*'T4'!$B20/'T4'!G$6</f>
        <v>1.0951837075282276E-3</v>
      </c>
      <c r="H20" s="16">
        <f>'T4'!H20*'T4'!$B20/'T4'!H$6</f>
        <v>1.0377354538085822E-3</v>
      </c>
      <c r="I20" s="16">
        <f>'T4'!I20*'T4'!$B20/'T4'!I$6</f>
        <v>9.8766418398235026E-4</v>
      </c>
      <c r="J20" s="16">
        <f>'T4'!J20*'T4'!$B20/'T4'!J$6</f>
        <v>9.3400329355866315E-4</v>
      </c>
      <c r="K20" s="16">
        <f>'T4'!K20*'T4'!$B20/'T4'!K$6</f>
        <v>9.7357300488236213E-4</v>
      </c>
      <c r="L20" s="16">
        <f>'T4'!L20*'T4'!$B20/'T4'!L$6</f>
        <v>1.1566804333109162E-3</v>
      </c>
      <c r="M20" s="16">
        <f>'T4'!M20*'T4'!$B20/'T4'!M$6</f>
        <v>1.021422555112189E-3</v>
      </c>
      <c r="N20" s="16">
        <f>'T4'!N20*'T4'!$B20/'T4'!N$6</f>
        <v>1.1532054667158721E-3</v>
      </c>
      <c r="O20" s="16">
        <f>'T4'!O20*'T4'!$B20/'T4'!O$6</f>
        <v>1.0205898449376707E-3</v>
      </c>
      <c r="P20" s="16">
        <f>'T4'!P20*'T4'!$B20/'T4'!P$6</f>
        <v>9.3812880825107164E-4</v>
      </c>
      <c r="Q20" s="16">
        <f>'T4'!Q20*'T4'!$B20/'T4'!Q$6</f>
        <v>9.5704392679336913E-4</v>
      </c>
      <c r="R20" s="16">
        <f>'T4'!R20*'T4'!$B20/'T4'!R$6</f>
        <v>9.7458534270611461E-4</v>
      </c>
      <c r="S20" s="16">
        <f>'T4'!S20*'T4'!$B20/'T4'!S$6</f>
        <v>8.0998645626800217E-4</v>
      </c>
      <c r="T20" s="16">
        <f>'T4'!T20*'T4'!$B20/'T4'!T$6</f>
        <v>9.6868459269020902E-4</v>
      </c>
      <c r="U20" s="16">
        <f>'T4'!U20*'T4'!$B20/'T4'!U$6</f>
        <v>4.45017661508859E-4</v>
      </c>
    </row>
    <row r="21" spans="1:21" ht="15" customHeight="1" x14ac:dyDescent="0.15">
      <c r="A21" s="11" t="s">
        <v>19</v>
      </c>
      <c r="B21" s="11">
        <v>3.5999999999999997E-2</v>
      </c>
      <c r="C21" s="16">
        <f>'T4'!C21*'T4'!$B21/'T4'!C$6</f>
        <v>6.8311523203918331E-4</v>
      </c>
      <c r="D21" s="16">
        <f>'T4'!D21*'T4'!$B21/'T4'!D$6</f>
        <v>6.240902465766572E-4</v>
      </c>
      <c r="E21" s="16">
        <f>'T4'!E21*'T4'!$B21/'T4'!E$6</f>
        <v>6.6219281465918238E-4</v>
      </c>
      <c r="F21" s="16">
        <f>'T4'!F21*'T4'!$B21/'T4'!F$6</f>
        <v>8.8121114305087336E-4</v>
      </c>
      <c r="G21" s="16">
        <f>'T4'!G21*'T4'!$B21/'T4'!G$6</f>
        <v>7.2546350621919729E-4</v>
      </c>
      <c r="H21" s="16">
        <f>'T4'!H21*'T4'!$B21/'T4'!H$6</f>
        <v>7.4420754816045419E-4</v>
      </c>
      <c r="I21" s="16">
        <f>'T4'!I21*'T4'!$B21/'T4'!I$6</f>
        <v>6.5475324136195256E-4</v>
      </c>
      <c r="J21" s="16">
        <f>'T4'!J21*'T4'!$B21/'T4'!J$6</f>
        <v>6.6491685114194695E-4</v>
      </c>
      <c r="K21" s="16">
        <f>'T4'!K21*'T4'!$B21/'T4'!K$6</f>
        <v>7.2628600813284274E-4</v>
      </c>
      <c r="L21" s="16">
        <f>'T4'!L21*'T4'!$B21/'T4'!L$6</f>
        <v>8.5690068026177688E-4</v>
      </c>
      <c r="M21" s="16">
        <f>'T4'!M21*'T4'!$B21/'T4'!M$6</f>
        <v>7.2315758793214642E-4</v>
      </c>
      <c r="N21" s="16">
        <f>'T4'!N21*'T4'!$B21/'T4'!N$6</f>
        <v>7.7560815481008609E-4</v>
      </c>
      <c r="O21" s="16">
        <f>'T4'!O21*'T4'!$B21/'T4'!O$6</f>
        <v>7.8778960170264507E-4</v>
      </c>
      <c r="P21" s="16">
        <f>'T4'!P21*'T4'!$B21/'T4'!P$6</f>
        <v>6.2958143778842968E-4</v>
      </c>
      <c r="Q21" s="16">
        <f>'T4'!Q21*'T4'!$B21/'T4'!Q$6</f>
        <v>6.2768318184667994E-4</v>
      </c>
      <c r="R21" s="16">
        <f>'T4'!R21*'T4'!$B21/'T4'!R$6</f>
        <v>6.4931157141228095E-4</v>
      </c>
      <c r="S21" s="16">
        <f>'T4'!S21*'T4'!$B21/'T4'!S$6</f>
        <v>5.5062002835471369E-4</v>
      </c>
      <c r="T21" s="16">
        <f>'T4'!T21*'T4'!$B21/'T4'!T$6</f>
        <v>6.8999645320288094E-4</v>
      </c>
      <c r="U21" s="16">
        <f>'T4'!U21*'T4'!$B21/'T4'!U$6</f>
        <v>2.8442896746617042E-4</v>
      </c>
    </row>
    <row r="22" spans="1:21" ht="15" customHeight="1" x14ac:dyDescent="0.15">
      <c r="A22" s="11" t="s">
        <v>20</v>
      </c>
      <c r="B22" s="11">
        <v>0.08</v>
      </c>
      <c r="C22" s="16">
        <f>'T4'!C22*'T4'!$B22/'T4'!C$6</f>
        <v>9.6659807604336512E-4</v>
      </c>
      <c r="D22" s="16">
        <f>'T4'!D22*'T4'!$B22/'T4'!D$6</f>
        <v>7.6391447772284975E-4</v>
      </c>
      <c r="E22" s="16">
        <f>'T4'!E22*'T4'!$B22/'T4'!E$6</f>
        <v>9.7834734606035059E-4</v>
      </c>
      <c r="F22" s="16">
        <f>'T4'!F22*'T4'!$B22/'T4'!F$6</f>
        <v>1.3109415438683615E-3</v>
      </c>
      <c r="G22" s="16">
        <f>'T4'!G22*'T4'!$B22/'T4'!G$6</f>
        <v>9.9766761990027265E-4</v>
      </c>
      <c r="H22" s="16">
        <f>'T4'!H22*'T4'!$B22/'T4'!H$6</f>
        <v>9.7675763183269443E-4</v>
      </c>
      <c r="I22" s="16">
        <f>'T4'!I22*'T4'!$B22/'T4'!I$6</f>
        <v>8.478689988479875E-4</v>
      </c>
      <c r="J22" s="16">
        <f>'T4'!J22*'T4'!$B22/'T4'!J$6</f>
        <v>9.9136115760488103E-4</v>
      </c>
      <c r="K22" s="16">
        <f>'T4'!K22*'T4'!$B22/'T4'!K$6</f>
        <v>1.1145372192357102E-3</v>
      </c>
      <c r="L22" s="16">
        <f>'T4'!L22*'T4'!$B22/'T4'!L$6</f>
        <v>1.3584240494214413E-3</v>
      </c>
      <c r="M22" s="16">
        <f>'T4'!M22*'T4'!$B22/'T4'!M$6</f>
        <v>1.1313786401403664E-3</v>
      </c>
      <c r="N22" s="16">
        <f>'T4'!N22*'T4'!$B22/'T4'!N$6</f>
        <v>1.2007799496661972E-3</v>
      </c>
      <c r="O22" s="16">
        <f>'T4'!O22*'T4'!$B22/'T4'!O$6</f>
        <v>1.2633447068229678E-3</v>
      </c>
      <c r="P22" s="16">
        <f>'T4'!P22*'T4'!$B22/'T4'!P$6</f>
        <v>9.3451316511207418E-4</v>
      </c>
      <c r="Q22" s="16">
        <f>'T4'!Q22*'T4'!$B22/'T4'!Q$6</f>
        <v>8.8448131512962921E-4</v>
      </c>
      <c r="R22" s="16">
        <f>'T4'!R22*'T4'!$B22/'T4'!R$6</f>
        <v>8.8759406194324579E-4</v>
      </c>
      <c r="S22" s="16">
        <f>'T4'!S22*'T4'!$B22/'T4'!S$6</f>
        <v>7.9027104184652369E-4</v>
      </c>
      <c r="T22" s="16">
        <f>'T4'!T22*'T4'!$B22/'T4'!T$6</f>
        <v>1.0655641429209049E-3</v>
      </c>
      <c r="U22" s="16">
        <f>'T4'!U22*'T4'!$B22/'T4'!U$6</f>
        <v>3.7150389526382778E-4</v>
      </c>
    </row>
    <row r="23" spans="1:21" ht="15" customHeight="1" x14ac:dyDescent="0.15">
      <c r="A23" s="11" t="s">
        <v>21</v>
      </c>
      <c r="B23" s="11">
        <v>0.08</v>
      </c>
      <c r="C23" s="16">
        <f>'T4'!C23*'T4'!$B23/'T4'!C$6</f>
        <v>6.8061313514909086E-4</v>
      </c>
      <c r="D23" s="16">
        <f>'T4'!D23*'T4'!$B23/'T4'!D$6</f>
        <v>5.1999910229301232E-4</v>
      </c>
      <c r="E23" s="16">
        <f>'T4'!E23*'T4'!$B23/'T4'!E$6</f>
        <v>7.7077547929565863E-4</v>
      </c>
      <c r="F23" s="16">
        <f>'T4'!F23*'T4'!$B23/'T4'!F$6</f>
        <v>9.784231519770288E-4</v>
      </c>
      <c r="G23" s="16">
        <f>'T4'!G23*'T4'!$B23/'T4'!G$6</f>
        <v>7.8782874245598175E-4</v>
      </c>
      <c r="H23" s="16">
        <f>'T4'!H23*'T4'!$B23/'T4'!H$6</f>
        <v>6.9394519269931295E-4</v>
      </c>
      <c r="I23" s="16">
        <f>'T4'!I23*'T4'!$B23/'T4'!I$6</f>
        <v>5.8165878979441507E-4</v>
      </c>
      <c r="J23" s="16">
        <f>'T4'!J23*'T4'!$B23/'T4'!J$6</f>
        <v>6.9345607688569731E-4</v>
      </c>
      <c r="K23" s="16">
        <f>'T4'!K23*'T4'!$B23/'T4'!K$6</f>
        <v>7.577450983605455E-4</v>
      </c>
      <c r="L23" s="16">
        <f>'T4'!L23*'T4'!$B23/'T4'!L$6</f>
        <v>1.0357257484342498E-3</v>
      </c>
      <c r="M23" s="16">
        <f>'T4'!M23*'T4'!$B23/'T4'!M$6</f>
        <v>7.8682494571660614E-4</v>
      </c>
      <c r="N23" s="16">
        <f>'T4'!N23*'T4'!$B23/'T4'!N$6</f>
        <v>8.9019560135392454E-4</v>
      </c>
      <c r="O23" s="16">
        <f>'T4'!O23*'T4'!$B23/'T4'!O$6</f>
        <v>8.6009706879272097E-4</v>
      </c>
      <c r="P23" s="16">
        <f>'T4'!P23*'T4'!$B23/'T4'!P$6</f>
        <v>6.2388302551419741E-4</v>
      </c>
      <c r="Q23" s="16">
        <f>'T4'!Q23*'T4'!$B23/'T4'!Q$6</f>
        <v>6.356937557018081E-4</v>
      </c>
      <c r="R23" s="16">
        <f>'T4'!R23*'T4'!$B23/'T4'!R$6</f>
        <v>6.1319538194738211E-4</v>
      </c>
      <c r="S23" s="16">
        <f>'T4'!S23*'T4'!$B23/'T4'!S$6</f>
        <v>5.2200130421122936E-4</v>
      </c>
      <c r="T23" s="16">
        <f>'T4'!T23*'T4'!$B23/'T4'!T$6</f>
        <v>7.4457322711170184E-4</v>
      </c>
      <c r="U23" s="16">
        <f>'T4'!U23*'T4'!$B23/'T4'!U$6</f>
        <v>2.0073057848879261E-4</v>
      </c>
    </row>
    <row r="24" spans="1:21" ht="15" customHeight="1" x14ac:dyDescent="0.15">
      <c r="A24" s="11" t="s">
        <v>22</v>
      </c>
      <c r="B24" s="11">
        <v>0.14799999999999999</v>
      </c>
      <c r="C24" s="16">
        <f>'T4'!C24*'T4'!$B24/'T4'!C$6</f>
        <v>1.16120710399437E-3</v>
      </c>
      <c r="D24" s="16">
        <f>'T4'!D24*'T4'!$B24/'T4'!D$6</f>
        <v>8.7515621538227135E-4</v>
      </c>
      <c r="E24" s="16">
        <f>'T4'!E24*'T4'!$B24/'T4'!E$6</f>
        <v>1.5104198243211695E-3</v>
      </c>
      <c r="F24" s="16">
        <f>'T4'!F24*'T4'!$B24/'T4'!F$6</f>
        <v>1.9778668589419128E-3</v>
      </c>
      <c r="G24" s="16">
        <f>'T4'!G24*'T4'!$B24/'T4'!G$6</f>
        <v>1.3763522734186898E-3</v>
      </c>
      <c r="H24" s="16">
        <f>'T4'!H24*'T4'!$B24/'T4'!H$6</f>
        <v>1.1857623569319685E-3</v>
      </c>
      <c r="I24" s="16">
        <f>'T4'!I24*'T4'!$B24/'T4'!I$6</f>
        <v>9.4397040147837206E-4</v>
      </c>
      <c r="J24" s="16">
        <f>'T4'!J24*'T4'!$B24/'T4'!J$6</f>
        <v>1.1551887047135682E-3</v>
      </c>
      <c r="K24" s="16">
        <f>'T4'!K24*'T4'!$B24/'T4'!K$6</f>
        <v>1.2521176079513003E-3</v>
      </c>
      <c r="L24" s="16">
        <f>'T4'!L24*'T4'!$B24/'T4'!L$6</f>
        <v>1.9586357420084263E-3</v>
      </c>
      <c r="M24" s="16">
        <f>'T4'!M24*'T4'!$B24/'T4'!M$6</f>
        <v>1.3618325219719679E-3</v>
      </c>
      <c r="N24" s="16">
        <f>'T4'!N24*'T4'!$B24/'T4'!N$6</f>
        <v>1.4241308198601264E-3</v>
      </c>
      <c r="O24" s="16">
        <f>'T4'!O24*'T4'!$B24/'T4'!O$6</f>
        <v>1.431551636769028E-3</v>
      </c>
      <c r="P24" s="16">
        <f>'T4'!P24*'T4'!$B24/'T4'!P$6</f>
        <v>1.0502512133645453E-3</v>
      </c>
      <c r="Q24" s="16">
        <f>'T4'!Q24*'T4'!$B24/'T4'!Q$6</f>
        <v>1.0245712474905647E-3</v>
      </c>
      <c r="R24" s="16">
        <f>'T4'!R24*'T4'!$B24/'T4'!R$6</f>
        <v>9.6794118019715857E-4</v>
      </c>
      <c r="S24" s="16">
        <f>'T4'!S24*'T4'!$B24/'T4'!S$6</f>
        <v>8.4926327906160158E-4</v>
      </c>
      <c r="T24" s="16">
        <f>'T4'!T24*'T4'!$B24/'T4'!T$6</f>
        <v>1.1540392088601379E-3</v>
      </c>
      <c r="U24" s="16">
        <f>'T4'!U24*'T4'!$B24/'T4'!U$6</f>
        <v>3.3189937977784343E-4</v>
      </c>
    </row>
    <row r="25" spans="1:21" ht="27" customHeight="1" x14ac:dyDescent="0.15">
      <c r="A25" s="11"/>
      <c r="B25" s="11"/>
      <c r="C25" s="16">
        <f>SUM(C7:C24)</f>
        <v>7.0148757126992645E-3</v>
      </c>
      <c r="D25" s="16">
        <f t="shared" ref="D25:U25" si="0">SUM(D7:D24)</f>
        <v>6.4100582787338257E-3</v>
      </c>
      <c r="E25" s="16">
        <f t="shared" si="0"/>
        <v>7.4139930987464605E-3</v>
      </c>
      <c r="F25" s="16">
        <f t="shared" si="0"/>
        <v>8.8966701604097625E-3</v>
      </c>
      <c r="G25" s="16">
        <f t="shared" si="0"/>
        <v>7.6200307410594515E-3</v>
      </c>
      <c r="H25" s="16">
        <f t="shared" si="0"/>
        <v>7.2610268049790976E-3</v>
      </c>
      <c r="I25" s="16">
        <f t="shared" si="0"/>
        <v>6.607772692100479E-3</v>
      </c>
      <c r="J25" s="16">
        <f t="shared" si="0"/>
        <v>6.8870579342368114E-3</v>
      </c>
      <c r="K25" s="16">
        <f t="shared" si="0"/>
        <v>7.2476357295140625E-3</v>
      </c>
      <c r="L25" s="16">
        <f t="shared" si="0"/>
        <v>8.9635776181211345E-3</v>
      </c>
      <c r="M25" s="16">
        <f t="shared" si="0"/>
        <v>7.5160118922796334E-3</v>
      </c>
      <c r="N25" s="16">
        <f t="shared" si="0"/>
        <v>8.039390131375803E-3</v>
      </c>
      <c r="O25" s="16">
        <f t="shared" si="0"/>
        <v>7.8373534903100131E-3</v>
      </c>
      <c r="P25" s="16">
        <f t="shared" si="0"/>
        <v>6.6293677886529291E-3</v>
      </c>
      <c r="Q25" s="16">
        <f t="shared" si="0"/>
        <v>6.610316332793238E-3</v>
      </c>
      <c r="R25" s="16">
        <f t="shared" si="0"/>
        <v>6.6162194445568414E-3</v>
      </c>
      <c r="S25" s="16">
        <f t="shared" si="0"/>
        <v>5.9410047486665278E-3</v>
      </c>
      <c r="T25" s="16">
        <f t="shared" si="0"/>
        <v>7.1045189122077215E-3</v>
      </c>
      <c r="U25" s="16">
        <f t="shared" si="0"/>
        <v>3.7513232842869559E-3</v>
      </c>
    </row>
    <row r="26" spans="1:21" ht="15" customHeight="1" x14ac:dyDescent="0.15">
      <c r="A26" s="11"/>
      <c r="B26" s="1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customHeight="1" x14ac:dyDescent="0.15">
      <c r="A27" s="11"/>
      <c r="B27" s="1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1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" customHeight="1" x14ac:dyDescent="0.15">
      <c r="A30" s="11"/>
      <c r="B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27" customHeight="1" x14ac:dyDescent="0.15"/>
    <row r="32" spans="1:21" x14ac:dyDescent="0.15">
      <c r="A32" s="13"/>
      <c r="B32" s="13"/>
      <c r="C32" s="13"/>
    </row>
    <row r="33" spans="1:3" x14ac:dyDescent="0.15">
      <c r="A33" s="14" t="s">
        <v>47</v>
      </c>
      <c r="B33" s="14"/>
      <c r="C33" s="5"/>
    </row>
    <row r="34" spans="1:3" ht="15" x14ac:dyDescent="0.15">
      <c r="A34" s="15" t="s">
        <v>48</v>
      </c>
      <c r="B34" s="15"/>
    </row>
    <row r="35" spans="1:3" x14ac:dyDescent="0.15">
      <c r="A35" s="15"/>
      <c r="B35" s="15"/>
    </row>
    <row r="36" spans="1:3" x14ac:dyDescent="0.15">
      <c r="A36" s="12" t="s">
        <v>49</v>
      </c>
      <c r="B36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1B26-4D18-8A4C-A391-BA1DD746EE87}">
  <dimension ref="A1:U36"/>
  <sheetViews>
    <sheetView zoomScale="85" zoomScaleNormal="85" zoomScaleSheetLayoutView="75" workbookViewId="0">
      <selection activeCell="U25" sqref="U25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2"/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15" customHeight="1" x14ac:dyDescent="0.15">
      <c r="A4" s="8"/>
      <c r="B4" s="8"/>
      <c r="C4" s="9"/>
    </row>
    <row r="5" spans="1:21" ht="15" customHeight="1" x14ac:dyDescent="0.15">
      <c r="C5" s="10" t="s">
        <v>3</v>
      </c>
      <c r="D5" s="10" t="s">
        <v>29</v>
      </c>
      <c r="E5" s="10" t="s">
        <v>30</v>
      </c>
      <c r="F5" s="10" t="s">
        <v>31</v>
      </c>
      <c r="G5" s="10" t="s">
        <v>32</v>
      </c>
      <c r="H5" s="10" t="s">
        <v>33</v>
      </c>
      <c r="I5" s="10" t="s">
        <v>34</v>
      </c>
      <c r="J5" s="10" t="s">
        <v>35</v>
      </c>
      <c r="K5" s="10" t="s">
        <v>36</v>
      </c>
      <c r="L5" s="10" t="s">
        <v>37</v>
      </c>
      <c r="M5" s="10" t="s">
        <v>38</v>
      </c>
      <c r="N5" s="10" t="s">
        <v>39</v>
      </c>
      <c r="O5" s="10" t="s">
        <v>40</v>
      </c>
      <c r="P5" s="10" t="s">
        <v>41</v>
      </c>
      <c r="Q5" s="10" t="s">
        <v>42</v>
      </c>
      <c r="R5" s="10" t="s">
        <v>43</v>
      </c>
      <c r="S5" s="10" t="s">
        <v>44</v>
      </c>
      <c r="T5" s="10" t="s">
        <v>45</v>
      </c>
      <c r="U5" s="10" t="s">
        <v>46</v>
      </c>
    </row>
    <row r="6" spans="1:21" ht="27" customHeight="1" x14ac:dyDescent="0.15">
      <c r="A6" s="11" t="s">
        <v>4</v>
      </c>
      <c r="B6" s="11" t="s">
        <v>50</v>
      </c>
      <c r="C6" s="4">
        <f>'T4'!C6*(1+0.015)^5</f>
        <v>108783387.8452934</v>
      </c>
      <c r="D6" s="4">
        <f>'T4'!D6*(1+0.015)^5</f>
        <v>13872458.67087207</v>
      </c>
      <c r="E6" s="4">
        <f>'T4'!E6*(1+0.015)^5</f>
        <v>1855089.5183929158</v>
      </c>
      <c r="F6" s="4">
        <f>'T4'!F6*(1+0.015)^5</f>
        <v>5414567.2958753621</v>
      </c>
      <c r="G6" s="4">
        <f>'T4'!G6*(1+0.015)^5</f>
        <v>3718148.7838465683</v>
      </c>
      <c r="H6" s="4">
        <f>'T4'!H6*(1+0.015)^5</f>
        <v>12085162.634843599</v>
      </c>
      <c r="I6" s="4">
        <f>'T4'!I6*(1+0.015)^5</f>
        <v>15528805.449808378</v>
      </c>
      <c r="J6" s="4">
        <f>'T4'!J6*(1+0.015)^5</f>
        <v>3192380.3257507994</v>
      </c>
      <c r="K6" s="4">
        <f>'T4'!K6*(1+0.015)^5</f>
        <v>6245003.5203936752</v>
      </c>
      <c r="L6" s="4">
        <f>'T4'!L6*(1+0.015)^5</f>
        <v>4823266.5745393028</v>
      </c>
      <c r="M6" s="4">
        <f>'T4'!M6*(1+0.015)^5</f>
        <v>6508845.4549210127</v>
      </c>
      <c r="N6" s="4">
        <f>'T4'!N6*(1+0.015)^5</f>
        <v>4755272.7173501365</v>
      </c>
      <c r="O6" s="4">
        <f>'T4'!O6*(1+0.015)^5</f>
        <v>4783302.5698472047</v>
      </c>
      <c r="P6" s="4">
        <f>'T4'!P6*(1+0.015)^5</f>
        <v>3910307.1634714357</v>
      </c>
      <c r="Q6" s="4">
        <f>'T4'!Q6*(1+0.015)^5</f>
        <v>5051710.0339830043</v>
      </c>
      <c r="R6" s="4">
        <f>'T4'!R6*(1+0.015)^5</f>
        <v>5271493.2073194785</v>
      </c>
      <c r="S6" s="4">
        <f>'T4'!S6*(1+0.015)^5</f>
        <v>4896553.1280395528</v>
      </c>
      <c r="T6" s="4">
        <f>'T4'!T6*(1+0.015)^5</f>
        <v>2797393.0684425896</v>
      </c>
      <c r="U6" s="4">
        <f>'T4'!U6*(1+0.015)^5</f>
        <v>4073627.7275963225</v>
      </c>
    </row>
    <row r="7" spans="1:21" ht="27" customHeight="1" x14ac:dyDescent="0.15">
      <c r="A7" s="11" t="s">
        <v>5</v>
      </c>
      <c r="B7" s="11">
        <v>1E-4</v>
      </c>
      <c r="C7" s="17">
        <f>'fatality risk'!C7*'proportion of pop'!C$6</f>
        <v>223.64577513240192</v>
      </c>
      <c r="D7" s="17">
        <f>'fatality risk'!D7*'proportion of pop'!D$6</f>
        <v>25.761307841687817</v>
      </c>
      <c r="E7" s="17">
        <f>'fatality risk'!E7*'proportion of pop'!E$6</f>
        <v>3.7262176410356629</v>
      </c>
      <c r="F7" s="17">
        <f>'fatality risk'!F7*'proportion of pop'!F$6</f>
        <v>10.413350366747526</v>
      </c>
      <c r="G7" s="17">
        <f>'fatality risk'!G7*'proportion of pop'!G$6</f>
        <v>7.513625013491958</v>
      </c>
      <c r="H7" s="17">
        <f>'fatality risk'!H7*'proportion of pop'!H$6</f>
        <v>23.238524161391393</v>
      </c>
      <c r="I7" s="17">
        <f>'fatality risk'!I7*'proportion of pop'!I$6</f>
        <v>30.631601094848691</v>
      </c>
      <c r="J7" s="17">
        <f>'fatality risk'!J7*'proportion of pop'!J$6</f>
        <v>7.1496107485794269</v>
      </c>
      <c r="K7" s="17">
        <f>'fatality risk'!K7*'proportion of pop'!K$6</f>
        <v>13.935314960646712</v>
      </c>
      <c r="L7" s="17">
        <f>'fatality risk'!L7*'proportion of pop'!L$6</f>
        <v>9.150558057394262</v>
      </c>
      <c r="M7" s="17">
        <f>'fatality risk'!M7*'proportion of pop'!M$6</f>
        <v>14.52642069357807</v>
      </c>
      <c r="N7" s="17">
        <f>'fatality risk'!N7*'proportion of pop'!N$6</f>
        <v>9.5236215079394224</v>
      </c>
      <c r="O7" s="17">
        <f>'fatality risk'!O7*'proportion of pop'!O$6</f>
        <v>10.292694558312476</v>
      </c>
      <c r="P7" s="17">
        <f>'fatality risk'!P7*'proportion of pop'!P$6</f>
        <v>8.8149840901842822</v>
      </c>
      <c r="Q7" s="17">
        <f>'fatality risk'!Q7*'proportion of pop'!Q$6</f>
        <v>11.140947982971035</v>
      </c>
      <c r="R7" s="17">
        <f>'fatality risk'!R7*'proportion of pop'!R$6</f>
        <v>11.194165812762922</v>
      </c>
      <c r="S7" s="17">
        <f>'fatality risk'!S7*'proportion of pop'!S$6</f>
        <v>11.042807410217165</v>
      </c>
      <c r="T7" s="17">
        <f>'fatality risk'!T7*'proportion of pop'!T$6</f>
        <v>6.2709779150113309</v>
      </c>
      <c r="U7" s="17">
        <f>'fatality risk'!U7*'proportion of pop'!U$6</f>
        <v>9.3190452756017823</v>
      </c>
    </row>
    <row r="8" spans="1:21" ht="15" customHeight="1" x14ac:dyDescent="0.15">
      <c r="A8" s="11" t="s">
        <v>6</v>
      </c>
      <c r="B8" s="11">
        <v>1E-4</v>
      </c>
      <c r="C8" s="17">
        <f>'fatality risk'!C8*'proportion of pop'!C$6</f>
        <v>941.86035541047579</v>
      </c>
      <c r="D8" s="17">
        <f>'fatality risk'!D8*'proportion of pop'!D$6</f>
        <v>103.56049630580917</v>
      </c>
      <c r="E8" s="17">
        <f>'fatality risk'!E8*'proportion of pop'!E$6</f>
        <v>15.603704697462442</v>
      </c>
      <c r="F8" s="17">
        <f>'fatality risk'!F8*'proportion of pop'!F$6</f>
        <v>43.67837220909157</v>
      </c>
      <c r="G8" s="17">
        <f>'fatality risk'!G8*'proportion of pop'!G$6</f>
        <v>31.560435362997801</v>
      </c>
      <c r="H8" s="17">
        <f>'fatality risk'!H8*'proportion of pop'!H$6</f>
        <v>96.480801289081853</v>
      </c>
      <c r="I8" s="17">
        <f>'fatality risk'!I8*'proportion of pop'!I$6</f>
        <v>126.72619606853799</v>
      </c>
      <c r="J8" s="17">
        <f>'fatality risk'!J8*'proportion of pop'!J$6</f>
        <v>30.147469663503049</v>
      </c>
      <c r="K8" s="17">
        <f>'fatality risk'!K8*'proportion of pop'!K$6</f>
        <v>60.03423659806608</v>
      </c>
      <c r="L8" s="17">
        <f>'fatality risk'!L8*'proportion of pop'!L$6</f>
        <v>38.863559082130749</v>
      </c>
      <c r="M8" s="17">
        <f>'fatality risk'!M8*'proportion of pop'!M$6</f>
        <v>57.700731717252147</v>
      </c>
      <c r="N8" s="17">
        <f>'fatality risk'!N8*'proportion of pop'!N$6</f>
        <v>40.221906482628555</v>
      </c>
      <c r="O8" s="17">
        <f>'fatality risk'!O8*'proportion of pop'!O$6</f>
        <v>43.471641408746159</v>
      </c>
      <c r="P8" s="17">
        <f>'fatality risk'!P8*'proportion of pop'!P$6</f>
        <v>37.415473924109371</v>
      </c>
      <c r="Q8" s="17">
        <f>'fatality risk'!Q8*'proportion of pop'!Q$6</f>
        <v>47.800922635156297</v>
      </c>
      <c r="R8" s="17">
        <f>'fatality risk'!R8*'proportion of pop'!R$6</f>
        <v>46.801849449953927</v>
      </c>
      <c r="S8" s="17">
        <f>'fatality risk'!S8*'proportion of pop'!S$6</f>
        <v>46.224532952272284</v>
      </c>
      <c r="T8" s="17">
        <f>'fatality risk'!T8*'proportion of pop'!T$6</f>
        <v>27.02259195343564</v>
      </c>
      <c r="U8" s="17">
        <f>'fatality risk'!U8*'proportion of pop'!U$6</f>
        <v>48.545433610240785</v>
      </c>
    </row>
    <row r="9" spans="1:21" ht="15" customHeight="1" x14ac:dyDescent="0.15">
      <c r="A9" s="11" t="s">
        <v>7</v>
      </c>
      <c r="B9" s="11">
        <v>1E-4</v>
      </c>
      <c r="C9" s="17">
        <f>'fatality risk'!C9*'proportion of pop'!C$6</f>
        <v>1168.090427139796</v>
      </c>
      <c r="D9" s="17">
        <f>'fatality risk'!D9*'proportion of pop'!D$6</f>
        <v>125.36558637163201</v>
      </c>
      <c r="E9" s="17">
        <f>'fatality risk'!E9*'proportion of pop'!E$6</f>
        <v>19.477725703831045</v>
      </c>
      <c r="F9" s="17">
        <f>'fatality risk'!F9*'proportion of pop'!F$6</f>
        <v>55.033915165636365</v>
      </c>
      <c r="G9" s="17">
        <f>'fatality risk'!G9*'proportion of pop'!G$6</f>
        <v>38.588743932739845</v>
      </c>
      <c r="H9" s="17">
        <f>'fatality risk'!H9*'proportion of pop'!H$6</f>
        <v>122.02094272477221</v>
      </c>
      <c r="I9" s="17">
        <f>'fatality risk'!I9*'proportion of pop'!I$6</f>
        <v>156.22233982329257</v>
      </c>
      <c r="J9" s="17">
        <f>'fatality risk'!J9*'proportion of pop'!J$6</f>
        <v>38.088022327734386</v>
      </c>
      <c r="K9" s="17">
        <f>'fatality risk'!K9*'proportion of pop'!K$6</f>
        <v>76.050433340615854</v>
      </c>
      <c r="L9" s="17">
        <f>'fatality risk'!L9*'proportion of pop'!L$6</f>
        <v>49.054558030476542</v>
      </c>
      <c r="M9" s="17">
        <f>'fatality risk'!M9*'proportion of pop'!M$6</f>
        <v>71.057868353014101</v>
      </c>
      <c r="N9" s="17">
        <f>'fatality risk'!N9*'proportion of pop'!N$6</f>
        <v>51.339477402715296</v>
      </c>
      <c r="O9" s="17">
        <f>'fatality risk'!O9*'proportion of pop'!O$6</f>
        <v>54.833540340913878</v>
      </c>
      <c r="P9" s="17">
        <f>'fatality risk'!P9*'proportion of pop'!P$6</f>
        <v>45.997441484253457</v>
      </c>
      <c r="Q9" s="17">
        <f>'fatality risk'!Q9*'proportion of pop'!Q$6</f>
        <v>58.232802286770628</v>
      </c>
      <c r="R9" s="17">
        <f>'fatality risk'!R9*'proportion of pop'!R$6</f>
        <v>57.666258629127832</v>
      </c>
      <c r="S9" s="17">
        <f>'fatality risk'!S9*'proportion of pop'!S$6</f>
        <v>56.653611665476525</v>
      </c>
      <c r="T9" s="17">
        <f>'fatality risk'!T9*'proportion of pop'!T$6</f>
        <v>32.690290826271728</v>
      </c>
      <c r="U9" s="17">
        <f>'fatality risk'!U9*'proportion of pop'!U$6</f>
        <v>59.716868730521746</v>
      </c>
    </row>
    <row r="10" spans="1:21" ht="15" customHeight="1" x14ac:dyDescent="0.15">
      <c r="A10" s="11" t="s">
        <v>8</v>
      </c>
      <c r="B10" s="11">
        <v>2E-3</v>
      </c>
      <c r="C10" s="17">
        <f>'fatality risk'!C10*'proportion of pop'!C$6</f>
        <v>22609.911708580796</v>
      </c>
      <c r="D10" s="17">
        <f>'fatality risk'!D10*'proportion of pop'!D$6</f>
        <v>2446.7101930781287</v>
      </c>
      <c r="E10" s="17">
        <f>'fatality risk'!E10*'proportion of pop'!E$6</f>
        <v>380.03994175431399</v>
      </c>
      <c r="F10" s="17">
        <f>'fatality risk'!F10*'proportion of pop'!F$6</f>
        <v>1082.2782925263821</v>
      </c>
      <c r="G10" s="17">
        <f>'fatality risk'!G10*'proportion of pop'!G$6</f>
        <v>728.17288588158067</v>
      </c>
      <c r="H10" s="17">
        <f>'fatality risk'!H10*'proportion of pop'!H$6</f>
        <v>2394.8260408830497</v>
      </c>
      <c r="I10" s="17">
        <f>'fatality risk'!I10*'proportion of pop'!I$6</f>
        <v>3051.2819760580396</v>
      </c>
      <c r="J10" s="17">
        <f>'fatality risk'!J10*'proportion of pop'!J$6</f>
        <v>741.26619566479133</v>
      </c>
      <c r="K10" s="17">
        <f>'fatality risk'!K10*'proportion of pop'!K$6</f>
        <v>1527.0780848902018</v>
      </c>
      <c r="L10" s="17">
        <f>'fatality risk'!L10*'proportion of pop'!L$6</f>
        <v>959.79756498875213</v>
      </c>
      <c r="M10" s="17">
        <f>'fatality risk'!M10*'proportion of pop'!M$6</f>
        <v>1352.2435093317986</v>
      </c>
      <c r="N10" s="17">
        <f>'fatality risk'!N10*'proportion of pop'!N$6</f>
        <v>1003.2228831853313</v>
      </c>
      <c r="O10" s="17">
        <f>'fatality risk'!O10*'proportion of pop'!O$6</f>
        <v>1106.4805549576488</v>
      </c>
      <c r="P10" s="17">
        <f>'fatality risk'!P10*'proportion of pop'!P$6</f>
        <v>878.56173282383918</v>
      </c>
      <c r="Q10" s="17">
        <f>'fatality risk'!Q10*'proportion of pop'!Q$6</f>
        <v>1098.7219555616734</v>
      </c>
      <c r="R10" s="17">
        <f>'fatality risk'!R10*'proportion of pop'!R$6</f>
        <v>1088.6945960535174</v>
      </c>
      <c r="S10" s="17">
        <f>'fatality risk'!S10*'proportion of pop'!S$6</f>
        <v>1069.5534138725</v>
      </c>
      <c r="T10" s="17">
        <f>'fatality risk'!T10*'proportion of pop'!T$6</f>
        <v>624.63942940426898</v>
      </c>
      <c r="U10" s="17">
        <f>'fatality risk'!U10*'proportion of pop'!U$6</f>
        <v>1076.3424576649795</v>
      </c>
    </row>
    <row r="11" spans="1:21" ht="15" customHeight="1" x14ac:dyDescent="0.15">
      <c r="A11" s="11" t="s">
        <v>9</v>
      </c>
      <c r="B11" s="11">
        <v>2E-3</v>
      </c>
      <c r="C11" s="17">
        <f>'fatality risk'!C11*'proportion of pop'!C$6</f>
        <v>21957.601162252751</v>
      </c>
      <c r="D11" s="17">
        <f>'fatality risk'!D11*'proportion of pop'!D$6</f>
        <v>2701.4038318444805</v>
      </c>
      <c r="E11" s="17">
        <f>'fatality risk'!E11*'proportion of pop'!E$6</f>
        <v>386.41961762531724</v>
      </c>
      <c r="F11" s="17">
        <f>'fatality risk'!F11*'proportion of pop'!F$6</f>
        <v>1022.4071567265042</v>
      </c>
      <c r="G11" s="17">
        <f>'fatality risk'!G11*'proportion of pop'!G$6</f>
        <v>715.95002157350848</v>
      </c>
      <c r="H11" s="17">
        <f>'fatality risk'!H11*'proportion of pop'!H$6</f>
        <v>2375.9671071110497</v>
      </c>
      <c r="I11" s="17">
        <f>'fatality risk'!I11*'proportion of pop'!I$6</f>
        <v>3059.8463838889202</v>
      </c>
      <c r="J11" s="17">
        <f>'fatality risk'!J11*'proportion of pop'!J$6</f>
        <v>675.51308920370468</v>
      </c>
      <c r="K11" s="17">
        <f>'fatality risk'!K11*'proportion of pop'!K$6</f>
        <v>1349.0762943603788</v>
      </c>
      <c r="L11" s="17">
        <f>'fatality risk'!L11*'proportion of pop'!L$6</f>
        <v>950.4618218110902</v>
      </c>
      <c r="M11" s="17">
        <f>'fatality risk'!M11*'proportion of pop'!M$6</f>
        <v>1276.6763455953253</v>
      </c>
      <c r="N11" s="17">
        <f>'fatality risk'!N11*'proportion of pop'!N$6</f>
        <v>953.88543037543468</v>
      </c>
      <c r="O11" s="17">
        <f>'fatality risk'!O11*'proportion of pop'!O$6</f>
        <v>1050.8970094932304</v>
      </c>
      <c r="P11" s="17">
        <f>'fatality risk'!P11*'proportion of pop'!P$6</f>
        <v>832.79224463480773</v>
      </c>
      <c r="Q11" s="17">
        <f>'fatality risk'!Q11*'proportion of pop'!Q$6</f>
        <v>1034.326226945481</v>
      </c>
      <c r="R11" s="17">
        <f>'fatality risk'!R11*'proportion of pop'!R$6</f>
        <v>1061.7991236125404</v>
      </c>
      <c r="S11" s="17">
        <f>'fatality risk'!S11*'proportion of pop'!S$6</f>
        <v>1031.5231339673737</v>
      </c>
      <c r="T11" s="17">
        <f>'fatality risk'!T11*'proportion of pop'!T$6</f>
        <v>570.63518228954524</v>
      </c>
      <c r="U11" s="17">
        <f>'fatality risk'!U11*'proportion of pop'!U$6</f>
        <v>908.02114119406144</v>
      </c>
    </row>
    <row r="12" spans="1:21" ht="15" customHeight="1" x14ac:dyDescent="0.15">
      <c r="A12" s="11" t="s">
        <v>10</v>
      </c>
      <c r="B12" s="11">
        <v>2E-3</v>
      </c>
      <c r="C12" s="17">
        <f>'fatality risk'!C12*'proportion of pop'!C$6</f>
        <v>20398.359686142579</v>
      </c>
      <c r="D12" s="17">
        <f>'fatality risk'!D12*'proportion of pop'!D$6</f>
        <v>2906.5230153200805</v>
      </c>
      <c r="E12" s="17">
        <f>'fatality risk'!E12*'proportion of pop'!E$6</f>
        <v>378.01895696302699</v>
      </c>
      <c r="F12" s="17">
        <f>'fatality risk'!F12*'proportion of pop'!F$6</f>
        <v>944.59493312593588</v>
      </c>
      <c r="G12" s="17">
        <f>'fatality risk'!G12*'proportion of pop'!G$6</f>
        <v>686.58325962762046</v>
      </c>
      <c r="H12" s="17">
        <f>'fatality risk'!H12*'proportion of pop'!H$6</f>
        <v>2261.7879301073531</v>
      </c>
      <c r="I12" s="17">
        <f>'fatality risk'!I12*'proportion of pop'!I$6</f>
        <v>2980.0368757451502</v>
      </c>
      <c r="J12" s="17">
        <f>'fatality risk'!J12*'proportion of pop'!J$6</f>
        <v>555.38299536255022</v>
      </c>
      <c r="K12" s="17">
        <f>'fatality risk'!K12*'proportion of pop'!K$6</f>
        <v>1049.3134020075204</v>
      </c>
      <c r="L12" s="17">
        <f>'fatality risk'!L12*'proportion of pop'!L$6</f>
        <v>880.47283464673012</v>
      </c>
      <c r="M12" s="17">
        <f>'fatality risk'!M12*'proportion of pop'!M$6</f>
        <v>1222.3553769834598</v>
      </c>
      <c r="N12" s="17">
        <f>'fatality risk'!N12*'proportion of pop'!N$6</f>
        <v>861.84659421956928</v>
      </c>
      <c r="O12" s="17">
        <f>'fatality risk'!O12*'proportion of pop'!O$6</f>
        <v>848.58307356374507</v>
      </c>
      <c r="P12" s="17">
        <f>'fatality risk'!P12*'proportion of pop'!P$6</f>
        <v>731.48014777350568</v>
      </c>
      <c r="Q12" s="17">
        <f>'fatality risk'!Q12*'proportion of pop'!Q$6</f>
        <v>941.5354465549043</v>
      </c>
      <c r="R12" s="17">
        <f>'fatality risk'!R12*'proportion of pop'!R$6</f>
        <v>1006.2952971644096</v>
      </c>
      <c r="S12" s="17">
        <f>'fatality risk'!S12*'proportion of pop'!S$6</f>
        <v>939.65019954810657</v>
      </c>
      <c r="T12" s="17">
        <f>'fatality risk'!T12*'proportion of pop'!T$6</f>
        <v>501.3313477516557</v>
      </c>
      <c r="U12" s="17">
        <f>'fatality risk'!U12*'proportion of pop'!U$6</f>
        <v>702.56799967725692</v>
      </c>
    </row>
    <row r="13" spans="1:21" ht="15" customHeight="1" x14ac:dyDescent="0.15">
      <c r="A13" s="11" t="s">
        <v>11</v>
      </c>
      <c r="B13" s="11">
        <v>2E-3</v>
      </c>
      <c r="C13" s="17">
        <f>'fatality risk'!C13*'proportion of pop'!C$6</f>
        <v>18013.151636846211</v>
      </c>
      <c r="D13" s="17">
        <f>'fatality risk'!D13*'proportion of pop'!D$6</f>
        <v>2725.7482957642592</v>
      </c>
      <c r="E13" s="17">
        <f>'fatality risk'!E13*'proportion of pop'!E$6</f>
        <v>324.1030471366218</v>
      </c>
      <c r="F13" s="17">
        <f>'fatality risk'!F13*'proportion of pop'!F$6</f>
        <v>843.85810592270809</v>
      </c>
      <c r="G13" s="17">
        <f>'fatality risk'!G13*'proportion of pop'!G$6</f>
        <v>602.18452162730318</v>
      </c>
      <c r="H13" s="17">
        <f>'fatality risk'!H13*'proportion of pop'!H$6</f>
        <v>2018.1105975647229</v>
      </c>
      <c r="I13" s="17">
        <f>'fatality risk'!I13*'proportion of pop'!I$6</f>
        <v>2689.8424199147935</v>
      </c>
      <c r="J13" s="17">
        <f>'fatality risk'!J13*'proportion of pop'!J$6</f>
        <v>469.33170370027426</v>
      </c>
      <c r="K13" s="17">
        <f>'fatality risk'!K13*'proportion of pop'!K$6</f>
        <v>864.2791015003404</v>
      </c>
      <c r="L13" s="17">
        <f>'fatality risk'!L13*'proportion of pop'!L$6</f>
        <v>773.28953996425821</v>
      </c>
      <c r="M13" s="17">
        <f>'fatality risk'!M13*'proportion of pop'!M$6</f>
        <v>1075.8878438153401</v>
      </c>
      <c r="N13" s="17">
        <f>'fatality risk'!N13*'proportion of pop'!N$6</f>
        <v>732.35705695266756</v>
      </c>
      <c r="O13" s="17">
        <f>'fatality risk'!O13*'proportion of pop'!O$6</f>
        <v>675.73500970850489</v>
      </c>
      <c r="P13" s="17">
        <f>'fatality risk'!P13*'proportion of pop'!P$6</f>
        <v>598.45927354187097</v>
      </c>
      <c r="Q13" s="17">
        <f>'fatality risk'!Q13*'proportion of pop'!Q$6</f>
        <v>825.63692428100796</v>
      </c>
      <c r="R13" s="17">
        <f>'fatality risk'!R13*'proportion of pop'!R$6</f>
        <v>910.64325045951591</v>
      </c>
      <c r="S13" s="17">
        <f>'fatality risk'!S13*'proportion of pop'!S$6</f>
        <v>823.7926140663576</v>
      </c>
      <c r="T13" s="17">
        <f>'fatality risk'!T13*'proportion of pop'!T$6</f>
        <v>437.70264534622908</v>
      </c>
      <c r="U13" s="17">
        <f>'fatality risk'!U13*'proportion of pop'!U$6</f>
        <v>622.18968557943595</v>
      </c>
    </row>
    <row r="14" spans="1:21" ht="15" customHeight="1" x14ac:dyDescent="0.15">
      <c r="A14" s="11" t="s">
        <v>12</v>
      </c>
      <c r="B14" s="11">
        <v>2E-3</v>
      </c>
      <c r="C14" s="17">
        <f>'fatality risk'!C14*'proportion of pop'!C$6</f>
        <v>15818.609928829328</v>
      </c>
      <c r="D14" s="17">
        <f>'fatality risk'!D14*'proportion of pop'!D$6</f>
        <v>2379.9746036054994</v>
      </c>
      <c r="E14" s="17">
        <f>'fatality risk'!E14*'proportion of pop'!E$6</f>
        <v>271.87416406029951</v>
      </c>
      <c r="F14" s="17">
        <f>'fatality risk'!F14*'proportion of pop'!F$6</f>
        <v>788.10219501766824</v>
      </c>
      <c r="G14" s="17">
        <f>'fatality risk'!G14*'proportion of pop'!G$6</f>
        <v>533.19956315456341</v>
      </c>
      <c r="H14" s="17">
        <f>'fatality risk'!H14*'proportion of pop'!H$6</f>
        <v>1813.0862150814644</v>
      </c>
      <c r="I14" s="17">
        <f>'fatality risk'!I14*'proportion of pop'!I$6</f>
        <v>2452.7386743638663</v>
      </c>
      <c r="J14" s="17">
        <f>'fatality risk'!J14*'proportion of pop'!J$6</f>
        <v>425.99256822400594</v>
      </c>
      <c r="K14" s="17">
        <f>'fatality risk'!K14*'proportion of pop'!K$6</f>
        <v>771.36766530132843</v>
      </c>
      <c r="L14" s="17">
        <f>'fatality risk'!L14*'proportion of pop'!L$6</f>
        <v>680.49445043766605</v>
      </c>
      <c r="M14" s="17">
        <f>'fatality risk'!M14*'proportion of pop'!M$6</f>
        <v>933.30068762921212</v>
      </c>
      <c r="N14" s="17">
        <f>'fatality risk'!N14*'proportion of pop'!N$6</f>
        <v>634.95119188945012</v>
      </c>
      <c r="O14" s="17">
        <f>'fatality risk'!O14*'proportion of pop'!O$6</f>
        <v>589.81083755868724</v>
      </c>
      <c r="P14" s="17">
        <f>'fatality risk'!P14*'proportion of pop'!P$6</f>
        <v>506.35580034577254</v>
      </c>
      <c r="Q14" s="17">
        <f>'fatality risk'!Q14*'proportion of pop'!Q$6</f>
        <v>683.82325800966862</v>
      </c>
      <c r="R14" s="17">
        <f>'fatality risk'!R14*'proportion of pop'!R$6</f>
        <v>764.0938437071012</v>
      </c>
      <c r="S14" s="17">
        <f>'fatality risk'!S14*'proportion of pop'!S$6</f>
        <v>692.40705695261931</v>
      </c>
      <c r="T14" s="17">
        <f>'fatality risk'!T14*'proportion of pop'!T$6</f>
        <v>361.87908801683119</v>
      </c>
      <c r="U14" s="17">
        <f>'fatality risk'!U14*'proportion of pop'!U$6</f>
        <v>535.15806547362513</v>
      </c>
    </row>
    <row r="15" spans="1:21" ht="15" customHeight="1" x14ac:dyDescent="0.15">
      <c r="A15" s="11" t="s">
        <v>13</v>
      </c>
      <c r="B15" s="11">
        <v>2E-3</v>
      </c>
      <c r="C15" s="17">
        <f>'fatality risk'!C15*'proportion of pop'!C$6</f>
        <v>14527.577696598239</v>
      </c>
      <c r="D15" s="17">
        <f>'fatality risk'!D15*'proportion of pop'!D$6</f>
        <v>2076.7170019440405</v>
      </c>
      <c r="E15" s="17">
        <f>'fatality risk'!E15*'proportion of pop'!E$6</f>
        <v>233.39142487354189</v>
      </c>
      <c r="F15" s="17">
        <f>'fatality risk'!F15*'proportion of pop'!F$6</f>
        <v>725.01213461418376</v>
      </c>
      <c r="G15" s="17">
        <f>'fatality risk'!G15*'proportion of pop'!G$6</f>
        <v>502.86324560517926</v>
      </c>
      <c r="H15" s="17">
        <f>'fatality risk'!H15*'proportion of pop'!H$6</f>
        <v>1707.8463407419997</v>
      </c>
      <c r="I15" s="17">
        <f>'fatality risk'!I15*'proportion of pop'!I$6</f>
        <v>2287.2441511191405</v>
      </c>
      <c r="J15" s="17">
        <f>'fatality risk'!J15*'proportion of pop'!J$6</f>
        <v>393.97784219657007</v>
      </c>
      <c r="K15" s="17">
        <f>'fatality risk'!K15*'proportion of pop'!K$6</f>
        <v>732.15237299192961</v>
      </c>
      <c r="L15" s="17">
        <f>'fatality risk'!L15*'proportion of pop'!L$6</f>
        <v>612.87764264985924</v>
      </c>
      <c r="M15" s="17">
        <f>'fatality risk'!M15*'proportion of pop'!M$6</f>
        <v>831.76236112709421</v>
      </c>
      <c r="N15" s="17">
        <f>'fatality risk'!N15*'proportion of pop'!N$6</f>
        <v>583.42254341565274</v>
      </c>
      <c r="O15" s="17">
        <f>'fatality risk'!O15*'proportion of pop'!O$6</f>
        <v>554.21952863835531</v>
      </c>
      <c r="P15" s="17">
        <f>'fatality risk'!P15*'proportion of pop'!P$6</f>
        <v>473.14528907402496</v>
      </c>
      <c r="Q15" s="17">
        <f>'fatality risk'!Q15*'proportion of pop'!Q$6</f>
        <v>629.98491263154324</v>
      </c>
      <c r="R15" s="17">
        <f>'fatality risk'!R15*'proportion of pop'!R$6</f>
        <v>687.47094164682119</v>
      </c>
      <c r="S15" s="17">
        <f>'fatality risk'!S15*'proportion of pop'!S$6</f>
        <v>640.27512943664669</v>
      </c>
      <c r="T15" s="17">
        <f>'fatality risk'!T15*'proportion of pop'!T$6</f>
        <v>327.33059001225934</v>
      </c>
      <c r="U15" s="17">
        <f>'fatality risk'!U15*'proportion of pop'!U$6</f>
        <v>527.88424387939779</v>
      </c>
    </row>
    <row r="16" spans="1:21" ht="15" customHeight="1" x14ac:dyDescent="0.15">
      <c r="A16" s="11" t="s">
        <v>14</v>
      </c>
      <c r="B16" s="11">
        <v>4.0000000000000001E-3</v>
      </c>
      <c r="C16" s="17">
        <f>'fatality risk'!C16*'proportion of pop'!C$6</f>
        <v>25205.549951491917</v>
      </c>
      <c r="D16" s="17">
        <f>'fatality risk'!D16*'proportion of pop'!D$6</f>
        <v>3523.9640330103939</v>
      </c>
      <c r="E16" s="17">
        <f>'fatality risk'!E16*'proportion of pop'!E$6</f>
        <v>390.23104843106017</v>
      </c>
      <c r="F16" s="17">
        <f>'fatality risk'!F16*'proportion of pop'!F$6</f>
        <v>1273.6254772963248</v>
      </c>
      <c r="G16" s="17">
        <f>'fatality risk'!G16*'proportion of pop'!G$6</f>
        <v>883.614194802057</v>
      </c>
      <c r="H16" s="17">
        <f>'fatality risk'!H16*'proportion of pop'!H$6</f>
        <v>2952.7104897026197</v>
      </c>
      <c r="I16" s="17">
        <f>'fatality risk'!I16*'proportion of pop'!I$6</f>
        <v>3811.5514615513516</v>
      </c>
      <c r="J16" s="17">
        <f>'fatality risk'!J16*'proportion of pop'!J$6</f>
        <v>698.70485923932756</v>
      </c>
      <c r="K16" s="17">
        <f>'fatality risk'!K16*'proportion of pop'!K$6</f>
        <v>1295.1883939180743</v>
      </c>
      <c r="L16" s="17">
        <f>'fatality risk'!L16*'proportion of pop'!L$6</f>
        <v>1080.0547783423649</v>
      </c>
      <c r="M16" s="17">
        <f>'fatality risk'!M16*'proportion of pop'!M$6</f>
        <v>1456.2294250907419</v>
      </c>
      <c r="N16" s="17">
        <f>'fatality risk'!N16*'proportion of pop'!N$6</f>
        <v>1073.9013321121772</v>
      </c>
      <c r="O16" s="17">
        <f>'fatality risk'!O16*'proportion of pop'!O$6</f>
        <v>1019.2873422512552</v>
      </c>
      <c r="P16" s="17">
        <f>'fatality risk'!P16*'proportion of pop'!P$6</f>
        <v>855.02307733896566</v>
      </c>
      <c r="Q16" s="17">
        <f>'fatality risk'!Q16*'proportion of pop'!Q$6</f>
        <v>1108.4606029567881</v>
      </c>
      <c r="R16" s="17">
        <f>'fatality risk'!R16*'proportion of pop'!R$6</f>
        <v>1203.0245928177585</v>
      </c>
      <c r="S16" s="17">
        <f>'fatality risk'!S16*'proportion of pop'!S$6</f>
        <v>1112.6103009397505</v>
      </c>
      <c r="T16" s="17">
        <f>'fatality risk'!T16*'proportion of pop'!T$6</f>
        <v>596.61280875921307</v>
      </c>
      <c r="U16" s="17">
        <f>'fatality risk'!U16*'proportion of pop'!U$6</f>
        <v>870.75573293169316</v>
      </c>
    </row>
    <row r="17" spans="1:21" ht="15" customHeight="1" x14ac:dyDescent="0.15">
      <c r="A17" s="11" t="s">
        <v>15</v>
      </c>
      <c r="B17" s="11">
        <v>4.0000000000000001E-3</v>
      </c>
      <c r="C17" s="17">
        <f>'fatality risk'!C17*'proportion of pop'!C$6</f>
        <v>22770.87517530518</v>
      </c>
      <c r="D17" s="17">
        <f>'fatality risk'!D17*'proportion of pop'!D$6</f>
        <v>3069.1950544746292</v>
      </c>
      <c r="E17" s="17">
        <f>'fatality risk'!E17*'proportion of pop'!E$6</f>
        <v>366.63421960997687</v>
      </c>
      <c r="F17" s="17">
        <f>'fatality risk'!F17*'proportion of pop'!F$6</f>
        <v>1192.3293172271942</v>
      </c>
      <c r="G17" s="17">
        <f>'fatality risk'!G17*'proportion of pop'!G$6</f>
        <v>809.10492395739823</v>
      </c>
      <c r="H17" s="17">
        <f>'fatality risk'!H17*'proportion of pop'!H$6</f>
        <v>2721.7968180380117</v>
      </c>
      <c r="I17" s="17">
        <f>'fatality risk'!I17*'proportion of pop'!I$6</f>
        <v>3390.126577503815</v>
      </c>
      <c r="J17" s="17">
        <f>'fatality risk'!J17*'proportion of pop'!J$6</f>
        <v>626.47512134688793</v>
      </c>
      <c r="K17" s="17">
        <f>'fatality risk'!K17*'proportion of pop'!K$6</f>
        <v>1222.6871804566561</v>
      </c>
      <c r="L17" s="17">
        <f>'fatality risk'!L17*'proportion of pop'!L$6</f>
        <v>1019.7139467167933</v>
      </c>
      <c r="M17" s="17">
        <f>'fatality risk'!M17*'proportion of pop'!M$6</f>
        <v>1299.2950005408818</v>
      </c>
      <c r="N17" s="17">
        <f>'fatality risk'!N17*'proportion of pop'!N$6</f>
        <v>1006.2780606203472</v>
      </c>
      <c r="O17" s="17">
        <f>'fatality risk'!O17*'proportion of pop'!O$6</f>
        <v>946.44570704460932</v>
      </c>
      <c r="P17" s="17">
        <f>'fatality risk'!P17*'proportion of pop'!P$6</f>
        <v>774.10181210318706</v>
      </c>
      <c r="Q17" s="17">
        <f>'fatality risk'!Q17*'proportion of pop'!Q$6</f>
        <v>1004.2441484210138</v>
      </c>
      <c r="R17" s="17">
        <f>'fatality risk'!R17*'proportion of pop'!R$6</f>
        <v>1075.357820085429</v>
      </c>
      <c r="S17" s="17">
        <f>'fatality risk'!S17*'proportion of pop'!S$6</f>
        <v>983.138000216911</v>
      </c>
      <c r="T17" s="17">
        <f>'fatality risk'!T17*'proportion of pop'!T$6</f>
        <v>559.25259950450311</v>
      </c>
      <c r="U17" s="17">
        <f>'fatality risk'!U17*'proportion of pop'!U$6</f>
        <v>704.69886743694008</v>
      </c>
    </row>
    <row r="18" spans="1:21" ht="15" customHeight="1" x14ac:dyDescent="0.15">
      <c r="A18" s="11" t="s">
        <v>16</v>
      </c>
      <c r="B18" s="11">
        <v>1.2999999999999999E-2</v>
      </c>
      <c r="C18" s="17">
        <f>'fatality risk'!C18*'proportion of pop'!C$6</f>
        <v>62048.446350252729</v>
      </c>
      <c r="D18" s="17">
        <f>'fatality risk'!D18*'proportion of pop'!D$6</f>
        <v>8282.9630757299656</v>
      </c>
      <c r="E18" s="17">
        <f>'fatality risk'!E18*'proportion of pop'!E$6</f>
        <v>1048.1811765194377</v>
      </c>
      <c r="F18" s="17">
        <f>'fatality risk'!F18*'proportion of pop'!F$6</f>
        <v>3321.3387620037861</v>
      </c>
      <c r="G18" s="17">
        <f>'fatality risk'!G18*'proportion of pop'!G$6</f>
        <v>2330.8569167323953</v>
      </c>
      <c r="H18" s="17">
        <f>'fatality risk'!H18*'proportion of pop'!H$6</f>
        <v>7324.6360034065174</v>
      </c>
      <c r="I18" s="17">
        <f>'fatality risk'!I18*'proportion of pop'!I$6</f>
        <v>8957.0229088124324</v>
      </c>
      <c r="J18" s="17">
        <f>'fatality risk'!J18*'proportion of pop'!J$6</f>
        <v>1730.7558623686045</v>
      </c>
      <c r="K18" s="17">
        <f>'fatality risk'!K18*'proportion of pop'!K$6</f>
        <v>3366.0417390289717</v>
      </c>
      <c r="L18" s="17">
        <f>'fatality risk'!L18*'proportion of pop'!L$6</f>
        <v>2948.4358267752059</v>
      </c>
      <c r="M18" s="17">
        <f>'fatality risk'!M18*'proportion of pop'!M$6</f>
        <v>3630.618381246959</v>
      </c>
      <c r="N18" s="17">
        <f>'fatality risk'!N18*'proportion of pop'!N$6</f>
        <v>2922.7792309386955</v>
      </c>
      <c r="O18" s="17">
        <f>'fatality risk'!O18*'proportion of pop'!O$6</f>
        <v>2669.6024080498132</v>
      </c>
      <c r="P18" s="17">
        <f>'fatality risk'!P18*'proportion of pop'!P$6</f>
        <v>2145.0986813746044</v>
      </c>
      <c r="Q18" s="17">
        <f>'fatality risk'!Q18*'proportion of pop'!Q$6</f>
        <v>2799.7480112750814</v>
      </c>
      <c r="R18" s="17">
        <f>'fatality risk'!R18*'proportion of pop'!R$6</f>
        <v>2941.4194760579071</v>
      </c>
      <c r="S18" s="17">
        <f>'fatality risk'!S18*'proportion of pop'!S$6</f>
        <v>2505.369384373636</v>
      </c>
      <c r="T18" s="17">
        <f>'fatality risk'!T18*'proportion of pop'!T$6</f>
        <v>1584.1267365999024</v>
      </c>
      <c r="U18" s="17">
        <f>'fatality risk'!U18*'proportion of pop'!U$6</f>
        <v>1539.4517689588174</v>
      </c>
    </row>
    <row r="19" spans="1:21" ht="15" customHeight="1" x14ac:dyDescent="0.15">
      <c r="A19" s="11" t="s">
        <v>17</v>
      </c>
      <c r="B19" s="11">
        <v>1.2999999999999999E-2</v>
      </c>
      <c r="C19" s="17">
        <f>'fatality risk'!C19*'proportion of pop'!C$6</f>
        <v>50512.599447261804</v>
      </c>
      <c r="D19" s="17">
        <f>'fatality risk'!D19*'proportion of pop'!D$6</f>
        <v>6559.8817846050333</v>
      </c>
      <c r="E19" s="17">
        <f>'fatality risk'!E19*'proportion of pop'!E$6</f>
        <v>869.24322619023951</v>
      </c>
      <c r="F19" s="17">
        <f>'fatality risk'!F19*'proportion of pop'!F$6</f>
        <v>2819.6626833708874</v>
      </c>
      <c r="G19" s="17">
        <f>'fatality risk'!G19*'proportion of pop'!G$6</f>
        <v>1936.554812050656</v>
      </c>
      <c r="H19" s="17">
        <f>'fatality risk'!H19*'proportion of pop'!H$6</f>
        <v>5882.2647597417445</v>
      </c>
      <c r="I19" s="17">
        <f>'fatality risk'!I19*'proportion of pop'!I$6</f>
        <v>7255.1727308360514</v>
      </c>
      <c r="J19" s="17">
        <f>'fatality risk'!J19*'proportion of pop'!J$6</f>
        <v>1422.5826137974211</v>
      </c>
      <c r="K19" s="17">
        <f>'fatality risk'!K19*'proportion of pop'!K$6</f>
        <v>2806.7923713764808</v>
      </c>
      <c r="L19" s="17">
        <f>'fatality risk'!L19*'proportion of pop'!L$6</f>
        <v>2524.3737514861609</v>
      </c>
      <c r="M19" s="17">
        <f>'fatality risk'!M19*'proportion of pop'!M$6</f>
        <v>2994.455244853139</v>
      </c>
      <c r="N19" s="17">
        <f>'fatality risk'!N19*'proportion of pop'!N$6</f>
        <v>2468.439011436476</v>
      </c>
      <c r="O19" s="17">
        <f>'fatality risk'!O19*'proportion of pop'!O$6</f>
        <v>2264.1385638038287</v>
      </c>
      <c r="P19" s="17">
        <f>'fatality risk'!P19*'proportion of pop'!P$6</f>
        <v>1704.7771586149327</v>
      </c>
      <c r="Q19" s="17">
        <f>'fatality risk'!Q19*'proportion of pop'!Q$6</f>
        <v>2288.8428405809045</v>
      </c>
      <c r="R19" s="17">
        <f>'fatality risk'!R19*'proportion of pop'!R$6</f>
        <v>2448.6363768770739</v>
      </c>
      <c r="S19" s="17">
        <f>'fatality risk'!S19*'proportion of pop'!S$6</f>
        <v>1931.849235521689</v>
      </c>
      <c r="T19" s="17">
        <f>'fatality risk'!T19*'proportion of pop'!T$6</f>
        <v>1312.687795277172</v>
      </c>
      <c r="U19" s="17">
        <f>'fatality risk'!U19*'proportion of pop'!U$6</f>
        <v>1022.2444868419178</v>
      </c>
    </row>
    <row r="20" spans="1:21" ht="15" customHeight="1" x14ac:dyDescent="0.15">
      <c r="A20" s="11" t="s">
        <v>18</v>
      </c>
      <c r="B20" s="11">
        <v>3.5999999999999997E-2</v>
      </c>
      <c r="C20" s="17">
        <f>'fatality risk'!C20*'proportion of pop'!C$6</f>
        <v>107084.81799710885</v>
      </c>
      <c r="D20" s="17">
        <f>'fatality risk'!D20*'proportion of pop'!D$6</f>
        <v>13386.227613002859</v>
      </c>
      <c r="E20" s="17">
        <f>'fatality risk'!E20*'proportion of pop'!E$6</f>
        <v>1791.5060619156523</v>
      </c>
      <c r="F20" s="17">
        <f>'fatality risk'!F20*'proportion of pop'!F$6</f>
        <v>6172.6951407689512</v>
      </c>
      <c r="G20" s="17">
        <f>'fatality risk'!G20*'proportion of pop'!G$6</f>
        <v>4072.0559702346554</v>
      </c>
      <c r="H20" s="17">
        <f>'fatality risk'!H20*'proportion of pop'!H$6</f>
        <v>12541.201731219944</v>
      </c>
      <c r="I20" s="17">
        <f>'fatality risk'!I20*'proportion of pop'!I$6</f>
        <v>15337.244962805666</v>
      </c>
      <c r="J20" s="17">
        <f>'fatality risk'!J20*'proportion of pop'!J$6</f>
        <v>2981.6937385431247</v>
      </c>
      <c r="K20" s="17">
        <f>'fatality risk'!K20*'proportion of pop'!K$6</f>
        <v>6079.9668428506002</v>
      </c>
      <c r="L20" s="17">
        <f>'fatality risk'!L20*'proportion of pop'!L$6</f>
        <v>5578.9780714121798</v>
      </c>
      <c r="M20" s="17">
        <f>'fatality risk'!M20*'proportion of pop'!M$6</f>
        <v>6648.2815553957789</v>
      </c>
      <c r="N20" s="17">
        <f>'fatality risk'!N20*'proportion of pop'!N$6</f>
        <v>5483.8064933730175</v>
      </c>
      <c r="O20" s="17">
        <f>'fatality risk'!O20*'proportion of pop'!O$6</f>
        <v>4881.7900280503209</v>
      </c>
      <c r="P20" s="17">
        <f>'fatality risk'!P20*'proportion of pop'!P$6</f>
        <v>3668.3717991630865</v>
      </c>
      <c r="Q20" s="17">
        <f>'fatality risk'!Q20*'proportion of pop'!Q$6</f>
        <v>4834.7084079445585</v>
      </c>
      <c r="R20" s="17">
        <f>'fatality risk'!R20*'proportion of pop'!R$6</f>
        <v>5137.5200140284096</v>
      </c>
      <c r="S20" s="17">
        <f>'fatality risk'!S20*'proportion of pop'!S$6</f>
        <v>3966.1417161087584</v>
      </c>
      <c r="T20" s="17">
        <f>'fatality risk'!T20*'proportion of pop'!T$6</f>
        <v>2709.7915650987238</v>
      </c>
      <c r="U20" s="17">
        <f>'fatality risk'!U20*'proportion of pop'!U$6</f>
        <v>1812.8362851925629</v>
      </c>
    </row>
    <row r="21" spans="1:21" ht="15" customHeight="1" x14ac:dyDescent="0.15">
      <c r="A21" s="11" t="s">
        <v>19</v>
      </c>
      <c r="B21" s="11">
        <v>3.5999999999999997E-2</v>
      </c>
      <c r="C21" s="17">
        <f>'fatality risk'!C21*'proportion of pop'!C$6</f>
        <v>74311.589229946083</v>
      </c>
      <c r="D21" s="17">
        <f>'fatality risk'!D21*'proportion of pop'!D$6</f>
        <v>8657.6661525290365</v>
      </c>
      <c r="E21" s="17">
        <f>'fatality risk'!E21*'proportion of pop'!E$6</f>
        <v>1228.4269496293521</v>
      </c>
      <c r="F21" s="17">
        <f>'fatality risk'!F21*'proportion of pop'!F$6</f>
        <v>4771.3770359242044</v>
      </c>
      <c r="G21" s="17">
        <f>'fatality risk'!G21*'proportion of pop'!G$6</f>
        <v>2697.3812533739756</v>
      </c>
      <c r="H21" s="17">
        <f>'fatality risk'!H21*'proportion of pop'!H$6</f>
        <v>8993.8692535972896</v>
      </c>
      <c r="I21" s="17">
        <f>'fatality risk'!I21*'proportion of pop'!I$6</f>
        <v>10167.535702741188</v>
      </c>
      <c r="J21" s="17">
        <f>'fatality risk'!J21*'proportion of pop'!J$6</f>
        <v>2122.6674738457245</v>
      </c>
      <c r="K21" s="17">
        <f>'fatality risk'!K21*'proportion of pop'!K$6</f>
        <v>4535.6586776022723</v>
      </c>
      <c r="L21" s="17">
        <f>'fatality risk'!L21*'proportion of pop'!L$6</f>
        <v>4133.0604088066193</v>
      </c>
      <c r="M21" s="17">
        <f>'fatality risk'!M21*'proportion of pop'!M$6</f>
        <v>4706.9209794037943</v>
      </c>
      <c r="N21" s="17">
        <f>'fatality risk'!N21*'proportion of pop'!N$6</f>
        <v>3688.2282979226834</v>
      </c>
      <c r="O21" s="17">
        <f>'fatality risk'!O21*'proportion of pop'!O$6</f>
        <v>3768.2360263231681</v>
      </c>
      <c r="P21" s="17">
        <f>'fatality risk'!P21*'proportion of pop'!P$6</f>
        <v>2461.8568061727424</v>
      </c>
      <c r="Q21" s="17">
        <f>'fatality risk'!Q21*'proportion of pop'!Q$6</f>
        <v>3170.873427897252</v>
      </c>
      <c r="R21" s="17">
        <f>'fatality risk'!R21*'proportion of pop'!R$6</f>
        <v>3422.8415381337754</v>
      </c>
      <c r="S21" s="17">
        <f>'fatality risk'!S21*'proportion of pop'!S$6</f>
        <v>2696.1402222015004</v>
      </c>
      <c r="T21" s="17">
        <f>'fatality risk'!T21*'proportion of pop'!T$6</f>
        <v>1930.1912954397108</v>
      </c>
      <c r="U21" s="17">
        <f>'fatality risk'!U21*'proportion of pop'!U$6</f>
        <v>1158.6577284017842</v>
      </c>
    </row>
    <row r="22" spans="1:21" ht="15" customHeight="1" x14ac:dyDescent="0.15">
      <c r="A22" s="11" t="s">
        <v>20</v>
      </c>
      <c r="B22" s="11">
        <v>0.08</v>
      </c>
      <c r="C22" s="17">
        <f>'fatality risk'!C22*'proportion of pop'!C$6</f>
        <v>105149.81339673979</v>
      </c>
      <c r="D22" s="17">
        <f>'fatality risk'!D22*'proportion of pop'!D$6</f>
        <v>10597.372020291055</v>
      </c>
      <c r="E22" s="17">
        <f>'fatality risk'!E22*'proportion of pop'!E$6</f>
        <v>1814.9219070240831</v>
      </c>
      <c r="F22" s="17">
        <f>'fatality risk'!F22*'proportion of pop'!F$6</f>
        <v>7098.1812102339863</v>
      </c>
      <c r="G22" s="17">
        <f>'fatality risk'!G22*'proportion of pop'!G$6</f>
        <v>3709.476647615299</v>
      </c>
      <c r="H22" s="17">
        <f>'fatality risk'!H22*'proportion of pop'!H$6</f>
        <v>11804.2748355228</v>
      </c>
      <c r="I22" s="17">
        <f>'fatality risk'!I22*'proportion of pop'!I$6</f>
        <v>13166.392730034202</v>
      </c>
      <c r="J22" s="17">
        <f>'fatality risk'!J22*'proportion of pop'!J$6</f>
        <v>3164.8018552513595</v>
      </c>
      <c r="K22" s="17">
        <f>'fatality risk'!K22*'proportion of pop'!K$6</f>
        <v>6960.2888577367876</v>
      </c>
      <c r="L22" s="17">
        <f>'fatality risk'!L22*'proportion of pop'!L$6</f>
        <v>6552.0413116247637</v>
      </c>
      <c r="M22" s="17">
        <f>'fatality risk'!M22*'proportion of pop'!M$6</f>
        <v>7363.9687196723398</v>
      </c>
      <c r="N22" s="17">
        <f>'fatality risk'!N22*'proportion of pop'!N$6</f>
        <v>5710.0361341887374</v>
      </c>
      <c r="O22" s="17">
        <f>'fatality risk'!O22*'proportion of pop'!O$6</f>
        <v>6042.9599827491656</v>
      </c>
      <c r="P22" s="17">
        <f>'fatality risk'!P22*'proportion of pop'!P$6</f>
        <v>3654.2335238961082</v>
      </c>
      <c r="Q22" s="17">
        <f>'fatality risk'!Q22*'proportion of pop'!Q$6</f>
        <v>4468.1431345108313</v>
      </c>
      <c r="R22" s="17">
        <f>'fatality risk'!R22*'proportion of pop'!R$6</f>
        <v>4678.9460683909247</v>
      </c>
      <c r="S22" s="17">
        <f>'fatality risk'!S22*'proportion of pop'!S$6</f>
        <v>3869.6041419526719</v>
      </c>
      <c r="T22" s="17">
        <f>'fatality risk'!T22*'proportion of pop'!T$6</f>
        <v>2980.8017473879081</v>
      </c>
      <c r="U22" s="17">
        <f>'fatality risk'!U22*'proportion of pop'!U$6</f>
        <v>1513.368568656769</v>
      </c>
    </row>
    <row r="23" spans="1:21" ht="15" customHeight="1" x14ac:dyDescent="0.15">
      <c r="A23" s="11" t="s">
        <v>21</v>
      </c>
      <c r="B23" s="11">
        <v>0.08</v>
      </c>
      <c r="C23" s="17">
        <f>'fatality risk'!C23*'proportion of pop'!C$6</f>
        <v>74039.402653524652</v>
      </c>
      <c r="D23" s="17">
        <f>'fatality risk'!D23*'proportion of pop'!D$6</f>
        <v>7213.6660554503915</v>
      </c>
      <c r="E23" s="17">
        <f>'fatality risk'!E23*'proportion of pop'!E$6</f>
        <v>1429.8575126756523</v>
      </c>
      <c r="F23" s="17">
        <f>'fatality risk'!F23*'proportion of pop'!F$6</f>
        <v>5297.7380002221089</v>
      </c>
      <c r="G23" s="17">
        <f>'fatality risk'!G23*'proportion of pop'!G$6</f>
        <v>2929.2644806420799</v>
      </c>
      <c r="H23" s="17">
        <f>'fatality risk'!H23*'proportion of pop'!H$6</f>
        <v>8386.4405134390781</v>
      </c>
      <c r="I23" s="17">
        <f>'fatality risk'!I23*'proportion of pop'!I$6</f>
        <v>9032.4661848884589</v>
      </c>
      <c r="J23" s="17">
        <f>'fatality risk'!J23*'proportion of pop'!J$6</f>
        <v>2213.7755366222336</v>
      </c>
      <c r="K23" s="17">
        <f>'fatality risk'!K23*'proportion of pop'!K$6</f>
        <v>4732.1208068226588</v>
      </c>
      <c r="L23" s="17">
        <f>'fatality risk'!L23*'proportion of pop'!L$6</f>
        <v>4995.5813828126202</v>
      </c>
      <c r="M23" s="17">
        <f>'fatality risk'!M23*'proportion of pop'!M$6</f>
        <v>5121.3219717460042</v>
      </c>
      <c r="N23" s="17">
        <f>'fatality risk'!N23*'proportion of pop'!N$6</f>
        <v>4233.1228562234155</v>
      </c>
      <c r="O23" s="17">
        <f>'fatality risk'!O23*'proportion of pop'!O$6</f>
        <v>4114.1045194742701</v>
      </c>
      <c r="P23" s="17">
        <f>'fatality risk'!P23*'proportion of pop'!P$6</f>
        <v>2439.5742638363986</v>
      </c>
      <c r="Q23" s="17">
        <f>'fatality risk'!Q23*'proportion of pop'!Q$6</f>
        <v>3211.3405242191648</v>
      </c>
      <c r="R23" s="17">
        <f>'fatality risk'!R23*'proportion of pop'!R$6</f>
        <v>3232.4552906952981</v>
      </c>
      <c r="S23" s="17">
        <f>'fatality risk'!S23*'proportion of pop'!S$6</f>
        <v>2556.0071189762211</v>
      </c>
      <c r="T23" s="17">
        <f>'fatality risk'!T23*'proportion of pop'!T$6</f>
        <v>2082.8639844702047</v>
      </c>
      <c r="U23" s="17">
        <f>'fatality risk'!U23*'proportion of pop'!U$6</f>
        <v>817.70165030839553</v>
      </c>
    </row>
    <row r="24" spans="1:21" ht="15" customHeight="1" x14ac:dyDescent="0.15">
      <c r="A24" s="11" t="s">
        <v>22</v>
      </c>
      <c r="B24" s="11">
        <v>0.14799999999999999</v>
      </c>
      <c r="C24" s="17">
        <f>'fatality risk'!C24*'proportion of pop'!C$6</f>
        <v>126320.0427625295</v>
      </c>
      <c r="D24" s="17">
        <f>'fatality risk'!D24*'proportion of pop'!D$6</f>
        <v>12140.568428447375</v>
      </c>
      <c r="E24" s="17">
        <f>'fatality risk'!E24*'proportion of pop'!E$6</f>
        <v>2801.9639844710709</v>
      </c>
      <c r="F24" s="17">
        <f>'fatality risk'!F24*'proportion of pop'!F$6</f>
        <v>10709.29321002261</v>
      </c>
      <c r="G24" s="17">
        <f>'fatality risk'!G24*'proportion of pop'!G$6</f>
        <v>5117.4825315561611</v>
      </c>
      <c r="H24" s="17">
        <f>'fatality risk'!H24*'proportion of pop'!H$6</f>
        <v>14330.130929798304</v>
      </c>
      <c r="I24" s="17">
        <f>'fatality risk'!I24*'proportion of pop'!I$6</f>
        <v>14658.732714935146</v>
      </c>
      <c r="J24" s="17">
        <f>'fatality risk'!J24*'proportion of pop'!J$6</f>
        <v>3687.8016934571451</v>
      </c>
      <c r="K24" s="17">
        <f>'fatality risk'!K24*'proportion of pop'!K$6</f>
        <v>7819.4788696027781</v>
      </c>
      <c r="L24" s="17">
        <f>'fatality risk'!L24*'proportion of pop'!L$6</f>
        <v>9447.0223061272281</v>
      </c>
      <c r="M24" s="17">
        <f>'fatality risk'!M24*'proportion of pop'!M$6</f>
        <v>8863.9574210008632</v>
      </c>
      <c r="N24" s="17">
        <f>'fatality risk'!N24*'proportion of pop'!N$6</f>
        <v>6772.1304336183412</v>
      </c>
      <c r="O24" s="17">
        <f>'fatality risk'!O24*'proportion of pop'!O$6</f>
        <v>6847.5446230262642</v>
      </c>
      <c r="P24" s="17">
        <f>'fatality risk'!P24*'proportion of pop'!P$6</f>
        <v>4106.8048430639483</v>
      </c>
      <c r="Q24" s="17">
        <f>'fatality risk'!Q24*'proportion of pop'!Q$6</f>
        <v>5175.8368514785698</v>
      </c>
      <c r="R24" s="17">
        <f>'fatality risk'!R24*'proportion of pop'!R$6</f>
        <v>5102.4953564941206</v>
      </c>
      <c r="S24" s="17">
        <f>'fatality risk'!S24*'proportion of pop'!S$6</f>
        <v>4158.4627656182129</v>
      </c>
      <c r="T24" s="17">
        <f>'fatality risk'!T24*'proportion of pop'!T$6</f>
        <v>3228.3012835763197</v>
      </c>
      <c r="U24" s="17">
        <f>'fatality risk'!U24*'proportion of pop'!U$6</f>
        <v>1352.0345162350452</v>
      </c>
    </row>
    <row r="25" spans="1:21" ht="27" customHeight="1" x14ac:dyDescent="0.15">
      <c r="A25" s="11"/>
      <c r="B25" s="11"/>
      <c r="C25" s="17">
        <f>SUM(C7:C24)</f>
        <v>763101.945341093</v>
      </c>
      <c r="D25" s="17">
        <f t="shared" ref="D25:U25" si="0">SUM(D7:D24)</f>
        <v>88923.268549616361</v>
      </c>
      <c r="E25" s="17">
        <f t="shared" si="0"/>
        <v>13753.620886921975</v>
      </c>
      <c r="F25" s="17">
        <f t="shared" si="0"/>
        <v>48171.619292744908</v>
      </c>
      <c r="G25" s="17">
        <f t="shared" si="0"/>
        <v>28332.40803274366</v>
      </c>
      <c r="H25" s="17">
        <f t="shared" si="0"/>
        <v>87750.689834131204</v>
      </c>
      <c r="I25" s="17">
        <f t="shared" si="0"/>
        <v>102610.8165921849</v>
      </c>
      <c r="J25" s="17">
        <f t="shared" si="0"/>
        <v>21986.108251563543</v>
      </c>
      <c r="K25" s="17">
        <f t="shared" si="0"/>
        <v>45261.510645346309</v>
      </c>
      <c r="L25" s="17">
        <f t="shared" si="0"/>
        <v>43233.724313772291</v>
      </c>
      <c r="M25" s="17">
        <f t="shared" si="0"/>
        <v>48920.559844196578</v>
      </c>
      <c r="N25" s="17">
        <f t="shared" si="0"/>
        <v>38229.492555865276</v>
      </c>
      <c r="O25" s="17">
        <f t="shared" si="0"/>
        <v>37488.433091000843</v>
      </c>
      <c r="P25" s="17">
        <f t="shared" si="0"/>
        <v>25922.864353256344</v>
      </c>
      <c r="Q25" s="17">
        <f t="shared" si="0"/>
        <v>33393.401346173341</v>
      </c>
      <c r="R25" s="17">
        <f t="shared" si="0"/>
        <v>34877.355860116448</v>
      </c>
      <c r="S25" s="17">
        <f t="shared" si="0"/>
        <v>29090.445385780924</v>
      </c>
      <c r="T25" s="17">
        <f t="shared" si="0"/>
        <v>19874.131959629165</v>
      </c>
      <c r="U25" s="17">
        <f t="shared" si="0"/>
        <v>15281.494546049049</v>
      </c>
    </row>
    <row r="26" spans="1:21" ht="15" customHeight="1" x14ac:dyDescent="0.15">
      <c r="A26" s="11"/>
      <c r="B26" s="1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customHeight="1" x14ac:dyDescent="0.15">
      <c r="A27" s="11"/>
      <c r="B27" s="1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1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" customHeight="1" x14ac:dyDescent="0.15">
      <c r="A30" s="11"/>
      <c r="B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27" customHeight="1" x14ac:dyDescent="0.15"/>
    <row r="32" spans="1:21" x14ac:dyDescent="0.15">
      <c r="A32" s="13"/>
      <c r="B32" s="13"/>
      <c r="C32" s="13"/>
    </row>
    <row r="33" spans="1:3" x14ac:dyDescent="0.15">
      <c r="A33" s="14" t="s">
        <v>47</v>
      </c>
      <c r="B33" s="14"/>
      <c r="C33" s="5"/>
    </row>
    <row r="34" spans="1:3" ht="15" x14ac:dyDescent="0.15">
      <c r="A34" s="15" t="s">
        <v>48</v>
      </c>
      <c r="B34" s="15"/>
    </row>
    <row r="35" spans="1:3" x14ac:dyDescent="0.15">
      <c r="A35" s="15"/>
      <c r="B35" s="15"/>
    </row>
    <row r="36" spans="1:3" x14ac:dyDescent="0.15">
      <c r="A36" s="12" t="s">
        <v>49</v>
      </c>
      <c r="B36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EBC9-7D00-374B-A3D7-A1CB70294913}">
  <dimension ref="A1:U38"/>
  <sheetViews>
    <sheetView zoomScale="85" zoomScaleNormal="85" zoomScaleSheetLayoutView="75" workbookViewId="0">
      <selection activeCell="C4" sqref="C4:U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400</v>
      </c>
      <c r="D5" s="9">
        <v>400</v>
      </c>
      <c r="E5" s="9">
        <v>400</v>
      </c>
      <c r="F5" s="9">
        <v>400</v>
      </c>
      <c r="G5" s="9">
        <v>400</v>
      </c>
      <c r="H5" s="9">
        <v>400</v>
      </c>
      <c r="I5" s="9">
        <v>400</v>
      </c>
      <c r="J5" s="9">
        <v>400</v>
      </c>
      <c r="K5" s="9">
        <v>400</v>
      </c>
      <c r="L5" s="9">
        <v>400</v>
      </c>
      <c r="M5" s="9">
        <v>400</v>
      </c>
      <c r="N5" s="9">
        <v>400</v>
      </c>
      <c r="O5" s="9">
        <v>400</v>
      </c>
      <c r="P5" s="9">
        <v>400</v>
      </c>
      <c r="Q5" s="9">
        <v>400</v>
      </c>
      <c r="R5" s="9">
        <v>400</v>
      </c>
      <c r="S5" s="9">
        <v>400</v>
      </c>
      <c r="T5" s="9">
        <v>400</v>
      </c>
      <c r="U5" s="9">
        <v>400</v>
      </c>
    </row>
    <row r="6" spans="1:21" ht="15" customHeight="1" x14ac:dyDescent="0.15">
      <c r="A6" s="8"/>
      <c r="B6" s="20"/>
      <c r="C6" s="24">
        <f>C5/C4</f>
        <v>1.6000000000000001E-3</v>
      </c>
      <c r="D6" s="24">
        <f t="shared" ref="D6:U6" si="0">D5/D4</f>
        <v>1.6000000000000001E-3</v>
      </c>
      <c r="E6" s="24">
        <f t="shared" si="0"/>
        <v>1.6000000000000001E-3</v>
      </c>
      <c r="F6" s="24">
        <f t="shared" si="0"/>
        <v>1.6000000000000001E-3</v>
      </c>
      <c r="G6" s="24">
        <f t="shared" si="0"/>
        <v>1.6000000000000001E-3</v>
      </c>
      <c r="H6" s="24">
        <f t="shared" si="0"/>
        <v>1.6000000000000001E-3</v>
      </c>
      <c r="I6" s="24">
        <f t="shared" si="0"/>
        <v>1.6000000000000001E-3</v>
      </c>
      <c r="J6" s="24">
        <f t="shared" si="0"/>
        <v>1.6000000000000001E-3</v>
      </c>
      <c r="K6" s="24">
        <f t="shared" si="0"/>
        <v>1.6000000000000001E-3</v>
      </c>
      <c r="L6" s="24">
        <f t="shared" si="0"/>
        <v>1.6000000000000001E-3</v>
      </c>
      <c r="M6" s="24">
        <f t="shared" si="0"/>
        <v>1.6000000000000001E-3</v>
      </c>
      <c r="N6" s="24">
        <f t="shared" si="0"/>
        <v>1.6000000000000001E-3</v>
      </c>
      <c r="O6" s="24">
        <f t="shared" si="0"/>
        <v>1.6000000000000001E-3</v>
      </c>
      <c r="P6" s="24">
        <f t="shared" si="0"/>
        <v>1.6000000000000001E-3</v>
      </c>
      <c r="Q6" s="24">
        <f t="shared" si="0"/>
        <v>1.6000000000000001E-3</v>
      </c>
      <c r="R6" s="24">
        <f t="shared" si="0"/>
        <v>1.6000000000000001E-3</v>
      </c>
      <c r="S6" s="24">
        <f t="shared" si="0"/>
        <v>1.6000000000000001E-3</v>
      </c>
      <c r="T6" s="24">
        <f t="shared" si="0"/>
        <v>1.6000000000000001E-3</v>
      </c>
      <c r="U6" s="24">
        <f t="shared" si="0"/>
        <v>1.6000000000000001E-3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risk'!C7*'infected-death Density 400'!C$8</f>
        <v>149.0971834216013</v>
      </c>
      <c r="D9" s="17">
        <f>'fatality risk'!D7*'infected-death Density 400'!D$8</f>
        <v>17.17420522779188</v>
      </c>
      <c r="E9" s="17">
        <f>'fatality risk'!E7*'infected-death Density 400'!E$8</f>
        <v>2.4841450940237757</v>
      </c>
      <c r="F9" s="17">
        <f>'fatality risk'!F7*'infected-death Density 400'!F$8</f>
        <v>6.9422335778316855</v>
      </c>
      <c r="G9" s="17">
        <f>'fatality risk'!G7*'infected-death Density 400'!G$8</f>
        <v>5.0090833423279726</v>
      </c>
      <c r="H9" s="17">
        <f>'fatality risk'!H7*'infected-death Density 400'!H$8</f>
        <v>15.492349440927597</v>
      </c>
      <c r="I9" s="17">
        <f>'fatality risk'!I7*'infected-death Density 400'!I$8</f>
        <v>20.421067396565796</v>
      </c>
      <c r="J9" s="17">
        <f>'fatality risk'!J7*'infected-death Density 400'!J$8</f>
        <v>4.7664071657196185</v>
      </c>
      <c r="K9" s="17">
        <f>'fatality risk'!K7*'infected-death Density 400'!K$8</f>
        <v>9.2902099737644761</v>
      </c>
      <c r="L9" s="17">
        <f>'fatality risk'!L7*'infected-death Density 400'!L$8</f>
        <v>6.1003720382628419</v>
      </c>
      <c r="M9" s="17">
        <f>'fatality risk'!M7*'infected-death Density 400'!M$8</f>
        <v>9.6842804623853809</v>
      </c>
      <c r="N9" s="17">
        <f>'fatality risk'!N7*'infected-death Density 400'!N$8</f>
        <v>6.3490810052929492</v>
      </c>
      <c r="O9" s="17">
        <f>'fatality risk'!O7*'infected-death Density 400'!O$8</f>
        <v>6.8617963722083193</v>
      </c>
      <c r="P9" s="17">
        <f>'fatality risk'!P7*'infected-death Density 400'!P$8</f>
        <v>5.8766560601228557</v>
      </c>
      <c r="Q9" s="17">
        <f>'fatality risk'!Q7*'infected-death Density 400'!Q$8</f>
        <v>7.4272986553140239</v>
      </c>
      <c r="R9" s="17">
        <f>'fatality risk'!R7*'infected-death Density 400'!R$8</f>
        <v>7.4627772085086157</v>
      </c>
      <c r="S9" s="17">
        <f>'fatality risk'!S7*'infected-death Density 400'!S$8</f>
        <v>7.3618716068114445</v>
      </c>
      <c r="T9" s="17">
        <f>'fatality risk'!T7*'infected-death Density 400'!T$8</f>
        <v>4.1806519433408882</v>
      </c>
      <c r="U9" s="17">
        <f>'fatality risk'!U7*'infected-death Density 400'!U$8</f>
        <v>6.2126968504011879</v>
      </c>
    </row>
    <row r="10" spans="1:21" ht="15" customHeight="1" x14ac:dyDescent="0.15">
      <c r="A10" s="11" t="s">
        <v>6</v>
      </c>
      <c r="B10" s="11">
        <v>1E-4</v>
      </c>
      <c r="C10" s="17">
        <f>'fatality risk'!C8*'infected-death Density 400'!C$8</f>
        <v>627.90690360698386</v>
      </c>
      <c r="D10" s="17">
        <f>'fatality risk'!D8*'infected-death Density 400'!D$8</f>
        <v>69.040330870539464</v>
      </c>
      <c r="E10" s="17">
        <f>'fatality risk'!E8*'infected-death Density 400'!E$8</f>
        <v>10.402469798308296</v>
      </c>
      <c r="F10" s="17">
        <f>'fatality risk'!F8*'infected-death Density 400'!F$8</f>
        <v>29.118914806061053</v>
      </c>
      <c r="G10" s="17">
        <f>'fatality risk'!G8*'infected-death Density 400'!G$8</f>
        <v>21.040290241998537</v>
      </c>
      <c r="H10" s="17">
        <f>'fatality risk'!H8*'infected-death Density 400'!H$8</f>
        <v>64.32053419272124</v>
      </c>
      <c r="I10" s="17">
        <f>'fatality risk'!I8*'infected-death Density 400'!I$8</f>
        <v>84.484130712358663</v>
      </c>
      <c r="J10" s="17">
        <f>'fatality risk'!J8*'infected-death Density 400'!J$8</f>
        <v>20.098313109002031</v>
      </c>
      <c r="K10" s="17">
        <f>'fatality risk'!K8*'infected-death Density 400'!K$8</f>
        <v>40.022824398710725</v>
      </c>
      <c r="L10" s="17">
        <f>'fatality risk'!L8*'infected-death Density 400'!L$8</f>
        <v>25.909039388087166</v>
      </c>
      <c r="M10" s="17">
        <f>'fatality risk'!M8*'infected-death Density 400'!M$8</f>
        <v>38.467154478168098</v>
      </c>
      <c r="N10" s="17">
        <f>'fatality risk'!N8*'infected-death Density 400'!N$8</f>
        <v>26.814604321752373</v>
      </c>
      <c r="O10" s="17">
        <f>'fatality risk'!O8*'infected-death Density 400'!O$8</f>
        <v>28.98109427249744</v>
      </c>
      <c r="P10" s="17">
        <f>'fatality risk'!P8*'infected-death Density 400'!P$8</f>
        <v>24.943649282739585</v>
      </c>
      <c r="Q10" s="17">
        <f>'fatality risk'!Q8*'infected-death Density 400'!Q$8</f>
        <v>31.867281756770865</v>
      </c>
      <c r="R10" s="17">
        <f>'fatality risk'!R8*'infected-death Density 400'!R$8</f>
        <v>31.201232966635956</v>
      </c>
      <c r="S10" s="17">
        <f>'fatality risk'!S8*'infected-death Density 400'!S$8</f>
        <v>30.816355301514857</v>
      </c>
      <c r="T10" s="17">
        <f>'fatality risk'!T8*'infected-death Density 400'!T$8</f>
        <v>18.01506130229043</v>
      </c>
      <c r="U10" s="17">
        <f>'fatality risk'!U8*'infected-death Density 400'!U$8</f>
        <v>32.363622406827197</v>
      </c>
    </row>
    <row r="11" spans="1:21" ht="15" customHeight="1" x14ac:dyDescent="0.15">
      <c r="A11" s="11" t="s">
        <v>7</v>
      </c>
      <c r="B11" s="11">
        <v>1E-4</v>
      </c>
      <c r="C11" s="17">
        <f>'fatality risk'!C9*'infected-death Density 400'!C$8</f>
        <v>778.72695142653072</v>
      </c>
      <c r="D11" s="17">
        <f>'fatality risk'!D9*'infected-death Density 400'!D$8</f>
        <v>83.577057581088013</v>
      </c>
      <c r="E11" s="17">
        <f>'fatality risk'!E9*'infected-death Density 400'!E$8</f>
        <v>12.985150469220697</v>
      </c>
      <c r="F11" s="17">
        <f>'fatality risk'!F9*'infected-death Density 400'!F$8</f>
        <v>36.689276777090917</v>
      </c>
      <c r="G11" s="17">
        <f>'fatality risk'!G9*'infected-death Density 400'!G$8</f>
        <v>25.72582928849323</v>
      </c>
      <c r="H11" s="17">
        <f>'fatality risk'!H9*'infected-death Density 400'!H$8</f>
        <v>81.347295149848151</v>
      </c>
      <c r="I11" s="17">
        <f>'fatality risk'!I9*'infected-death Density 400'!I$8</f>
        <v>104.14822654886171</v>
      </c>
      <c r="J11" s="17">
        <f>'fatality risk'!J9*'infected-death Density 400'!J$8</f>
        <v>25.392014885156257</v>
      </c>
      <c r="K11" s="17">
        <f>'fatality risk'!K9*'infected-death Density 400'!K$8</f>
        <v>50.700288893743902</v>
      </c>
      <c r="L11" s="17">
        <f>'fatality risk'!L9*'infected-death Density 400'!L$8</f>
        <v>32.703038686984364</v>
      </c>
      <c r="M11" s="17">
        <f>'fatality risk'!M9*'infected-death Density 400'!M$8</f>
        <v>47.371912235342741</v>
      </c>
      <c r="N11" s="17">
        <f>'fatality risk'!N9*'infected-death Density 400'!N$8</f>
        <v>34.226318268476867</v>
      </c>
      <c r="O11" s="17">
        <f>'fatality risk'!O9*'infected-death Density 400'!O$8</f>
        <v>36.555693560609257</v>
      </c>
      <c r="P11" s="17">
        <f>'fatality risk'!P9*'infected-death Density 400'!P$8</f>
        <v>30.664960989502312</v>
      </c>
      <c r="Q11" s="17">
        <f>'fatality risk'!Q9*'infected-death Density 400'!Q$8</f>
        <v>38.821868191180421</v>
      </c>
      <c r="R11" s="17">
        <f>'fatality risk'!R9*'infected-death Density 400'!R$8</f>
        <v>38.444172419418557</v>
      </c>
      <c r="S11" s="17">
        <f>'fatality risk'!S9*'infected-death Density 400'!S$8</f>
        <v>37.769074443651022</v>
      </c>
      <c r="T11" s="17">
        <f>'fatality risk'!T9*'infected-death Density 400'!T$8</f>
        <v>21.793527217514491</v>
      </c>
      <c r="U11" s="17">
        <f>'fatality risk'!U9*'infected-death Density 400'!U$8</f>
        <v>39.811245820347835</v>
      </c>
    </row>
    <row r="12" spans="1:21" ht="15" customHeight="1" x14ac:dyDescent="0.15">
      <c r="A12" s="11" t="s">
        <v>8</v>
      </c>
      <c r="B12" s="11">
        <v>2E-3</v>
      </c>
      <c r="C12" s="17">
        <f>'fatality risk'!C10*'infected-death Density 400'!C$8</f>
        <v>15073.274472387198</v>
      </c>
      <c r="D12" s="17">
        <f>'fatality risk'!D10*'infected-death Density 400'!D$8</f>
        <v>1631.1401287187527</v>
      </c>
      <c r="E12" s="17">
        <f>'fatality risk'!E10*'infected-death Density 400'!E$8</f>
        <v>253.35996116954271</v>
      </c>
      <c r="F12" s="17">
        <f>'fatality risk'!F10*'infected-death Density 400'!F$8</f>
        <v>721.51886168425494</v>
      </c>
      <c r="G12" s="17">
        <f>'fatality risk'!G10*'infected-death Density 400'!G$8</f>
        <v>485.4485905877205</v>
      </c>
      <c r="H12" s="17">
        <f>'fatality risk'!H10*'infected-death Density 400'!H$8</f>
        <v>1596.5506939220334</v>
      </c>
      <c r="I12" s="17">
        <f>'fatality risk'!I10*'infected-death Density 400'!I$8</f>
        <v>2034.1879840386932</v>
      </c>
      <c r="J12" s="17">
        <f>'fatality risk'!J10*'infected-death Density 400'!J$8</f>
        <v>494.17746377652759</v>
      </c>
      <c r="K12" s="17">
        <f>'fatality risk'!K10*'infected-death Density 400'!K$8</f>
        <v>1018.052056593468</v>
      </c>
      <c r="L12" s="17">
        <f>'fatality risk'!L10*'infected-death Density 400'!L$8</f>
        <v>639.86504332583479</v>
      </c>
      <c r="M12" s="17">
        <f>'fatality risk'!M10*'infected-death Density 400'!M$8</f>
        <v>901.49567288786579</v>
      </c>
      <c r="N12" s="17">
        <f>'fatality risk'!N10*'infected-death Density 400'!N$8</f>
        <v>668.8152554568876</v>
      </c>
      <c r="O12" s="17">
        <f>'fatality risk'!O10*'infected-death Density 400'!O$8</f>
        <v>737.65370330509927</v>
      </c>
      <c r="P12" s="17">
        <f>'fatality risk'!P10*'infected-death Density 400'!P$8</f>
        <v>585.70782188255964</v>
      </c>
      <c r="Q12" s="17">
        <f>'fatality risk'!Q10*'infected-death Density 400'!Q$8</f>
        <v>732.48130370778233</v>
      </c>
      <c r="R12" s="17">
        <f>'fatality risk'!R10*'infected-death Density 400'!R$8</f>
        <v>725.79639736901174</v>
      </c>
      <c r="S12" s="17">
        <f>'fatality risk'!S10*'infected-death Density 400'!S$8</f>
        <v>713.03560924833334</v>
      </c>
      <c r="T12" s="17">
        <f>'fatality risk'!T10*'infected-death Density 400'!T$8</f>
        <v>416.42628626951273</v>
      </c>
      <c r="U12" s="17">
        <f>'fatality risk'!U10*'infected-death Density 400'!U$8</f>
        <v>717.56163844331968</v>
      </c>
    </row>
    <row r="13" spans="1:21" ht="15" customHeight="1" x14ac:dyDescent="0.15">
      <c r="A13" s="11" t="s">
        <v>9</v>
      </c>
      <c r="B13" s="11">
        <v>2E-3</v>
      </c>
      <c r="C13" s="17">
        <f>'fatality risk'!C11*'infected-death Density 400'!C$8</f>
        <v>14638.400774835169</v>
      </c>
      <c r="D13" s="17">
        <f>'fatality risk'!D11*'infected-death Density 400'!D$8</f>
        <v>1800.9358878963205</v>
      </c>
      <c r="E13" s="17">
        <f>'fatality risk'!E11*'infected-death Density 400'!E$8</f>
        <v>257.61307841687818</v>
      </c>
      <c r="F13" s="17">
        <f>'fatality risk'!F11*'infected-death Density 400'!F$8</f>
        <v>681.60477115100298</v>
      </c>
      <c r="G13" s="17">
        <f>'fatality risk'!G11*'infected-death Density 400'!G$8</f>
        <v>477.30001438233904</v>
      </c>
      <c r="H13" s="17">
        <f>'fatality risk'!H11*'infected-death Density 400'!H$8</f>
        <v>1583.9780714073668</v>
      </c>
      <c r="I13" s="17">
        <f>'fatality risk'!I11*'infected-death Density 400'!I$8</f>
        <v>2039.8975892592803</v>
      </c>
      <c r="J13" s="17">
        <f>'fatality risk'!J11*'infected-death Density 400'!J$8</f>
        <v>450.34205946913647</v>
      </c>
      <c r="K13" s="17">
        <f>'fatality risk'!K11*'infected-death Density 400'!K$8</f>
        <v>899.38419624025266</v>
      </c>
      <c r="L13" s="17">
        <f>'fatality risk'!L11*'infected-death Density 400'!L$8</f>
        <v>633.64121454072688</v>
      </c>
      <c r="M13" s="17">
        <f>'fatality risk'!M11*'infected-death Density 400'!M$8</f>
        <v>851.11756373021694</v>
      </c>
      <c r="N13" s="17">
        <f>'fatality risk'!N11*'infected-death Density 400'!N$8</f>
        <v>635.9236202502899</v>
      </c>
      <c r="O13" s="17">
        <f>'fatality risk'!O11*'infected-death Density 400'!O$8</f>
        <v>700.59800632882036</v>
      </c>
      <c r="P13" s="17">
        <f>'fatality risk'!P11*'infected-death Density 400'!P$8</f>
        <v>555.19482975653864</v>
      </c>
      <c r="Q13" s="17">
        <f>'fatality risk'!Q11*'infected-death Density 400'!Q$8</f>
        <v>689.55081796365403</v>
      </c>
      <c r="R13" s="17">
        <f>'fatality risk'!R11*'infected-death Density 400'!R$8</f>
        <v>707.86608240836028</v>
      </c>
      <c r="S13" s="17">
        <f>'fatality risk'!S11*'infected-death Density 400'!S$8</f>
        <v>687.68208931158256</v>
      </c>
      <c r="T13" s="17">
        <f>'fatality risk'!T11*'infected-death Density 400'!T$8</f>
        <v>380.4234548596969</v>
      </c>
      <c r="U13" s="17">
        <f>'fatality risk'!U11*'infected-death Density 400'!U$8</f>
        <v>605.34742746270763</v>
      </c>
    </row>
    <row r="14" spans="1:21" ht="15" customHeight="1" x14ac:dyDescent="0.15">
      <c r="A14" s="11" t="s">
        <v>10</v>
      </c>
      <c r="B14" s="11">
        <v>2E-3</v>
      </c>
      <c r="C14" s="17">
        <f>'fatality risk'!C12*'infected-death Density 400'!C$8</f>
        <v>13598.906457428388</v>
      </c>
      <c r="D14" s="17">
        <f>'fatality risk'!D12*'infected-death Density 400'!D$8</f>
        <v>1937.6820102133875</v>
      </c>
      <c r="E14" s="17">
        <f>'fatality risk'!E12*'infected-death Density 400'!E$8</f>
        <v>252.01263797535137</v>
      </c>
      <c r="F14" s="17">
        <f>'fatality risk'!F12*'infected-death Density 400'!F$8</f>
        <v>629.72995541729063</v>
      </c>
      <c r="G14" s="17">
        <f>'fatality risk'!G12*'infected-death Density 400'!G$8</f>
        <v>457.72217308508039</v>
      </c>
      <c r="H14" s="17">
        <f>'fatality risk'!H12*'infected-death Density 400'!H$8</f>
        <v>1507.8586200715688</v>
      </c>
      <c r="I14" s="17">
        <f>'fatality risk'!I12*'infected-death Density 400'!I$8</f>
        <v>1986.691250496767</v>
      </c>
      <c r="J14" s="17">
        <f>'fatality risk'!J12*'infected-death Density 400'!J$8</f>
        <v>370.25533024170022</v>
      </c>
      <c r="K14" s="17">
        <f>'fatality risk'!K12*'infected-death Density 400'!K$8</f>
        <v>699.54226800501374</v>
      </c>
      <c r="L14" s="17">
        <f>'fatality risk'!L12*'infected-death Density 400'!L$8</f>
        <v>586.98188976448682</v>
      </c>
      <c r="M14" s="17">
        <f>'fatality risk'!M12*'infected-death Density 400'!M$8</f>
        <v>814.90358465563997</v>
      </c>
      <c r="N14" s="17">
        <f>'fatality risk'!N12*'infected-death Density 400'!N$8</f>
        <v>574.56439614637952</v>
      </c>
      <c r="O14" s="17">
        <f>'fatality risk'!O12*'infected-death Density 400'!O$8</f>
        <v>565.72204904249679</v>
      </c>
      <c r="P14" s="17">
        <f>'fatality risk'!P12*'infected-death Density 400'!P$8</f>
        <v>487.65343184900388</v>
      </c>
      <c r="Q14" s="17">
        <f>'fatality risk'!Q12*'infected-death Density 400'!Q$8</f>
        <v>627.69029770326961</v>
      </c>
      <c r="R14" s="17">
        <f>'fatality risk'!R12*'infected-death Density 400'!R$8</f>
        <v>670.8635314429398</v>
      </c>
      <c r="S14" s="17">
        <f>'fatality risk'!S12*'infected-death Density 400'!S$8</f>
        <v>626.43346636540446</v>
      </c>
      <c r="T14" s="17">
        <f>'fatality risk'!T12*'infected-death Density 400'!T$8</f>
        <v>334.22089850110382</v>
      </c>
      <c r="U14" s="17">
        <f>'fatality risk'!U12*'infected-death Density 400'!U$8</f>
        <v>468.37866645150461</v>
      </c>
    </row>
    <row r="15" spans="1:21" ht="15" customHeight="1" x14ac:dyDescent="0.15">
      <c r="A15" s="11" t="s">
        <v>11</v>
      </c>
      <c r="B15" s="11">
        <v>2E-3</v>
      </c>
      <c r="C15" s="17">
        <f>'fatality risk'!C13*'infected-death Density 400'!C$8</f>
        <v>12008.767757897474</v>
      </c>
      <c r="D15" s="17">
        <f>'fatality risk'!D13*'infected-death Density 400'!D$8</f>
        <v>1817.1655305095064</v>
      </c>
      <c r="E15" s="17">
        <f>'fatality risk'!E13*'infected-death Density 400'!E$8</f>
        <v>216.06869809108122</v>
      </c>
      <c r="F15" s="17">
        <f>'fatality risk'!F13*'infected-death Density 400'!F$8</f>
        <v>562.57207061513884</v>
      </c>
      <c r="G15" s="17">
        <f>'fatality risk'!G13*'infected-death Density 400'!G$8</f>
        <v>401.45634775153547</v>
      </c>
      <c r="H15" s="17">
        <f>'fatality risk'!H13*'infected-death Density 400'!H$8</f>
        <v>1345.4070650431488</v>
      </c>
      <c r="I15" s="17">
        <f>'fatality risk'!I13*'infected-death Density 400'!I$8</f>
        <v>1793.2282799431957</v>
      </c>
      <c r="J15" s="17">
        <f>'fatality risk'!J13*'infected-death Density 400'!J$8</f>
        <v>312.88780246684956</v>
      </c>
      <c r="K15" s="17">
        <f>'fatality risk'!K13*'infected-death Density 400'!K$8</f>
        <v>576.18606766689368</v>
      </c>
      <c r="L15" s="17">
        <f>'fatality risk'!L13*'infected-death Density 400'!L$8</f>
        <v>515.52635997617222</v>
      </c>
      <c r="M15" s="17">
        <f>'fatality risk'!M13*'infected-death Density 400'!M$8</f>
        <v>717.25856254356029</v>
      </c>
      <c r="N15" s="17">
        <f>'fatality risk'!N13*'infected-death Density 400'!N$8</f>
        <v>488.23803796844504</v>
      </c>
      <c r="O15" s="17">
        <f>'fatality risk'!O13*'infected-death Density 400'!O$8</f>
        <v>450.49000647233663</v>
      </c>
      <c r="P15" s="17">
        <f>'fatality risk'!P13*'infected-death Density 400'!P$8</f>
        <v>398.97284902791409</v>
      </c>
      <c r="Q15" s="17">
        <f>'fatality risk'!Q13*'infected-death Density 400'!Q$8</f>
        <v>550.42461618733864</v>
      </c>
      <c r="R15" s="17">
        <f>'fatality risk'!R13*'infected-death Density 400'!R$8</f>
        <v>607.09550030634398</v>
      </c>
      <c r="S15" s="17">
        <f>'fatality risk'!S13*'infected-death Density 400'!S$8</f>
        <v>549.19507604423836</v>
      </c>
      <c r="T15" s="17">
        <f>'fatality risk'!T13*'infected-death Density 400'!T$8</f>
        <v>291.80176356415279</v>
      </c>
      <c r="U15" s="17">
        <f>'fatality risk'!U13*'infected-death Density 400'!U$8</f>
        <v>414.79312371962396</v>
      </c>
    </row>
    <row r="16" spans="1:21" ht="15" customHeight="1" x14ac:dyDescent="0.15">
      <c r="A16" s="11" t="s">
        <v>12</v>
      </c>
      <c r="B16" s="11">
        <v>2E-3</v>
      </c>
      <c r="C16" s="17">
        <f>'fatality risk'!C14*'infected-death Density 400'!C$8</f>
        <v>10545.739952552887</v>
      </c>
      <c r="D16" s="17">
        <f>'fatality risk'!D14*'infected-death Density 400'!D$8</f>
        <v>1586.6497357369999</v>
      </c>
      <c r="E16" s="17">
        <f>'fatality risk'!E14*'infected-death Density 400'!E$8</f>
        <v>181.24944270686638</v>
      </c>
      <c r="F16" s="17">
        <f>'fatality risk'!F14*'infected-death Density 400'!F$8</f>
        <v>525.40146334511223</v>
      </c>
      <c r="G16" s="17">
        <f>'fatality risk'!G14*'infected-death Density 400'!G$8</f>
        <v>355.46637543637564</v>
      </c>
      <c r="H16" s="17">
        <f>'fatality risk'!H14*'infected-death Density 400'!H$8</f>
        <v>1208.7241433876429</v>
      </c>
      <c r="I16" s="17">
        <f>'fatality risk'!I14*'infected-death Density 400'!I$8</f>
        <v>1635.1591162425775</v>
      </c>
      <c r="J16" s="17">
        <f>'fatality risk'!J14*'infected-death Density 400'!J$8</f>
        <v>283.99504548267066</v>
      </c>
      <c r="K16" s="17">
        <f>'fatality risk'!K14*'infected-death Density 400'!K$8</f>
        <v>514.24511020088573</v>
      </c>
      <c r="L16" s="17">
        <f>'fatality risk'!L14*'infected-death Density 400'!L$8</f>
        <v>453.66296695844403</v>
      </c>
      <c r="M16" s="17">
        <f>'fatality risk'!M14*'infected-death Density 400'!M$8</f>
        <v>622.2004584194749</v>
      </c>
      <c r="N16" s="17">
        <f>'fatality risk'!N14*'infected-death Density 400'!N$8</f>
        <v>423.30079459296678</v>
      </c>
      <c r="O16" s="17">
        <f>'fatality risk'!O14*'infected-death Density 400'!O$8</f>
        <v>393.20722503912486</v>
      </c>
      <c r="P16" s="17">
        <f>'fatality risk'!P14*'infected-death Density 400'!P$8</f>
        <v>337.57053356384841</v>
      </c>
      <c r="Q16" s="17">
        <f>'fatality risk'!Q14*'infected-death Density 400'!Q$8</f>
        <v>455.88217200644584</v>
      </c>
      <c r="R16" s="17">
        <f>'fatality risk'!R14*'infected-death Density 400'!R$8</f>
        <v>509.39589580473415</v>
      </c>
      <c r="S16" s="17">
        <f>'fatality risk'!S14*'infected-death Density 400'!S$8</f>
        <v>461.6047046350796</v>
      </c>
      <c r="T16" s="17">
        <f>'fatality risk'!T14*'infected-death Density 400'!T$8</f>
        <v>241.25272534455416</v>
      </c>
      <c r="U16" s="17">
        <f>'fatality risk'!U14*'infected-death Density 400'!U$8</f>
        <v>356.7720436490834</v>
      </c>
    </row>
    <row r="17" spans="1:21" ht="15" customHeight="1" x14ac:dyDescent="0.15">
      <c r="A17" s="11" t="s">
        <v>13</v>
      </c>
      <c r="B17" s="11">
        <v>2E-3</v>
      </c>
      <c r="C17" s="17">
        <f>'fatality risk'!C15*'infected-death Density 400'!C$8</f>
        <v>9685.0517977321597</v>
      </c>
      <c r="D17" s="17">
        <f>'fatality risk'!D15*'infected-death Density 400'!D$8</f>
        <v>1384.4780012960273</v>
      </c>
      <c r="E17" s="17">
        <f>'fatality risk'!E15*'infected-death Density 400'!E$8</f>
        <v>155.59428324902797</v>
      </c>
      <c r="F17" s="17">
        <f>'fatality risk'!F15*'infected-death Density 400'!F$8</f>
        <v>483.34142307612262</v>
      </c>
      <c r="G17" s="17">
        <f>'fatality risk'!G15*'infected-death Density 400'!G$8</f>
        <v>335.24216373678621</v>
      </c>
      <c r="H17" s="17">
        <f>'fatality risk'!H15*'infected-death Density 400'!H$8</f>
        <v>1138.5642271613333</v>
      </c>
      <c r="I17" s="17">
        <f>'fatality risk'!I15*'infected-death Density 400'!I$8</f>
        <v>1524.8294340794271</v>
      </c>
      <c r="J17" s="17">
        <f>'fatality risk'!J15*'infected-death Density 400'!J$8</f>
        <v>262.6518947977134</v>
      </c>
      <c r="K17" s="17">
        <f>'fatality risk'!K15*'infected-death Density 400'!K$8</f>
        <v>488.10158199461978</v>
      </c>
      <c r="L17" s="17">
        <f>'fatality risk'!L15*'infected-death Density 400'!L$8</f>
        <v>408.5850950999062</v>
      </c>
      <c r="M17" s="17">
        <f>'fatality risk'!M15*'infected-death Density 400'!M$8</f>
        <v>554.50824075139622</v>
      </c>
      <c r="N17" s="17">
        <f>'fatality risk'!N15*'infected-death Density 400'!N$8</f>
        <v>388.94836227710186</v>
      </c>
      <c r="O17" s="17">
        <f>'fatality risk'!O15*'infected-death Density 400'!O$8</f>
        <v>369.4796857589036</v>
      </c>
      <c r="P17" s="17">
        <f>'fatality risk'!P15*'infected-death Density 400'!P$8</f>
        <v>315.43019271601668</v>
      </c>
      <c r="Q17" s="17">
        <f>'fatality risk'!Q15*'infected-death Density 400'!Q$8</f>
        <v>419.98994175436218</v>
      </c>
      <c r="R17" s="17">
        <f>'fatality risk'!R15*'infected-death Density 400'!R$8</f>
        <v>458.31396109788085</v>
      </c>
      <c r="S17" s="17">
        <f>'fatality risk'!S15*'infected-death Density 400'!S$8</f>
        <v>426.85008629109785</v>
      </c>
      <c r="T17" s="17">
        <f>'fatality risk'!T15*'infected-death Density 400'!T$8</f>
        <v>218.22039334150628</v>
      </c>
      <c r="U17" s="17">
        <f>'fatality risk'!U15*'infected-death Density 400'!U$8</f>
        <v>351.92282925293188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risk'!C16*'infected-death Density 400'!C$8</f>
        <v>16803.69996766128</v>
      </c>
      <c r="D18" s="17">
        <f>'fatality risk'!D16*'infected-death Density 400'!D$8</f>
        <v>2349.3093553402632</v>
      </c>
      <c r="E18" s="17">
        <f>'fatality risk'!E16*'infected-death Density 400'!E$8</f>
        <v>260.15403228737347</v>
      </c>
      <c r="F18" s="17">
        <f>'fatality risk'!F16*'infected-death Density 400'!F$8</f>
        <v>849.08365153088334</v>
      </c>
      <c r="G18" s="17">
        <f>'fatality risk'!G16*'infected-death Density 400'!G$8</f>
        <v>589.07612986803815</v>
      </c>
      <c r="H18" s="17">
        <f>'fatality risk'!H16*'infected-death Density 400'!H$8</f>
        <v>1968.4736598017469</v>
      </c>
      <c r="I18" s="17">
        <f>'fatality risk'!I16*'infected-death Density 400'!I$8</f>
        <v>2541.0343077009011</v>
      </c>
      <c r="J18" s="17">
        <f>'fatality risk'!J16*'infected-death Density 400'!J$8</f>
        <v>465.80323949288504</v>
      </c>
      <c r="K18" s="17">
        <f>'fatality risk'!K16*'infected-death Density 400'!K$8</f>
        <v>863.45892927871637</v>
      </c>
      <c r="L18" s="17">
        <f>'fatality risk'!L16*'infected-death Density 400'!L$8</f>
        <v>720.03651889490993</v>
      </c>
      <c r="M18" s="17">
        <f>'fatality risk'!M16*'infected-death Density 400'!M$8</f>
        <v>970.81961672716136</v>
      </c>
      <c r="N18" s="17">
        <f>'fatality risk'!N16*'infected-death Density 400'!N$8</f>
        <v>715.93422140811822</v>
      </c>
      <c r="O18" s="17">
        <f>'fatality risk'!O16*'infected-death Density 400'!O$8</f>
        <v>679.52489483417014</v>
      </c>
      <c r="P18" s="17">
        <f>'fatality risk'!P16*'infected-death Density 400'!P$8</f>
        <v>570.01538489264385</v>
      </c>
      <c r="Q18" s="17">
        <f>'fatality risk'!Q16*'infected-death Density 400'!Q$8</f>
        <v>738.97373530452546</v>
      </c>
      <c r="R18" s="17">
        <f>'fatality risk'!R16*'infected-death Density 400'!R$8</f>
        <v>802.01639521183904</v>
      </c>
      <c r="S18" s="17">
        <f>'fatality risk'!S16*'infected-death Density 400'!S$8</f>
        <v>741.74020062650038</v>
      </c>
      <c r="T18" s="17">
        <f>'fatality risk'!T16*'infected-death Density 400'!T$8</f>
        <v>397.74187250614216</v>
      </c>
      <c r="U18" s="17">
        <f>'fatality risk'!U16*'infected-death Density 400'!U$8</f>
        <v>580.50382195446218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risk'!C17*'infected-death Density 400'!C$8</f>
        <v>15180.583450203456</v>
      </c>
      <c r="D19" s="17">
        <f>'fatality risk'!D17*'infected-death Density 400'!D$8</f>
        <v>2046.1300363164196</v>
      </c>
      <c r="E19" s="17">
        <f>'fatality risk'!E17*'infected-death Density 400'!E$8</f>
        <v>244.42281307331794</v>
      </c>
      <c r="F19" s="17">
        <f>'fatality risk'!F17*'infected-death Density 400'!F$8</f>
        <v>794.88621148479626</v>
      </c>
      <c r="G19" s="17">
        <f>'fatality risk'!G17*'infected-death Density 400'!G$8</f>
        <v>539.40328263826552</v>
      </c>
      <c r="H19" s="17">
        <f>'fatality risk'!H17*'infected-death Density 400'!H$8</f>
        <v>1814.5312120253413</v>
      </c>
      <c r="I19" s="17">
        <f>'fatality risk'!I17*'infected-death Density 400'!I$8</f>
        <v>2260.0843850025435</v>
      </c>
      <c r="J19" s="17">
        <f>'fatality risk'!J17*'infected-death Density 400'!J$8</f>
        <v>417.65008089792536</v>
      </c>
      <c r="K19" s="17">
        <f>'fatality risk'!K17*'infected-death Density 400'!K$8</f>
        <v>815.12478697110419</v>
      </c>
      <c r="L19" s="17">
        <f>'fatality risk'!L17*'infected-death Density 400'!L$8</f>
        <v>679.80929781119562</v>
      </c>
      <c r="M19" s="17">
        <f>'fatality risk'!M17*'infected-death Density 400'!M$8</f>
        <v>866.19666702725465</v>
      </c>
      <c r="N19" s="17">
        <f>'fatality risk'!N17*'infected-death Density 400'!N$8</f>
        <v>670.85204041356485</v>
      </c>
      <c r="O19" s="17">
        <f>'fatality risk'!O17*'infected-death Density 400'!O$8</f>
        <v>630.96380469640633</v>
      </c>
      <c r="P19" s="17">
        <f>'fatality risk'!P17*'infected-death Density 400'!P$8</f>
        <v>516.06787473545808</v>
      </c>
      <c r="Q19" s="17">
        <f>'fatality risk'!Q17*'infected-death Density 400'!Q$8</f>
        <v>669.4960989473426</v>
      </c>
      <c r="R19" s="17">
        <f>'fatality risk'!R17*'infected-death Density 400'!R$8</f>
        <v>716.90521339028601</v>
      </c>
      <c r="S19" s="17">
        <f>'fatality risk'!S17*'infected-death Density 400'!S$8</f>
        <v>655.42533347794074</v>
      </c>
      <c r="T19" s="17">
        <f>'fatality risk'!T17*'infected-death Density 400'!T$8</f>
        <v>372.83506633633544</v>
      </c>
      <c r="U19" s="17">
        <f>'fatality risk'!U17*'infected-death Density 400'!U$8</f>
        <v>469.79924495796013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risk'!C18*'infected-death Density 400'!C$8</f>
        <v>41365.630900168486</v>
      </c>
      <c r="D20" s="17">
        <f>'fatality risk'!D18*'infected-death Density 400'!D$8</f>
        <v>5521.9753838199786</v>
      </c>
      <c r="E20" s="17">
        <f>'fatality risk'!E18*'infected-death Density 400'!E$8</f>
        <v>698.78745101295863</v>
      </c>
      <c r="F20" s="17">
        <f>'fatality risk'!F18*'infected-death Density 400'!F$8</f>
        <v>2214.2258413358577</v>
      </c>
      <c r="G20" s="17">
        <f>'fatality risk'!G18*'infected-death Density 400'!G$8</f>
        <v>1553.9046111549305</v>
      </c>
      <c r="H20" s="17">
        <f>'fatality risk'!H18*'infected-death Density 400'!H$8</f>
        <v>4883.0906689376789</v>
      </c>
      <c r="I20" s="17">
        <f>'fatality risk'!I18*'infected-death Density 400'!I$8</f>
        <v>5971.348605874955</v>
      </c>
      <c r="J20" s="17">
        <f>'fatality risk'!J18*'infected-death Density 400'!J$8</f>
        <v>1153.8372415790698</v>
      </c>
      <c r="K20" s="17">
        <f>'fatality risk'!K18*'infected-death Density 400'!K$8</f>
        <v>2244.0278260193145</v>
      </c>
      <c r="L20" s="17">
        <f>'fatality risk'!L18*'infected-death Density 400'!L$8</f>
        <v>1965.6238845168041</v>
      </c>
      <c r="M20" s="17">
        <f>'fatality risk'!M18*'infected-death Density 400'!M$8</f>
        <v>2420.4122541646398</v>
      </c>
      <c r="N20" s="17">
        <f>'fatality risk'!N18*'infected-death Density 400'!N$8</f>
        <v>1948.519487292464</v>
      </c>
      <c r="O20" s="17">
        <f>'fatality risk'!O18*'infected-death Density 400'!O$8</f>
        <v>1779.7349386998758</v>
      </c>
      <c r="P20" s="17">
        <f>'fatality risk'!P18*'infected-death Density 400'!P$8</f>
        <v>1430.06578758307</v>
      </c>
      <c r="Q20" s="17">
        <f>'fatality risk'!Q18*'infected-death Density 400'!Q$8</f>
        <v>1866.4986741833877</v>
      </c>
      <c r="R20" s="17">
        <f>'fatality risk'!R18*'infected-death Density 400'!R$8</f>
        <v>1960.9463173719382</v>
      </c>
      <c r="S20" s="17">
        <f>'fatality risk'!S18*'infected-death Density 400'!S$8</f>
        <v>1670.2462562490909</v>
      </c>
      <c r="T20" s="17">
        <f>'fatality risk'!T18*'infected-death Density 400'!T$8</f>
        <v>1056.0844910666017</v>
      </c>
      <c r="U20" s="17">
        <f>'fatality risk'!U18*'infected-death Density 400'!U$8</f>
        <v>1026.3011793058783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risk'!C19*'infected-death Density 400'!C$8</f>
        <v>33675.066298174541</v>
      </c>
      <c r="D21" s="17">
        <f>'fatality risk'!D19*'infected-death Density 400'!D$8</f>
        <v>4373.2545230700234</v>
      </c>
      <c r="E21" s="17">
        <f>'fatality risk'!E19*'infected-death Density 400'!E$8</f>
        <v>579.49548412682634</v>
      </c>
      <c r="F21" s="17">
        <f>'fatality risk'!F19*'infected-death Density 400'!F$8</f>
        <v>1879.7751222472584</v>
      </c>
      <c r="G21" s="17">
        <f>'fatality risk'!G19*'infected-death Density 400'!G$8</f>
        <v>1291.0365413671043</v>
      </c>
      <c r="H21" s="17">
        <f>'fatality risk'!H19*'infected-death Density 400'!H$8</f>
        <v>3921.5098398278301</v>
      </c>
      <c r="I21" s="17">
        <f>'fatality risk'!I19*'infected-death Density 400'!I$8</f>
        <v>4836.7818205573685</v>
      </c>
      <c r="J21" s="17">
        <f>'fatality risk'!J19*'infected-death Density 400'!J$8</f>
        <v>948.38840919828078</v>
      </c>
      <c r="K21" s="17">
        <f>'fatality risk'!K19*'infected-death Density 400'!K$8</f>
        <v>1871.1949142509873</v>
      </c>
      <c r="L21" s="17">
        <f>'fatality risk'!L19*'infected-death Density 400'!L$8</f>
        <v>1682.9158343241074</v>
      </c>
      <c r="M21" s="17">
        <f>'fatality risk'!M19*'infected-death Density 400'!M$8</f>
        <v>1996.3034965687596</v>
      </c>
      <c r="N21" s="17">
        <f>'fatality risk'!N19*'infected-death Density 400'!N$8</f>
        <v>1645.6260076243177</v>
      </c>
      <c r="O21" s="17">
        <f>'fatality risk'!O19*'infected-death Density 400'!O$8</f>
        <v>1509.4257092025525</v>
      </c>
      <c r="P21" s="17">
        <f>'fatality risk'!P19*'infected-death Density 400'!P$8</f>
        <v>1136.5181057432887</v>
      </c>
      <c r="Q21" s="17">
        <f>'fatality risk'!Q19*'infected-death Density 400'!Q$8</f>
        <v>1525.8952270539367</v>
      </c>
      <c r="R21" s="17">
        <f>'fatality risk'!R19*'infected-death Density 400'!R$8</f>
        <v>1632.4242512513827</v>
      </c>
      <c r="S21" s="17">
        <f>'fatality risk'!S19*'infected-death Density 400'!S$8</f>
        <v>1287.8994903477928</v>
      </c>
      <c r="T21" s="17">
        <f>'fatality risk'!T19*'infected-death Density 400'!T$8</f>
        <v>875.1251968514481</v>
      </c>
      <c r="U21" s="17">
        <f>'fatality risk'!U19*'infected-death Density 400'!U$8</f>
        <v>681.49632456127858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risk'!C20*'infected-death Density 400'!C$8</f>
        <v>71389.878664739241</v>
      </c>
      <c r="D22" s="17">
        <f>'fatality risk'!D20*'infected-death Density 400'!D$8</f>
        <v>8924.1517420019081</v>
      </c>
      <c r="E22" s="17">
        <f>'fatality risk'!E20*'infected-death Density 400'!E$8</f>
        <v>1194.3373746104348</v>
      </c>
      <c r="F22" s="17">
        <f>'fatality risk'!F20*'infected-death Density 400'!F$8</f>
        <v>4115.1300938459681</v>
      </c>
      <c r="G22" s="17">
        <f>'fatality risk'!G20*'infected-death Density 400'!G$8</f>
        <v>2714.7039801564374</v>
      </c>
      <c r="H22" s="17">
        <f>'fatality risk'!H20*'infected-death Density 400'!H$8</f>
        <v>8360.8011541466294</v>
      </c>
      <c r="I22" s="17">
        <f>'fatality risk'!I20*'infected-death Density 400'!I$8</f>
        <v>10224.829975203776</v>
      </c>
      <c r="J22" s="17">
        <f>'fatality risk'!J20*'infected-death Density 400'!J$8</f>
        <v>1987.7958256954166</v>
      </c>
      <c r="K22" s="17">
        <f>'fatality risk'!K20*'infected-death Density 400'!K$8</f>
        <v>4053.3112285670672</v>
      </c>
      <c r="L22" s="17">
        <f>'fatality risk'!L20*'infected-death Density 400'!L$8</f>
        <v>3719.3187142747865</v>
      </c>
      <c r="M22" s="17">
        <f>'fatality risk'!M20*'infected-death Density 400'!M$8</f>
        <v>4432.1877035971866</v>
      </c>
      <c r="N22" s="17">
        <f>'fatality risk'!N20*'infected-death Density 400'!N$8</f>
        <v>3655.8709955820123</v>
      </c>
      <c r="O22" s="17">
        <f>'fatality risk'!O20*'infected-death Density 400'!O$8</f>
        <v>3254.5266853668809</v>
      </c>
      <c r="P22" s="17">
        <f>'fatality risk'!P20*'infected-death Density 400'!P$8</f>
        <v>2445.5811994420578</v>
      </c>
      <c r="Q22" s="17">
        <f>'fatality risk'!Q20*'infected-death Density 400'!Q$8</f>
        <v>3223.138938629706</v>
      </c>
      <c r="R22" s="17">
        <f>'fatality risk'!R20*'infected-death Density 400'!R$8</f>
        <v>3425.0133426856064</v>
      </c>
      <c r="S22" s="17">
        <f>'fatality risk'!S20*'infected-death Density 400'!S$8</f>
        <v>2644.0944774058394</v>
      </c>
      <c r="T22" s="17">
        <f>'fatality risk'!T20*'infected-death Density 400'!T$8</f>
        <v>1806.5277100658163</v>
      </c>
      <c r="U22" s="17">
        <f>'fatality risk'!U20*'infected-death Density 400'!U$8</f>
        <v>1208.5575234617086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risk'!C21*'infected-death Density 400'!C$8</f>
        <v>49541.059486630722</v>
      </c>
      <c r="D23" s="17">
        <f>'fatality risk'!D21*'infected-death Density 400'!D$8</f>
        <v>5771.7774350193586</v>
      </c>
      <c r="E23" s="17">
        <f>'fatality risk'!E21*'infected-death Density 400'!E$8</f>
        <v>818.95129975290149</v>
      </c>
      <c r="F23" s="17">
        <f>'fatality risk'!F21*'infected-death Density 400'!F$8</f>
        <v>3180.9180239494699</v>
      </c>
      <c r="G23" s="17">
        <f>'fatality risk'!G21*'infected-death Density 400'!G$8</f>
        <v>1798.2541689159841</v>
      </c>
      <c r="H23" s="17">
        <f>'fatality risk'!H21*'infected-death Density 400'!H$8</f>
        <v>5995.9128357315267</v>
      </c>
      <c r="I23" s="17">
        <f>'fatality risk'!I21*'infected-death Density 400'!I$8</f>
        <v>6778.3571351607934</v>
      </c>
      <c r="J23" s="17">
        <f>'fatality risk'!J21*'infected-death Density 400'!J$8</f>
        <v>1415.111649230483</v>
      </c>
      <c r="K23" s="17">
        <f>'fatality risk'!K21*'infected-death Density 400'!K$8</f>
        <v>3023.7724517348483</v>
      </c>
      <c r="L23" s="17">
        <f>'fatality risk'!L21*'infected-death Density 400'!L$8</f>
        <v>2755.3736058710792</v>
      </c>
      <c r="M23" s="17">
        <f>'fatality risk'!M21*'infected-death Density 400'!M$8</f>
        <v>3137.9473196025297</v>
      </c>
      <c r="N23" s="17">
        <f>'fatality risk'!N21*'infected-death Density 400'!N$8</f>
        <v>2458.8188652817894</v>
      </c>
      <c r="O23" s="17">
        <f>'fatality risk'!O21*'infected-death Density 400'!O$8</f>
        <v>2512.1573508821125</v>
      </c>
      <c r="P23" s="17">
        <f>'fatality risk'!P21*'infected-death Density 400'!P$8</f>
        <v>1641.2378707818286</v>
      </c>
      <c r="Q23" s="17">
        <f>'fatality risk'!Q21*'infected-death Density 400'!Q$8</f>
        <v>2113.9156185981678</v>
      </c>
      <c r="R23" s="17">
        <f>'fatality risk'!R21*'infected-death Density 400'!R$8</f>
        <v>2281.8943587558506</v>
      </c>
      <c r="S23" s="17">
        <f>'fatality risk'!S21*'infected-death Density 400'!S$8</f>
        <v>1797.4268148010005</v>
      </c>
      <c r="T23" s="17">
        <f>'fatality risk'!T21*'infected-death Density 400'!T$8</f>
        <v>1286.7941969598073</v>
      </c>
      <c r="U23" s="17">
        <f>'fatality risk'!U21*'infected-death Density 400'!U$8</f>
        <v>772.43848560118943</v>
      </c>
    </row>
    <row r="24" spans="1:21" ht="15" customHeight="1" x14ac:dyDescent="0.15">
      <c r="A24" s="11" t="s">
        <v>20</v>
      </c>
      <c r="B24" s="11">
        <v>0.08</v>
      </c>
      <c r="C24" s="17">
        <f>'fatality risk'!C22*'infected-death Density 400'!C$8</f>
        <v>70099.87559782654</v>
      </c>
      <c r="D24" s="17">
        <f>'fatality risk'!D22*'infected-death Density 400'!D$8</f>
        <v>7064.9146801940378</v>
      </c>
      <c r="E24" s="17">
        <f>'fatality risk'!E22*'infected-death Density 400'!E$8</f>
        <v>1209.9479380160556</v>
      </c>
      <c r="F24" s="17">
        <f>'fatality risk'!F22*'infected-death Density 400'!F$8</f>
        <v>4732.1208068226588</v>
      </c>
      <c r="G24" s="17">
        <f>'fatality risk'!G22*'infected-death Density 400'!G$8</f>
        <v>2472.9844317435332</v>
      </c>
      <c r="H24" s="17">
        <f>'fatality risk'!H22*'infected-death Density 400'!H$8</f>
        <v>7869.5165570152003</v>
      </c>
      <c r="I24" s="17">
        <f>'fatality risk'!I22*'infected-death Density 400'!I$8</f>
        <v>8777.5951533561347</v>
      </c>
      <c r="J24" s="17">
        <f>'fatality risk'!J22*'infected-death Density 400'!J$8</f>
        <v>2109.8679035009068</v>
      </c>
      <c r="K24" s="17">
        <f>'fatality risk'!K22*'infected-death Density 400'!K$8</f>
        <v>4640.1925718245257</v>
      </c>
      <c r="L24" s="17">
        <f>'fatality risk'!L22*'infected-death Density 400'!L$8</f>
        <v>4368.0275410831764</v>
      </c>
      <c r="M24" s="17">
        <f>'fatality risk'!M22*'infected-death Density 400'!M$8</f>
        <v>4909.3124797815608</v>
      </c>
      <c r="N24" s="17">
        <f>'fatality risk'!N22*'infected-death Density 400'!N$8</f>
        <v>3806.6907561258254</v>
      </c>
      <c r="O24" s="17">
        <f>'fatality risk'!O22*'infected-death Density 400'!O$8</f>
        <v>4028.6399884994439</v>
      </c>
      <c r="P24" s="17">
        <f>'fatality risk'!P22*'infected-death Density 400'!P$8</f>
        <v>2436.1556825974058</v>
      </c>
      <c r="Q24" s="17">
        <f>'fatality risk'!Q22*'infected-death Density 400'!Q$8</f>
        <v>2978.7620896738881</v>
      </c>
      <c r="R24" s="17">
        <f>'fatality risk'!R22*'infected-death Density 400'!R$8</f>
        <v>3119.2973789272837</v>
      </c>
      <c r="S24" s="17">
        <f>'fatality risk'!S22*'infected-death Density 400'!S$8</f>
        <v>2579.736094635115</v>
      </c>
      <c r="T24" s="17">
        <f>'fatality risk'!T22*'infected-death Density 400'!T$8</f>
        <v>1987.2011649252725</v>
      </c>
      <c r="U24" s="17">
        <f>'fatality risk'!U22*'infected-death Density 400'!U$8</f>
        <v>1008.9123791045128</v>
      </c>
    </row>
    <row r="25" spans="1:21" ht="15" customHeight="1" x14ac:dyDescent="0.15">
      <c r="A25" s="11" t="s">
        <v>21</v>
      </c>
      <c r="B25" s="11">
        <v>0.08</v>
      </c>
      <c r="C25" s="17">
        <f>'fatality risk'!C23*'infected-death Density 400'!C$8</f>
        <v>49359.601769016437</v>
      </c>
      <c r="D25" s="17">
        <f>'fatality risk'!D23*'infected-death Density 400'!D$8</f>
        <v>4809.1107036335952</v>
      </c>
      <c r="E25" s="17">
        <f>'fatality risk'!E23*'infected-death Density 400'!E$8</f>
        <v>953.23834178376831</v>
      </c>
      <c r="F25" s="17">
        <f>'fatality risk'!F23*'infected-death Density 400'!F$8</f>
        <v>3531.8253334814067</v>
      </c>
      <c r="G25" s="17">
        <f>'fatality risk'!G23*'infected-death Density 400'!G$8</f>
        <v>1952.8429870947202</v>
      </c>
      <c r="H25" s="17">
        <f>'fatality risk'!H23*'infected-death Density 400'!H$8</f>
        <v>5590.9603422927194</v>
      </c>
      <c r="I25" s="17">
        <f>'fatality risk'!I23*'infected-death Density 400'!I$8</f>
        <v>6021.6441232589723</v>
      </c>
      <c r="J25" s="17">
        <f>'fatality risk'!J23*'infected-death Density 400'!J$8</f>
        <v>1475.8503577481561</v>
      </c>
      <c r="K25" s="17">
        <f>'fatality risk'!K23*'infected-death Density 400'!K$8</f>
        <v>3154.7472045484392</v>
      </c>
      <c r="L25" s="17">
        <f>'fatality risk'!L23*'infected-death Density 400'!L$8</f>
        <v>3330.3875885417469</v>
      </c>
      <c r="M25" s="17">
        <f>'fatality risk'!M23*'infected-death Density 400'!M$8</f>
        <v>3414.2146478306699</v>
      </c>
      <c r="N25" s="17">
        <f>'fatality risk'!N23*'infected-death Density 400'!N$8</f>
        <v>2822.081904148944</v>
      </c>
      <c r="O25" s="17">
        <f>'fatality risk'!O23*'infected-death Density 400'!O$8</f>
        <v>2742.7363463161805</v>
      </c>
      <c r="P25" s="17">
        <f>'fatality risk'!P23*'infected-death Density 400'!P$8</f>
        <v>1626.3828425575994</v>
      </c>
      <c r="Q25" s="17">
        <f>'fatality risk'!Q23*'infected-death Density 400'!Q$8</f>
        <v>2140.8936828127767</v>
      </c>
      <c r="R25" s="17">
        <f>'fatality risk'!R23*'infected-death Density 400'!R$8</f>
        <v>2154.9701937968657</v>
      </c>
      <c r="S25" s="17">
        <f>'fatality risk'!S23*'infected-death Density 400'!S$8</f>
        <v>1704.0047459841478</v>
      </c>
      <c r="T25" s="17">
        <f>'fatality risk'!T23*'infected-death Density 400'!T$8</f>
        <v>1388.5759896468035</v>
      </c>
      <c r="U25" s="17">
        <f>'fatality risk'!U23*'infected-death Density 400'!U$8</f>
        <v>545.13443353893035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risk'!C24*'infected-death Density 400'!C$8</f>
        <v>84213.361841686346</v>
      </c>
      <c r="D26" s="17">
        <f>'fatality risk'!D24*'infected-death Density 400'!D$8</f>
        <v>8093.7122856315846</v>
      </c>
      <c r="E26" s="17">
        <f>'fatality risk'!E24*'infected-death Density 400'!E$8</f>
        <v>1867.9759896473809</v>
      </c>
      <c r="F26" s="17">
        <f>'fatality risk'!F24*'infected-death Density 400'!F$8</f>
        <v>7139.5288066817411</v>
      </c>
      <c r="G26" s="17">
        <f>'fatality risk'!G24*'infected-death Density 400'!G$8</f>
        <v>3411.6550210374412</v>
      </c>
      <c r="H26" s="17">
        <f>'fatality risk'!H24*'infected-death Density 400'!H$8</f>
        <v>9553.4206198655374</v>
      </c>
      <c r="I26" s="17">
        <f>'fatality risk'!I24*'infected-death Density 400'!I$8</f>
        <v>9772.4884766234318</v>
      </c>
      <c r="J26" s="17">
        <f>'fatality risk'!J24*'infected-death Density 400'!J$8</f>
        <v>2458.5344623047636</v>
      </c>
      <c r="K26" s="17">
        <f>'fatality risk'!K24*'infected-death Density 400'!K$8</f>
        <v>5212.985913068519</v>
      </c>
      <c r="L26" s="17">
        <f>'fatality risk'!L24*'infected-death Density 400'!L$8</f>
        <v>6298.0148707514854</v>
      </c>
      <c r="M26" s="17">
        <f>'fatality risk'!M24*'infected-death Density 400'!M$8</f>
        <v>5909.3049473339097</v>
      </c>
      <c r="N26" s="17">
        <f>'fatality risk'!N24*'infected-death Density 400'!N$8</f>
        <v>4514.7536224122277</v>
      </c>
      <c r="O26" s="17">
        <f>'fatality risk'!O24*'infected-death Density 400'!O$8</f>
        <v>4565.0297486841764</v>
      </c>
      <c r="P26" s="17">
        <f>'fatality risk'!P24*'infected-death Density 400'!P$8</f>
        <v>2737.8698953759663</v>
      </c>
      <c r="Q26" s="17">
        <f>'fatality risk'!Q24*'infected-death Density 400'!Q$8</f>
        <v>3450.5579009857133</v>
      </c>
      <c r="R26" s="17">
        <f>'fatality risk'!R24*'infected-death Density 400'!R$8</f>
        <v>3401.663570996081</v>
      </c>
      <c r="S26" s="17">
        <f>'fatality risk'!S24*'infected-death Density 400'!S$8</f>
        <v>2772.3085104121424</v>
      </c>
      <c r="T26" s="17">
        <f>'fatality risk'!T24*'infected-death Density 400'!T$8</f>
        <v>2152.2008557175468</v>
      </c>
      <c r="U26" s="17">
        <f>'fatality risk'!U24*'infected-death Density 400'!U$8</f>
        <v>901.35634415669688</v>
      </c>
    </row>
    <row r="27" spans="1:21" ht="27" customHeight="1" x14ac:dyDescent="0.15">
      <c r="A27" s="11"/>
      <c r="B27" s="11"/>
      <c r="C27" s="17">
        <f>SUM(C9:C26)</f>
        <v>508734.63022739545</v>
      </c>
      <c r="D27" s="17">
        <f t="shared" ref="D27:U27" si="1">SUM(D9:D26)</f>
        <v>59282.179033077584</v>
      </c>
      <c r="E27" s="17">
        <f t="shared" si="1"/>
        <v>9169.0805912813175</v>
      </c>
      <c r="F27" s="17">
        <f t="shared" si="1"/>
        <v>32114.412861829947</v>
      </c>
      <c r="G27" s="17">
        <f t="shared" si="1"/>
        <v>18888.272021829111</v>
      </c>
      <c r="H27" s="17">
        <f t="shared" si="1"/>
        <v>58500.459889420803</v>
      </c>
      <c r="I27" s="17">
        <f t="shared" si="1"/>
        <v>68407.21106145659</v>
      </c>
      <c r="J27" s="17">
        <f t="shared" si="1"/>
        <v>14657.405501042362</v>
      </c>
      <c r="K27" s="17">
        <f t="shared" si="1"/>
        <v>30174.340430230874</v>
      </c>
      <c r="L27" s="17">
        <f t="shared" si="1"/>
        <v>28822.482875848196</v>
      </c>
      <c r="M27" s="17">
        <f t="shared" si="1"/>
        <v>32613.706562797724</v>
      </c>
      <c r="N27" s="17">
        <f t="shared" si="1"/>
        <v>25486.328370576859</v>
      </c>
      <c r="O27" s="17">
        <f t="shared" si="1"/>
        <v>24992.288727333897</v>
      </c>
      <c r="P27" s="17">
        <f t="shared" si="1"/>
        <v>17281.909568837564</v>
      </c>
      <c r="Q27" s="17">
        <f t="shared" si="1"/>
        <v>22262.267564115562</v>
      </c>
      <c r="R27" s="17">
        <f t="shared" si="1"/>
        <v>23251.570573410972</v>
      </c>
      <c r="S27" s="17">
        <f t="shared" si="1"/>
        <v>19393.63025718728</v>
      </c>
      <c r="T27" s="17">
        <f t="shared" si="1"/>
        <v>13249.421306419445</v>
      </c>
      <c r="U27" s="17">
        <f t="shared" si="1"/>
        <v>10187.663030699367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53</v>
      </c>
      <c r="C29" s="4">
        <f>C8*C6</f>
        <v>116035.6137016463</v>
      </c>
      <c r="D29" s="4">
        <f t="shared" ref="D29:U29" si="2">D8*D6</f>
        <v>14797.28924893021</v>
      </c>
      <c r="E29" s="4">
        <f t="shared" si="2"/>
        <v>1978.762152952444</v>
      </c>
      <c r="F29" s="4">
        <f t="shared" si="2"/>
        <v>5775.5384489337212</v>
      </c>
      <c r="G29" s="4">
        <f t="shared" si="2"/>
        <v>3966.02536943634</v>
      </c>
      <c r="H29" s="4">
        <f t="shared" si="2"/>
        <v>12890.840143833175</v>
      </c>
      <c r="I29" s="4">
        <f t="shared" si="2"/>
        <v>16564.05914646227</v>
      </c>
      <c r="J29" s="4">
        <f t="shared" si="2"/>
        <v>3405.2056808008529</v>
      </c>
      <c r="K29" s="4">
        <f t="shared" si="2"/>
        <v>6661.3370884199212</v>
      </c>
      <c r="L29" s="4">
        <f t="shared" si="2"/>
        <v>5144.8176795085901</v>
      </c>
      <c r="M29" s="4">
        <f t="shared" si="2"/>
        <v>6942.768485249082</v>
      </c>
      <c r="N29" s="4">
        <f t="shared" si="2"/>
        <v>5072.2908985068134</v>
      </c>
      <c r="O29" s="4">
        <f t="shared" si="2"/>
        <v>5102.1894078370196</v>
      </c>
      <c r="P29" s="4">
        <f t="shared" si="2"/>
        <v>4170.9943077028656</v>
      </c>
      <c r="Q29" s="4">
        <f t="shared" si="2"/>
        <v>5388.4907029152055</v>
      </c>
      <c r="R29" s="4">
        <f t="shared" si="2"/>
        <v>5622.9260878074447</v>
      </c>
      <c r="S29" s="4">
        <f t="shared" si="2"/>
        <v>5222.9900032421901</v>
      </c>
      <c r="T29" s="4">
        <f t="shared" si="2"/>
        <v>2983.8859396720964</v>
      </c>
      <c r="U29" s="4">
        <f t="shared" si="2"/>
        <v>4345.2029094360778</v>
      </c>
    </row>
    <row r="30" spans="1:21" ht="15" customHeight="1" x14ac:dyDescent="0.15">
      <c r="A30" s="11"/>
      <c r="B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23E0-B0E6-1F40-947A-E930A9FE474F}">
  <dimension ref="A1:U38"/>
  <sheetViews>
    <sheetView topLeftCell="D1" zoomScale="85" zoomScaleNormal="85" zoomScaleSheetLayoutView="75" workbookViewId="0">
      <selection activeCell="U4" sqref="U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700</v>
      </c>
      <c r="D5" s="9">
        <v>700</v>
      </c>
      <c r="E5" s="9">
        <v>700</v>
      </c>
      <c r="F5" s="9">
        <v>700</v>
      </c>
      <c r="G5" s="9">
        <v>700</v>
      </c>
      <c r="H5" s="9">
        <v>700</v>
      </c>
      <c r="I5" s="9">
        <v>700</v>
      </c>
      <c r="J5" s="9">
        <v>700</v>
      </c>
      <c r="K5" s="9">
        <v>700</v>
      </c>
      <c r="L5" s="9">
        <v>700</v>
      </c>
      <c r="M5" s="9">
        <v>700</v>
      </c>
      <c r="N5" s="9">
        <v>700</v>
      </c>
      <c r="O5" s="9">
        <v>700</v>
      </c>
      <c r="P5" s="9">
        <v>700</v>
      </c>
      <c r="Q5" s="9">
        <v>700</v>
      </c>
      <c r="R5" s="9">
        <v>700</v>
      </c>
      <c r="S5" s="9">
        <v>700</v>
      </c>
      <c r="T5" s="9">
        <v>700</v>
      </c>
      <c r="U5" s="9">
        <v>700</v>
      </c>
    </row>
    <row r="6" spans="1:21" ht="15" customHeight="1" x14ac:dyDescent="0.15">
      <c r="A6" s="8"/>
      <c r="B6" s="20"/>
      <c r="C6" s="24">
        <f>C5/C4</f>
        <v>2.8E-3</v>
      </c>
      <c r="D6" s="24">
        <f t="shared" ref="D6:U6" si="0">D5/D4</f>
        <v>2.8E-3</v>
      </c>
      <c r="E6" s="24">
        <f t="shared" si="0"/>
        <v>2.8E-3</v>
      </c>
      <c r="F6" s="24">
        <f t="shared" si="0"/>
        <v>2.8E-3</v>
      </c>
      <c r="G6" s="24">
        <f t="shared" si="0"/>
        <v>2.8E-3</v>
      </c>
      <c r="H6" s="24">
        <f t="shared" si="0"/>
        <v>2.8E-3</v>
      </c>
      <c r="I6" s="24">
        <f t="shared" si="0"/>
        <v>2.8E-3</v>
      </c>
      <c r="J6" s="24">
        <f t="shared" si="0"/>
        <v>2.8E-3</v>
      </c>
      <c r="K6" s="24">
        <f t="shared" si="0"/>
        <v>2.8E-3</v>
      </c>
      <c r="L6" s="24">
        <f t="shared" si="0"/>
        <v>2.8E-3</v>
      </c>
      <c r="M6" s="24">
        <f t="shared" si="0"/>
        <v>2.8E-3</v>
      </c>
      <c r="N6" s="24">
        <f t="shared" si="0"/>
        <v>2.8E-3</v>
      </c>
      <c r="O6" s="24">
        <f t="shared" si="0"/>
        <v>2.8E-3</v>
      </c>
      <c r="P6" s="24">
        <f t="shared" si="0"/>
        <v>2.8E-3</v>
      </c>
      <c r="Q6" s="24">
        <f t="shared" si="0"/>
        <v>2.8E-3</v>
      </c>
      <c r="R6" s="24">
        <f t="shared" si="0"/>
        <v>2.8E-3</v>
      </c>
      <c r="S6" s="24">
        <f t="shared" si="0"/>
        <v>2.8E-3</v>
      </c>
      <c r="T6" s="24">
        <f t="shared" si="0"/>
        <v>2.8E-3</v>
      </c>
      <c r="U6" s="24">
        <f t="shared" si="0"/>
        <v>2.8E-3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risk'!C7*'infected-death Density 700'!C$8</f>
        <v>149.0971834216013</v>
      </c>
      <c r="D9" s="17">
        <f>'fatality risk'!D7*'infected-death Density 700'!D$8</f>
        <v>17.17420522779188</v>
      </c>
      <c r="E9" s="17">
        <f>'fatality risk'!E7*'infected-death Density 700'!E$8</f>
        <v>2.4841450940237757</v>
      </c>
      <c r="F9" s="17">
        <f>'fatality risk'!F7*'infected-death Density 700'!F$8</f>
        <v>6.9422335778316855</v>
      </c>
      <c r="G9" s="17">
        <f>'fatality risk'!G7*'infected-death Density 700'!G$8</f>
        <v>5.0090833423279726</v>
      </c>
      <c r="H9" s="17">
        <f>'fatality risk'!H7*'infected-death Density 700'!H$8</f>
        <v>15.492349440927597</v>
      </c>
      <c r="I9" s="17">
        <f>'fatality risk'!I7*'infected-death Density 700'!I$8</f>
        <v>20.421067396565796</v>
      </c>
      <c r="J9" s="17">
        <f>'fatality risk'!J7*'infected-death Density 700'!J$8</f>
        <v>4.7664071657196185</v>
      </c>
      <c r="K9" s="17">
        <f>'fatality risk'!K7*'infected-death Density 700'!K$8</f>
        <v>9.2902099737644761</v>
      </c>
      <c r="L9" s="17">
        <f>'fatality risk'!L7*'infected-death Density 700'!L$8</f>
        <v>6.1003720382628419</v>
      </c>
      <c r="M9" s="17">
        <f>'fatality risk'!M7*'infected-death Density 700'!M$8</f>
        <v>9.6842804623853809</v>
      </c>
      <c r="N9" s="17">
        <f>'fatality risk'!N7*'infected-death Density 700'!N$8</f>
        <v>6.3490810052929492</v>
      </c>
      <c r="O9" s="17">
        <f>'fatality risk'!O7*'infected-death Density 700'!O$8</f>
        <v>6.8617963722083193</v>
      </c>
      <c r="P9" s="17">
        <f>'fatality risk'!P7*'infected-death Density 700'!P$8</f>
        <v>5.8766560601228557</v>
      </c>
      <c r="Q9" s="17">
        <f>'fatality risk'!Q7*'infected-death Density 700'!Q$8</f>
        <v>7.4272986553140239</v>
      </c>
      <c r="R9" s="17">
        <f>'fatality risk'!R7*'infected-death Density 700'!R$8</f>
        <v>7.4627772085086157</v>
      </c>
      <c r="S9" s="17">
        <f>'fatality risk'!S7*'infected-death Density 700'!S$8</f>
        <v>7.3618716068114445</v>
      </c>
      <c r="T9" s="17">
        <f>'fatality risk'!T7*'infected-death Density 700'!T$8</f>
        <v>4.1806519433408882</v>
      </c>
      <c r="U9" s="17">
        <f>'fatality risk'!U7*'infected-death Density 700'!U$8</f>
        <v>6.2126968504011879</v>
      </c>
    </row>
    <row r="10" spans="1:21" ht="15" customHeight="1" x14ac:dyDescent="0.15">
      <c r="A10" s="11" t="s">
        <v>6</v>
      </c>
      <c r="B10" s="11">
        <v>1E-4</v>
      </c>
      <c r="C10" s="17">
        <f>'fatality risk'!C8*'infected-death Density 700'!C$8</f>
        <v>627.90690360698386</v>
      </c>
      <c r="D10" s="17">
        <f>'fatality risk'!D8*'infected-death Density 700'!D$8</f>
        <v>69.040330870539464</v>
      </c>
      <c r="E10" s="17">
        <f>'fatality risk'!E8*'infected-death Density 700'!E$8</f>
        <v>10.402469798308296</v>
      </c>
      <c r="F10" s="17">
        <f>'fatality risk'!F8*'infected-death Density 700'!F$8</f>
        <v>29.118914806061053</v>
      </c>
      <c r="G10" s="17">
        <f>'fatality risk'!G8*'infected-death Density 700'!G$8</f>
        <v>21.040290241998537</v>
      </c>
      <c r="H10" s="17">
        <f>'fatality risk'!H8*'infected-death Density 700'!H$8</f>
        <v>64.32053419272124</v>
      </c>
      <c r="I10" s="17">
        <f>'fatality risk'!I8*'infected-death Density 700'!I$8</f>
        <v>84.484130712358663</v>
      </c>
      <c r="J10" s="17">
        <f>'fatality risk'!J8*'infected-death Density 700'!J$8</f>
        <v>20.098313109002031</v>
      </c>
      <c r="K10" s="17">
        <f>'fatality risk'!K8*'infected-death Density 700'!K$8</f>
        <v>40.022824398710725</v>
      </c>
      <c r="L10" s="17">
        <f>'fatality risk'!L8*'infected-death Density 700'!L$8</f>
        <v>25.909039388087166</v>
      </c>
      <c r="M10" s="17">
        <f>'fatality risk'!M8*'infected-death Density 700'!M$8</f>
        <v>38.467154478168098</v>
      </c>
      <c r="N10" s="17">
        <f>'fatality risk'!N8*'infected-death Density 700'!N$8</f>
        <v>26.814604321752373</v>
      </c>
      <c r="O10" s="17">
        <f>'fatality risk'!O8*'infected-death Density 700'!O$8</f>
        <v>28.98109427249744</v>
      </c>
      <c r="P10" s="17">
        <f>'fatality risk'!P8*'infected-death Density 700'!P$8</f>
        <v>24.943649282739585</v>
      </c>
      <c r="Q10" s="17">
        <f>'fatality risk'!Q8*'infected-death Density 700'!Q$8</f>
        <v>31.867281756770865</v>
      </c>
      <c r="R10" s="17">
        <f>'fatality risk'!R8*'infected-death Density 700'!R$8</f>
        <v>31.201232966635956</v>
      </c>
      <c r="S10" s="17">
        <f>'fatality risk'!S8*'infected-death Density 700'!S$8</f>
        <v>30.816355301514857</v>
      </c>
      <c r="T10" s="17">
        <f>'fatality risk'!T8*'infected-death Density 700'!T$8</f>
        <v>18.01506130229043</v>
      </c>
      <c r="U10" s="17">
        <f>'fatality risk'!U8*'infected-death Density 700'!U$8</f>
        <v>32.363622406827197</v>
      </c>
    </row>
    <row r="11" spans="1:21" ht="15" customHeight="1" x14ac:dyDescent="0.15">
      <c r="A11" s="11" t="s">
        <v>7</v>
      </c>
      <c r="B11" s="11">
        <v>1E-4</v>
      </c>
      <c r="C11" s="17">
        <f>'fatality risk'!C9*'infected-death Density 700'!C$8</f>
        <v>778.72695142653072</v>
      </c>
      <c r="D11" s="17">
        <f>'fatality risk'!D9*'infected-death Density 700'!D$8</f>
        <v>83.577057581088013</v>
      </c>
      <c r="E11" s="17">
        <f>'fatality risk'!E9*'infected-death Density 700'!E$8</f>
        <v>12.985150469220697</v>
      </c>
      <c r="F11" s="17">
        <f>'fatality risk'!F9*'infected-death Density 700'!F$8</f>
        <v>36.689276777090917</v>
      </c>
      <c r="G11" s="17">
        <f>'fatality risk'!G9*'infected-death Density 700'!G$8</f>
        <v>25.72582928849323</v>
      </c>
      <c r="H11" s="17">
        <f>'fatality risk'!H9*'infected-death Density 700'!H$8</f>
        <v>81.347295149848151</v>
      </c>
      <c r="I11" s="17">
        <f>'fatality risk'!I9*'infected-death Density 700'!I$8</f>
        <v>104.14822654886171</v>
      </c>
      <c r="J11" s="17">
        <f>'fatality risk'!J9*'infected-death Density 700'!J$8</f>
        <v>25.392014885156257</v>
      </c>
      <c r="K11" s="17">
        <f>'fatality risk'!K9*'infected-death Density 700'!K$8</f>
        <v>50.700288893743902</v>
      </c>
      <c r="L11" s="17">
        <f>'fatality risk'!L9*'infected-death Density 700'!L$8</f>
        <v>32.703038686984364</v>
      </c>
      <c r="M11" s="17">
        <f>'fatality risk'!M9*'infected-death Density 700'!M$8</f>
        <v>47.371912235342741</v>
      </c>
      <c r="N11" s="17">
        <f>'fatality risk'!N9*'infected-death Density 700'!N$8</f>
        <v>34.226318268476867</v>
      </c>
      <c r="O11" s="17">
        <f>'fatality risk'!O9*'infected-death Density 700'!O$8</f>
        <v>36.555693560609257</v>
      </c>
      <c r="P11" s="17">
        <f>'fatality risk'!P9*'infected-death Density 700'!P$8</f>
        <v>30.664960989502312</v>
      </c>
      <c r="Q11" s="17">
        <f>'fatality risk'!Q9*'infected-death Density 700'!Q$8</f>
        <v>38.821868191180421</v>
      </c>
      <c r="R11" s="17">
        <f>'fatality risk'!R9*'infected-death Density 700'!R$8</f>
        <v>38.444172419418557</v>
      </c>
      <c r="S11" s="17">
        <f>'fatality risk'!S9*'infected-death Density 700'!S$8</f>
        <v>37.769074443651022</v>
      </c>
      <c r="T11" s="17">
        <f>'fatality risk'!T9*'infected-death Density 700'!T$8</f>
        <v>21.793527217514491</v>
      </c>
      <c r="U11" s="17">
        <f>'fatality risk'!U9*'infected-death Density 700'!U$8</f>
        <v>39.811245820347835</v>
      </c>
    </row>
    <row r="12" spans="1:21" ht="15" customHeight="1" x14ac:dyDescent="0.15">
      <c r="A12" s="11" t="s">
        <v>8</v>
      </c>
      <c r="B12" s="11">
        <v>2E-3</v>
      </c>
      <c r="C12" s="17">
        <f>'fatality risk'!C10*'infected-death Density 700'!C$8</f>
        <v>15073.274472387198</v>
      </c>
      <c r="D12" s="17">
        <f>'fatality risk'!D10*'infected-death Density 700'!D$8</f>
        <v>1631.1401287187527</v>
      </c>
      <c r="E12" s="17">
        <f>'fatality risk'!E10*'infected-death Density 700'!E$8</f>
        <v>253.35996116954271</v>
      </c>
      <c r="F12" s="17">
        <f>'fatality risk'!F10*'infected-death Density 700'!F$8</f>
        <v>721.51886168425494</v>
      </c>
      <c r="G12" s="17">
        <f>'fatality risk'!G10*'infected-death Density 700'!G$8</f>
        <v>485.4485905877205</v>
      </c>
      <c r="H12" s="17">
        <f>'fatality risk'!H10*'infected-death Density 700'!H$8</f>
        <v>1596.5506939220334</v>
      </c>
      <c r="I12" s="17">
        <f>'fatality risk'!I10*'infected-death Density 700'!I$8</f>
        <v>2034.1879840386932</v>
      </c>
      <c r="J12" s="17">
        <f>'fatality risk'!J10*'infected-death Density 700'!J$8</f>
        <v>494.17746377652759</v>
      </c>
      <c r="K12" s="17">
        <f>'fatality risk'!K10*'infected-death Density 700'!K$8</f>
        <v>1018.052056593468</v>
      </c>
      <c r="L12" s="17">
        <f>'fatality risk'!L10*'infected-death Density 700'!L$8</f>
        <v>639.86504332583479</v>
      </c>
      <c r="M12" s="17">
        <f>'fatality risk'!M10*'infected-death Density 700'!M$8</f>
        <v>901.49567288786579</v>
      </c>
      <c r="N12" s="17">
        <f>'fatality risk'!N10*'infected-death Density 700'!N$8</f>
        <v>668.8152554568876</v>
      </c>
      <c r="O12" s="17">
        <f>'fatality risk'!O10*'infected-death Density 700'!O$8</f>
        <v>737.65370330509927</v>
      </c>
      <c r="P12" s="17">
        <f>'fatality risk'!P10*'infected-death Density 700'!P$8</f>
        <v>585.70782188255964</v>
      </c>
      <c r="Q12" s="17">
        <f>'fatality risk'!Q10*'infected-death Density 700'!Q$8</f>
        <v>732.48130370778233</v>
      </c>
      <c r="R12" s="17">
        <f>'fatality risk'!R10*'infected-death Density 700'!R$8</f>
        <v>725.79639736901174</v>
      </c>
      <c r="S12" s="17">
        <f>'fatality risk'!S10*'infected-death Density 700'!S$8</f>
        <v>713.03560924833334</v>
      </c>
      <c r="T12" s="17">
        <f>'fatality risk'!T10*'infected-death Density 700'!T$8</f>
        <v>416.42628626951273</v>
      </c>
      <c r="U12" s="17">
        <f>'fatality risk'!U10*'infected-death Density 700'!U$8</f>
        <v>717.56163844331968</v>
      </c>
    </row>
    <row r="13" spans="1:21" ht="15" customHeight="1" x14ac:dyDescent="0.15">
      <c r="A13" s="11" t="s">
        <v>9</v>
      </c>
      <c r="B13" s="11">
        <v>2E-3</v>
      </c>
      <c r="C13" s="17">
        <f>'fatality risk'!C11*'infected-death Density 700'!C$8</f>
        <v>14638.400774835169</v>
      </c>
      <c r="D13" s="17">
        <f>'fatality risk'!D11*'infected-death Density 700'!D$8</f>
        <v>1800.9358878963205</v>
      </c>
      <c r="E13" s="17">
        <f>'fatality risk'!E11*'infected-death Density 700'!E$8</f>
        <v>257.61307841687818</v>
      </c>
      <c r="F13" s="17">
        <f>'fatality risk'!F11*'infected-death Density 700'!F$8</f>
        <v>681.60477115100298</v>
      </c>
      <c r="G13" s="17">
        <f>'fatality risk'!G11*'infected-death Density 700'!G$8</f>
        <v>477.30001438233904</v>
      </c>
      <c r="H13" s="17">
        <f>'fatality risk'!H11*'infected-death Density 700'!H$8</f>
        <v>1583.9780714073668</v>
      </c>
      <c r="I13" s="17">
        <f>'fatality risk'!I11*'infected-death Density 700'!I$8</f>
        <v>2039.8975892592803</v>
      </c>
      <c r="J13" s="17">
        <f>'fatality risk'!J11*'infected-death Density 700'!J$8</f>
        <v>450.34205946913647</v>
      </c>
      <c r="K13" s="17">
        <f>'fatality risk'!K11*'infected-death Density 700'!K$8</f>
        <v>899.38419624025266</v>
      </c>
      <c r="L13" s="17">
        <f>'fatality risk'!L11*'infected-death Density 700'!L$8</f>
        <v>633.64121454072688</v>
      </c>
      <c r="M13" s="17">
        <f>'fatality risk'!M11*'infected-death Density 700'!M$8</f>
        <v>851.11756373021694</v>
      </c>
      <c r="N13" s="17">
        <f>'fatality risk'!N11*'infected-death Density 700'!N$8</f>
        <v>635.9236202502899</v>
      </c>
      <c r="O13" s="17">
        <f>'fatality risk'!O11*'infected-death Density 700'!O$8</f>
        <v>700.59800632882036</v>
      </c>
      <c r="P13" s="17">
        <f>'fatality risk'!P11*'infected-death Density 700'!P$8</f>
        <v>555.19482975653864</v>
      </c>
      <c r="Q13" s="17">
        <f>'fatality risk'!Q11*'infected-death Density 700'!Q$8</f>
        <v>689.55081796365403</v>
      </c>
      <c r="R13" s="17">
        <f>'fatality risk'!R11*'infected-death Density 700'!R$8</f>
        <v>707.86608240836028</v>
      </c>
      <c r="S13" s="17">
        <f>'fatality risk'!S11*'infected-death Density 700'!S$8</f>
        <v>687.68208931158256</v>
      </c>
      <c r="T13" s="17">
        <f>'fatality risk'!T11*'infected-death Density 700'!T$8</f>
        <v>380.4234548596969</v>
      </c>
      <c r="U13" s="17">
        <f>'fatality risk'!U11*'infected-death Density 700'!U$8</f>
        <v>605.34742746270763</v>
      </c>
    </row>
    <row r="14" spans="1:21" ht="15" customHeight="1" x14ac:dyDescent="0.15">
      <c r="A14" s="11" t="s">
        <v>10</v>
      </c>
      <c r="B14" s="11">
        <v>2E-3</v>
      </c>
      <c r="C14" s="17">
        <f>'fatality risk'!C12*'infected-death Density 700'!C$8</f>
        <v>13598.906457428388</v>
      </c>
      <c r="D14" s="17">
        <f>'fatality risk'!D12*'infected-death Density 700'!D$8</f>
        <v>1937.6820102133875</v>
      </c>
      <c r="E14" s="17">
        <f>'fatality risk'!E12*'infected-death Density 700'!E$8</f>
        <v>252.01263797535137</v>
      </c>
      <c r="F14" s="17">
        <f>'fatality risk'!F12*'infected-death Density 700'!F$8</f>
        <v>629.72995541729063</v>
      </c>
      <c r="G14" s="17">
        <f>'fatality risk'!G12*'infected-death Density 700'!G$8</f>
        <v>457.72217308508039</v>
      </c>
      <c r="H14" s="17">
        <f>'fatality risk'!H12*'infected-death Density 700'!H$8</f>
        <v>1507.8586200715688</v>
      </c>
      <c r="I14" s="17">
        <f>'fatality risk'!I12*'infected-death Density 700'!I$8</f>
        <v>1986.691250496767</v>
      </c>
      <c r="J14" s="17">
        <f>'fatality risk'!J12*'infected-death Density 700'!J$8</f>
        <v>370.25533024170022</v>
      </c>
      <c r="K14" s="17">
        <f>'fatality risk'!K12*'infected-death Density 700'!K$8</f>
        <v>699.54226800501374</v>
      </c>
      <c r="L14" s="17">
        <f>'fatality risk'!L12*'infected-death Density 700'!L$8</f>
        <v>586.98188976448682</v>
      </c>
      <c r="M14" s="17">
        <f>'fatality risk'!M12*'infected-death Density 700'!M$8</f>
        <v>814.90358465563997</v>
      </c>
      <c r="N14" s="17">
        <f>'fatality risk'!N12*'infected-death Density 700'!N$8</f>
        <v>574.56439614637952</v>
      </c>
      <c r="O14" s="17">
        <f>'fatality risk'!O12*'infected-death Density 700'!O$8</f>
        <v>565.72204904249679</v>
      </c>
      <c r="P14" s="17">
        <f>'fatality risk'!P12*'infected-death Density 700'!P$8</f>
        <v>487.65343184900388</v>
      </c>
      <c r="Q14" s="17">
        <f>'fatality risk'!Q12*'infected-death Density 700'!Q$8</f>
        <v>627.69029770326961</v>
      </c>
      <c r="R14" s="17">
        <f>'fatality risk'!R12*'infected-death Density 700'!R$8</f>
        <v>670.8635314429398</v>
      </c>
      <c r="S14" s="17">
        <f>'fatality risk'!S12*'infected-death Density 700'!S$8</f>
        <v>626.43346636540446</v>
      </c>
      <c r="T14" s="17">
        <f>'fatality risk'!T12*'infected-death Density 700'!T$8</f>
        <v>334.22089850110382</v>
      </c>
      <c r="U14" s="17">
        <f>'fatality risk'!U12*'infected-death Density 700'!U$8</f>
        <v>468.37866645150461</v>
      </c>
    </row>
    <row r="15" spans="1:21" ht="15" customHeight="1" x14ac:dyDescent="0.15">
      <c r="A15" s="11" t="s">
        <v>11</v>
      </c>
      <c r="B15" s="11">
        <v>2E-3</v>
      </c>
      <c r="C15" s="17">
        <f>'fatality risk'!C13*'infected-death Density 700'!C$8</f>
        <v>12008.767757897474</v>
      </c>
      <c r="D15" s="17">
        <f>'fatality risk'!D13*'infected-death Density 700'!D$8</f>
        <v>1817.1655305095064</v>
      </c>
      <c r="E15" s="17">
        <f>'fatality risk'!E13*'infected-death Density 700'!E$8</f>
        <v>216.06869809108122</v>
      </c>
      <c r="F15" s="17">
        <f>'fatality risk'!F13*'infected-death Density 700'!F$8</f>
        <v>562.57207061513884</v>
      </c>
      <c r="G15" s="17">
        <f>'fatality risk'!G13*'infected-death Density 700'!G$8</f>
        <v>401.45634775153547</v>
      </c>
      <c r="H15" s="17">
        <f>'fatality risk'!H13*'infected-death Density 700'!H$8</f>
        <v>1345.4070650431488</v>
      </c>
      <c r="I15" s="17">
        <f>'fatality risk'!I13*'infected-death Density 700'!I$8</f>
        <v>1793.2282799431957</v>
      </c>
      <c r="J15" s="17">
        <f>'fatality risk'!J13*'infected-death Density 700'!J$8</f>
        <v>312.88780246684956</v>
      </c>
      <c r="K15" s="17">
        <f>'fatality risk'!K13*'infected-death Density 700'!K$8</f>
        <v>576.18606766689368</v>
      </c>
      <c r="L15" s="17">
        <f>'fatality risk'!L13*'infected-death Density 700'!L$8</f>
        <v>515.52635997617222</v>
      </c>
      <c r="M15" s="17">
        <f>'fatality risk'!M13*'infected-death Density 700'!M$8</f>
        <v>717.25856254356029</v>
      </c>
      <c r="N15" s="17">
        <f>'fatality risk'!N13*'infected-death Density 700'!N$8</f>
        <v>488.23803796844504</v>
      </c>
      <c r="O15" s="17">
        <f>'fatality risk'!O13*'infected-death Density 700'!O$8</f>
        <v>450.49000647233663</v>
      </c>
      <c r="P15" s="17">
        <f>'fatality risk'!P13*'infected-death Density 700'!P$8</f>
        <v>398.97284902791409</v>
      </c>
      <c r="Q15" s="17">
        <f>'fatality risk'!Q13*'infected-death Density 700'!Q$8</f>
        <v>550.42461618733864</v>
      </c>
      <c r="R15" s="17">
        <f>'fatality risk'!R13*'infected-death Density 700'!R$8</f>
        <v>607.09550030634398</v>
      </c>
      <c r="S15" s="17">
        <f>'fatality risk'!S13*'infected-death Density 700'!S$8</f>
        <v>549.19507604423836</v>
      </c>
      <c r="T15" s="17">
        <f>'fatality risk'!T13*'infected-death Density 700'!T$8</f>
        <v>291.80176356415279</v>
      </c>
      <c r="U15" s="17">
        <f>'fatality risk'!U13*'infected-death Density 700'!U$8</f>
        <v>414.79312371962396</v>
      </c>
    </row>
    <row r="16" spans="1:21" ht="15" customHeight="1" x14ac:dyDescent="0.15">
      <c r="A16" s="11" t="s">
        <v>12</v>
      </c>
      <c r="B16" s="11">
        <v>2E-3</v>
      </c>
      <c r="C16" s="17">
        <f>'fatality risk'!C14*'infected-death Density 700'!C$8</f>
        <v>10545.739952552887</v>
      </c>
      <c r="D16" s="17">
        <f>'fatality risk'!D14*'infected-death Density 700'!D$8</f>
        <v>1586.6497357369999</v>
      </c>
      <c r="E16" s="17">
        <f>'fatality risk'!E14*'infected-death Density 700'!E$8</f>
        <v>181.24944270686638</v>
      </c>
      <c r="F16" s="17">
        <f>'fatality risk'!F14*'infected-death Density 700'!F$8</f>
        <v>525.40146334511223</v>
      </c>
      <c r="G16" s="17">
        <f>'fatality risk'!G14*'infected-death Density 700'!G$8</f>
        <v>355.46637543637564</v>
      </c>
      <c r="H16" s="17">
        <f>'fatality risk'!H14*'infected-death Density 700'!H$8</f>
        <v>1208.7241433876429</v>
      </c>
      <c r="I16" s="17">
        <f>'fatality risk'!I14*'infected-death Density 700'!I$8</f>
        <v>1635.1591162425775</v>
      </c>
      <c r="J16" s="17">
        <f>'fatality risk'!J14*'infected-death Density 700'!J$8</f>
        <v>283.99504548267066</v>
      </c>
      <c r="K16" s="17">
        <f>'fatality risk'!K14*'infected-death Density 700'!K$8</f>
        <v>514.24511020088573</v>
      </c>
      <c r="L16" s="17">
        <f>'fatality risk'!L14*'infected-death Density 700'!L$8</f>
        <v>453.66296695844403</v>
      </c>
      <c r="M16" s="17">
        <f>'fatality risk'!M14*'infected-death Density 700'!M$8</f>
        <v>622.2004584194749</v>
      </c>
      <c r="N16" s="17">
        <f>'fatality risk'!N14*'infected-death Density 700'!N$8</f>
        <v>423.30079459296678</v>
      </c>
      <c r="O16" s="17">
        <f>'fatality risk'!O14*'infected-death Density 700'!O$8</f>
        <v>393.20722503912486</v>
      </c>
      <c r="P16" s="17">
        <f>'fatality risk'!P14*'infected-death Density 700'!P$8</f>
        <v>337.57053356384841</v>
      </c>
      <c r="Q16" s="17">
        <f>'fatality risk'!Q14*'infected-death Density 700'!Q$8</f>
        <v>455.88217200644584</v>
      </c>
      <c r="R16" s="17">
        <f>'fatality risk'!R14*'infected-death Density 700'!R$8</f>
        <v>509.39589580473415</v>
      </c>
      <c r="S16" s="17">
        <f>'fatality risk'!S14*'infected-death Density 700'!S$8</f>
        <v>461.6047046350796</v>
      </c>
      <c r="T16" s="17">
        <f>'fatality risk'!T14*'infected-death Density 700'!T$8</f>
        <v>241.25272534455416</v>
      </c>
      <c r="U16" s="17">
        <f>'fatality risk'!U14*'infected-death Density 700'!U$8</f>
        <v>356.7720436490834</v>
      </c>
    </row>
    <row r="17" spans="1:21" ht="15" customHeight="1" x14ac:dyDescent="0.15">
      <c r="A17" s="11" t="s">
        <v>13</v>
      </c>
      <c r="B17" s="11">
        <v>2E-3</v>
      </c>
      <c r="C17" s="17">
        <f>'fatality risk'!C15*'infected-death Density 700'!C$8</f>
        <v>9685.0517977321597</v>
      </c>
      <c r="D17" s="17">
        <f>'fatality risk'!D15*'infected-death Density 700'!D$8</f>
        <v>1384.4780012960273</v>
      </c>
      <c r="E17" s="17">
        <f>'fatality risk'!E15*'infected-death Density 700'!E$8</f>
        <v>155.59428324902797</v>
      </c>
      <c r="F17" s="17">
        <f>'fatality risk'!F15*'infected-death Density 700'!F$8</f>
        <v>483.34142307612262</v>
      </c>
      <c r="G17" s="17">
        <f>'fatality risk'!G15*'infected-death Density 700'!G$8</f>
        <v>335.24216373678621</v>
      </c>
      <c r="H17" s="17">
        <f>'fatality risk'!H15*'infected-death Density 700'!H$8</f>
        <v>1138.5642271613333</v>
      </c>
      <c r="I17" s="17">
        <f>'fatality risk'!I15*'infected-death Density 700'!I$8</f>
        <v>1524.8294340794271</v>
      </c>
      <c r="J17" s="17">
        <f>'fatality risk'!J15*'infected-death Density 700'!J$8</f>
        <v>262.6518947977134</v>
      </c>
      <c r="K17" s="17">
        <f>'fatality risk'!K15*'infected-death Density 700'!K$8</f>
        <v>488.10158199461978</v>
      </c>
      <c r="L17" s="17">
        <f>'fatality risk'!L15*'infected-death Density 700'!L$8</f>
        <v>408.5850950999062</v>
      </c>
      <c r="M17" s="17">
        <f>'fatality risk'!M15*'infected-death Density 700'!M$8</f>
        <v>554.50824075139622</v>
      </c>
      <c r="N17" s="17">
        <f>'fatality risk'!N15*'infected-death Density 700'!N$8</f>
        <v>388.94836227710186</v>
      </c>
      <c r="O17" s="17">
        <f>'fatality risk'!O15*'infected-death Density 700'!O$8</f>
        <v>369.4796857589036</v>
      </c>
      <c r="P17" s="17">
        <f>'fatality risk'!P15*'infected-death Density 700'!P$8</f>
        <v>315.43019271601668</v>
      </c>
      <c r="Q17" s="17">
        <f>'fatality risk'!Q15*'infected-death Density 700'!Q$8</f>
        <v>419.98994175436218</v>
      </c>
      <c r="R17" s="17">
        <f>'fatality risk'!R15*'infected-death Density 700'!R$8</f>
        <v>458.31396109788085</v>
      </c>
      <c r="S17" s="17">
        <f>'fatality risk'!S15*'infected-death Density 700'!S$8</f>
        <v>426.85008629109785</v>
      </c>
      <c r="T17" s="17">
        <f>'fatality risk'!T15*'infected-death Density 700'!T$8</f>
        <v>218.22039334150628</v>
      </c>
      <c r="U17" s="17">
        <f>'fatality risk'!U15*'infected-death Density 700'!U$8</f>
        <v>351.92282925293188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risk'!C16*'infected-death Density 700'!C$8</f>
        <v>16803.69996766128</v>
      </c>
      <c r="D18" s="17">
        <f>'fatality risk'!D16*'infected-death Density 700'!D$8</f>
        <v>2349.3093553402632</v>
      </c>
      <c r="E18" s="17">
        <f>'fatality risk'!E16*'infected-death Density 700'!E$8</f>
        <v>260.15403228737347</v>
      </c>
      <c r="F18" s="17">
        <f>'fatality risk'!F16*'infected-death Density 700'!F$8</f>
        <v>849.08365153088334</v>
      </c>
      <c r="G18" s="17">
        <f>'fatality risk'!G16*'infected-death Density 700'!G$8</f>
        <v>589.07612986803815</v>
      </c>
      <c r="H18" s="17">
        <f>'fatality risk'!H16*'infected-death Density 700'!H$8</f>
        <v>1968.4736598017469</v>
      </c>
      <c r="I18" s="17">
        <f>'fatality risk'!I16*'infected-death Density 700'!I$8</f>
        <v>2541.0343077009011</v>
      </c>
      <c r="J18" s="17">
        <f>'fatality risk'!J16*'infected-death Density 700'!J$8</f>
        <v>465.80323949288504</v>
      </c>
      <c r="K18" s="17">
        <f>'fatality risk'!K16*'infected-death Density 700'!K$8</f>
        <v>863.45892927871637</v>
      </c>
      <c r="L18" s="17">
        <f>'fatality risk'!L16*'infected-death Density 700'!L$8</f>
        <v>720.03651889490993</v>
      </c>
      <c r="M18" s="17">
        <f>'fatality risk'!M16*'infected-death Density 700'!M$8</f>
        <v>970.81961672716136</v>
      </c>
      <c r="N18" s="17">
        <f>'fatality risk'!N16*'infected-death Density 700'!N$8</f>
        <v>715.93422140811822</v>
      </c>
      <c r="O18" s="17">
        <f>'fatality risk'!O16*'infected-death Density 700'!O$8</f>
        <v>679.52489483417014</v>
      </c>
      <c r="P18" s="17">
        <f>'fatality risk'!P16*'infected-death Density 700'!P$8</f>
        <v>570.01538489264385</v>
      </c>
      <c r="Q18" s="17">
        <f>'fatality risk'!Q16*'infected-death Density 700'!Q$8</f>
        <v>738.97373530452546</v>
      </c>
      <c r="R18" s="17">
        <f>'fatality risk'!R16*'infected-death Density 700'!R$8</f>
        <v>802.01639521183904</v>
      </c>
      <c r="S18" s="17">
        <f>'fatality risk'!S16*'infected-death Density 700'!S$8</f>
        <v>741.74020062650038</v>
      </c>
      <c r="T18" s="17">
        <f>'fatality risk'!T16*'infected-death Density 700'!T$8</f>
        <v>397.74187250614216</v>
      </c>
      <c r="U18" s="17">
        <f>'fatality risk'!U16*'infected-death Density 700'!U$8</f>
        <v>580.50382195446218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risk'!C17*'infected-death Density 700'!C$8</f>
        <v>15180.583450203456</v>
      </c>
      <c r="D19" s="17">
        <f>'fatality risk'!D17*'infected-death Density 700'!D$8</f>
        <v>2046.1300363164196</v>
      </c>
      <c r="E19" s="17">
        <f>'fatality risk'!E17*'infected-death Density 700'!E$8</f>
        <v>244.42281307331794</v>
      </c>
      <c r="F19" s="17">
        <f>'fatality risk'!F17*'infected-death Density 700'!F$8</f>
        <v>794.88621148479626</v>
      </c>
      <c r="G19" s="17">
        <f>'fatality risk'!G17*'infected-death Density 700'!G$8</f>
        <v>539.40328263826552</v>
      </c>
      <c r="H19" s="17">
        <f>'fatality risk'!H17*'infected-death Density 700'!H$8</f>
        <v>1814.5312120253413</v>
      </c>
      <c r="I19" s="17">
        <f>'fatality risk'!I17*'infected-death Density 700'!I$8</f>
        <v>2260.0843850025435</v>
      </c>
      <c r="J19" s="17">
        <f>'fatality risk'!J17*'infected-death Density 700'!J$8</f>
        <v>417.65008089792536</v>
      </c>
      <c r="K19" s="17">
        <f>'fatality risk'!K17*'infected-death Density 700'!K$8</f>
        <v>815.12478697110419</v>
      </c>
      <c r="L19" s="17">
        <f>'fatality risk'!L17*'infected-death Density 700'!L$8</f>
        <v>679.80929781119562</v>
      </c>
      <c r="M19" s="17">
        <f>'fatality risk'!M17*'infected-death Density 700'!M$8</f>
        <v>866.19666702725465</v>
      </c>
      <c r="N19" s="17">
        <f>'fatality risk'!N17*'infected-death Density 700'!N$8</f>
        <v>670.85204041356485</v>
      </c>
      <c r="O19" s="17">
        <f>'fatality risk'!O17*'infected-death Density 700'!O$8</f>
        <v>630.96380469640633</v>
      </c>
      <c r="P19" s="17">
        <f>'fatality risk'!P17*'infected-death Density 700'!P$8</f>
        <v>516.06787473545808</v>
      </c>
      <c r="Q19" s="17">
        <f>'fatality risk'!Q17*'infected-death Density 700'!Q$8</f>
        <v>669.4960989473426</v>
      </c>
      <c r="R19" s="17">
        <f>'fatality risk'!R17*'infected-death Density 700'!R$8</f>
        <v>716.90521339028601</v>
      </c>
      <c r="S19" s="17">
        <f>'fatality risk'!S17*'infected-death Density 700'!S$8</f>
        <v>655.42533347794074</v>
      </c>
      <c r="T19" s="17">
        <f>'fatality risk'!T17*'infected-death Density 700'!T$8</f>
        <v>372.83506633633544</v>
      </c>
      <c r="U19" s="17">
        <f>'fatality risk'!U17*'infected-death Density 700'!U$8</f>
        <v>469.79924495796013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risk'!C18*'infected-death Density 700'!C$8</f>
        <v>41365.630900168486</v>
      </c>
      <c r="D20" s="17">
        <f>'fatality risk'!D18*'infected-death Density 700'!D$8</f>
        <v>5521.9753838199786</v>
      </c>
      <c r="E20" s="17">
        <f>'fatality risk'!E18*'infected-death Density 700'!E$8</f>
        <v>698.78745101295863</v>
      </c>
      <c r="F20" s="17">
        <f>'fatality risk'!F18*'infected-death Density 700'!F$8</f>
        <v>2214.2258413358577</v>
      </c>
      <c r="G20" s="17">
        <f>'fatality risk'!G18*'infected-death Density 700'!G$8</f>
        <v>1553.9046111549305</v>
      </c>
      <c r="H20" s="17">
        <f>'fatality risk'!H18*'infected-death Density 700'!H$8</f>
        <v>4883.0906689376789</v>
      </c>
      <c r="I20" s="17">
        <f>'fatality risk'!I18*'infected-death Density 700'!I$8</f>
        <v>5971.348605874955</v>
      </c>
      <c r="J20" s="17">
        <f>'fatality risk'!J18*'infected-death Density 700'!J$8</f>
        <v>1153.8372415790698</v>
      </c>
      <c r="K20" s="17">
        <f>'fatality risk'!K18*'infected-death Density 700'!K$8</f>
        <v>2244.0278260193145</v>
      </c>
      <c r="L20" s="17">
        <f>'fatality risk'!L18*'infected-death Density 700'!L$8</f>
        <v>1965.6238845168041</v>
      </c>
      <c r="M20" s="17">
        <f>'fatality risk'!M18*'infected-death Density 700'!M$8</f>
        <v>2420.4122541646398</v>
      </c>
      <c r="N20" s="17">
        <f>'fatality risk'!N18*'infected-death Density 700'!N$8</f>
        <v>1948.519487292464</v>
      </c>
      <c r="O20" s="17">
        <f>'fatality risk'!O18*'infected-death Density 700'!O$8</f>
        <v>1779.7349386998758</v>
      </c>
      <c r="P20" s="17">
        <f>'fatality risk'!P18*'infected-death Density 700'!P$8</f>
        <v>1430.06578758307</v>
      </c>
      <c r="Q20" s="17">
        <f>'fatality risk'!Q18*'infected-death Density 700'!Q$8</f>
        <v>1866.4986741833877</v>
      </c>
      <c r="R20" s="17">
        <f>'fatality risk'!R18*'infected-death Density 700'!R$8</f>
        <v>1960.9463173719382</v>
      </c>
      <c r="S20" s="17">
        <f>'fatality risk'!S18*'infected-death Density 700'!S$8</f>
        <v>1670.2462562490909</v>
      </c>
      <c r="T20" s="17">
        <f>'fatality risk'!T18*'infected-death Density 700'!T$8</f>
        <v>1056.0844910666017</v>
      </c>
      <c r="U20" s="17">
        <f>'fatality risk'!U18*'infected-death Density 700'!U$8</f>
        <v>1026.3011793058783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risk'!C19*'infected-death Density 700'!C$8</f>
        <v>33675.066298174541</v>
      </c>
      <c r="D21" s="17">
        <f>'fatality risk'!D19*'infected-death Density 700'!D$8</f>
        <v>4373.2545230700234</v>
      </c>
      <c r="E21" s="17">
        <f>'fatality risk'!E19*'infected-death Density 700'!E$8</f>
        <v>579.49548412682634</v>
      </c>
      <c r="F21" s="17">
        <f>'fatality risk'!F19*'infected-death Density 700'!F$8</f>
        <v>1879.7751222472584</v>
      </c>
      <c r="G21" s="17">
        <f>'fatality risk'!G19*'infected-death Density 700'!G$8</f>
        <v>1291.0365413671043</v>
      </c>
      <c r="H21" s="17">
        <f>'fatality risk'!H19*'infected-death Density 700'!H$8</f>
        <v>3921.5098398278301</v>
      </c>
      <c r="I21" s="17">
        <f>'fatality risk'!I19*'infected-death Density 700'!I$8</f>
        <v>4836.7818205573685</v>
      </c>
      <c r="J21" s="17">
        <f>'fatality risk'!J19*'infected-death Density 700'!J$8</f>
        <v>948.38840919828078</v>
      </c>
      <c r="K21" s="17">
        <f>'fatality risk'!K19*'infected-death Density 700'!K$8</f>
        <v>1871.1949142509873</v>
      </c>
      <c r="L21" s="17">
        <f>'fatality risk'!L19*'infected-death Density 700'!L$8</f>
        <v>1682.9158343241074</v>
      </c>
      <c r="M21" s="17">
        <f>'fatality risk'!M19*'infected-death Density 700'!M$8</f>
        <v>1996.3034965687596</v>
      </c>
      <c r="N21" s="17">
        <f>'fatality risk'!N19*'infected-death Density 700'!N$8</f>
        <v>1645.6260076243177</v>
      </c>
      <c r="O21" s="17">
        <f>'fatality risk'!O19*'infected-death Density 700'!O$8</f>
        <v>1509.4257092025525</v>
      </c>
      <c r="P21" s="17">
        <f>'fatality risk'!P19*'infected-death Density 700'!P$8</f>
        <v>1136.5181057432887</v>
      </c>
      <c r="Q21" s="17">
        <f>'fatality risk'!Q19*'infected-death Density 700'!Q$8</f>
        <v>1525.8952270539367</v>
      </c>
      <c r="R21" s="17">
        <f>'fatality risk'!R19*'infected-death Density 700'!R$8</f>
        <v>1632.4242512513827</v>
      </c>
      <c r="S21" s="17">
        <f>'fatality risk'!S19*'infected-death Density 700'!S$8</f>
        <v>1287.8994903477928</v>
      </c>
      <c r="T21" s="17">
        <f>'fatality risk'!T19*'infected-death Density 700'!T$8</f>
        <v>875.1251968514481</v>
      </c>
      <c r="U21" s="17">
        <f>'fatality risk'!U19*'infected-death Density 700'!U$8</f>
        <v>681.49632456127858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risk'!C20*'infected-death Density 700'!C$8</f>
        <v>71389.878664739241</v>
      </c>
      <c r="D22" s="17">
        <f>'fatality risk'!D20*'infected-death Density 700'!D$8</f>
        <v>8924.1517420019081</v>
      </c>
      <c r="E22" s="17">
        <f>'fatality risk'!E20*'infected-death Density 700'!E$8</f>
        <v>1194.3373746104348</v>
      </c>
      <c r="F22" s="17">
        <f>'fatality risk'!F20*'infected-death Density 700'!F$8</f>
        <v>4115.1300938459681</v>
      </c>
      <c r="G22" s="17">
        <f>'fatality risk'!G20*'infected-death Density 700'!G$8</f>
        <v>2714.7039801564374</v>
      </c>
      <c r="H22" s="17">
        <f>'fatality risk'!H20*'infected-death Density 700'!H$8</f>
        <v>8360.8011541466294</v>
      </c>
      <c r="I22" s="17">
        <f>'fatality risk'!I20*'infected-death Density 700'!I$8</f>
        <v>10224.829975203776</v>
      </c>
      <c r="J22" s="17">
        <f>'fatality risk'!J20*'infected-death Density 700'!J$8</f>
        <v>1987.7958256954166</v>
      </c>
      <c r="K22" s="17">
        <f>'fatality risk'!K20*'infected-death Density 700'!K$8</f>
        <v>4053.3112285670672</v>
      </c>
      <c r="L22" s="17">
        <f>'fatality risk'!L20*'infected-death Density 700'!L$8</f>
        <v>3719.3187142747865</v>
      </c>
      <c r="M22" s="17">
        <f>'fatality risk'!M20*'infected-death Density 700'!M$8</f>
        <v>4432.1877035971866</v>
      </c>
      <c r="N22" s="17">
        <f>'fatality risk'!N20*'infected-death Density 700'!N$8</f>
        <v>3655.8709955820123</v>
      </c>
      <c r="O22" s="17">
        <f>'fatality risk'!O20*'infected-death Density 700'!O$8</f>
        <v>3254.5266853668809</v>
      </c>
      <c r="P22" s="17">
        <f>'fatality risk'!P20*'infected-death Density 700'!P$8</f>
        <v>2445.5811994420578</v>
      </c>
      <c r="Q22" s="17">
        <f>'fatality risk'!Q20*'infected-death Density 700'!Q$8</f>
        <v>3223.138938629706</v>
      </c>
      <c r="R22" s="17">
        <f>'fatality risk'!R20*'infected-death Density 700'!R$8</f>
        <v>3425.0133426856064</v>
      </c>
      <c r="S22" s="17">
        <f>'fatality risk'!S20*'infected-death Density 700'!S$8</f>
        <v>2644.0944774058394</v>
      </c>
      <c r="T22" s="17">
        <f>'fatality risk'!T20*'infected-death Density 700'!T$8</f>
        <v>1806.5277100658163</v>
      </c>
      <c r="U22" s="17">
        <f>'fatality risk'!U20*'infected-death Density 700'!U$8</f>
        <v>1208.5575234617086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risk'!C21*'infected-death Density 700'!C$8</f>
        <v>49541.059486630722</v>
      </c>
      <c r="D23" s="17">
        <f>'fatality risk'!D21*'infected-death Density 700'!D$8</f>
        <v>5771.7774350193586</v>
      </c>
      <c r="E23" s="17">
        <f>'fatality risk'!E21*'infected-death Density 700'!E$8</f>
        <v>818.95129975290149</v>
      </c>
      <c r="F23" s="17">
        <f>'fatality risk'!F21*'infected-death Density 700'!F$8</f>
        <v>3180.9180239494699</v>
      </c>
      <c r="G23" s="17">
        <f>'fatality risk'!G21*'infected-death Density 700'!G$8</f>
        <v>1798.2541689159841</v>
      </c>
      <c r="H23" s="17">
        <f>'fatality risk'!H21*'infected-death Density 700'!H$8</f>
        <v>5995.9128357315267</v>
      </c>
      <c r="I23" s="17">
        <f>'fatality risk'!I21*'infected-death Density 700'!I$8</f>
        <v>6778.3571351607934</v>
      </c>
      <c r="J23" s="17">
        <f>'fatality risk'!J21*'infected-death Density 700'!J$8</f>
        <v>1415.111649230483</v>
      </c>
      <c r="K23" s="17">
        <f>'fatality risk'!K21*'infected-death Density 700'!K$8</f>
        <v>3023.7724517348483</v>
      </c>
      <c r="L23" s="17">
        <f>'fatality risk'!L21*'infected-death Density 700'!L$8</f>
        <v>2755.3736058710792</v>
      </c>
      <c r="M23" s="17">
        <f>'fatality risk'!M21*'infected-death Density 700'!M$8</f>
        <v>3137.9473196025297</v>
      </c>
      <c r="N23" s="17">
        <f>'fatality risk'!N21*'infected-death Density 700'!N$8</f>
        <v>2458.8188652817894</v>
      </c>
      <c r="O23" s="17">
        <f>'fatality risk'!O21*'infected-death Density 700'!O$8</f>
        <v>2512.1573508821125</v>
      </c>
      <c r="P23" s="17">
        <f>'fatality risk'!P21*'infected-death Density 700'!P$8</f>
        <v>1641.2378707818286</v>
      </c>
      <c r="Q23" s="17">
        <f>'fatality risk'!Q21*'infected-death Density 700'!Q$8</f>
        <v>2113.9156185981678</v>
      </c>
      <c r="R23" s="17">
        <f>'fatality risk'!R21*'infected-death Density 700'!R$8</f>
        <v>2281.8943587558506</v>
      </c>
      <c r="S23" s="17">
        <f>'fatality risk'!S21*'infected-death Density 700'!S$8</f>
        <v>1797.4268148010005</v>
      </c>
      <c r="T23" s="17">
        <f>'fatality risk'!T21*'infected-death Density 700'!T$8</f>
        <v>1286.7941969598073</v>
      </c>
      <c r="U23" s="17">
        <f>'fatality risk'!U21*'infected-death Density 700'!U$8</f>
        <v>772.43848560118943</v>
      </c>
    </row>
    <row r="24" spans="1:21" ht="15" customHeight="1" x14ac:dyDescent="0.15">
      <c r="A24" s="11" t="s">
        <v>20</v>
      </c>
      <c r="B24" s="11">
        <v>0.08</v>
      </c>
      <c r="C24" s="17">
        <f>'fatality risk'!C22*'infected-death Density 700'!C$8</f>
        <v>70099.87559782654</v>
      </c>
      <c r="D24" s="17">
        <f>'fatality risk'!D22*'infected-death Density 700'!D$8</f>
        <v>7064.9146801940378</v>
      </c>
      <c r="E24" s="17">
        <f>'fatality risk'!E22*'infected-death Density 700'!E$8</f>
        <v>1209.9479380160556</v>
      </c>
      <c r="F24" s="17">
        <f>'fatality risk'!F22*'infected-death Density 700'!F$8</f>
        <v>4732.1208068226588</v>
      </c>
      <c r="G24" s="17">
        <f>'fatality risk'!G22*'infected-death Density 700'!G$8</f>
        <v>2472.9844317435332</v>
      </c>
      <c r="H24" s="17">
        <f>'fatality risk'!H22*'infected-death Density 700'!H$8</f>
        <v>7869.5165570152003</v>
      </c>
      <c r="I24" s="17">
        <f>'fatality risk'!I22*'infected-death Density 700'!I$8</f>
        <v>8777.5951533561347</v>
      </c>
      <c r="J24" s="17">
        <f>'fatality risk'!J22*'infected-death Density 700'!J$8</f>
        <v>2109.8679035009068</v>
      </c>
      <c r="K24" s="17">
        <f>'fatality risk'!K22*'infected-death Density 700'!K$8</f>
        <v>4640.1925718245257</v>
      </c>
      <c r="L24" s="17">
        <f>'fatality risk'!L22*'infected-death Density 700'!L$8</f>
        <v>4368.0275410831764</v>
      </c>
      <c r="M24" s="17">
        <f>'fatality risk'!M22*'infected-death Density 700'!M$8</f>
        <v>4909.3124797815608</v>
      </c>
      <c r="N24" s="17">
        <f>'fatality risk'!N22*'infected-death Density 700'!N$8</f>
        <v>3806.6907561258254</v>
      </c>
      <c r="O24" s="17">
        <f>'fatality risk'!O22*'infected-death Density 700'!O$8</f>
        <v>4028.6399884994439</v>
      </c>
      <c r="P24" s="17">
        <f>'fatality risk'!P22*'infected-death Density 700'!P$8</f>
        <v>2436.1556825974058</v>
      </c>
      <c r="Q24" s="17">
        <f>'fatality risk'!Q22*'infected-death Density 700'!Q$8</f>
        <v>2978.7620896738881</v>
      </c>
      <c r="R24" s="17">
        <f>'fatality risk'!R22*'infected-death Density 700'!R$8</f>
        <v>3119.2973789272837</v>
      </c>
      <c r="S24" s="17">
        <f>'fatality risk'!S22*'infected-death Density 700'!S$8</f>
        <v>2579.736094635115</v>
      </c>
      <c r="T24" s="17">
        <f>'fatality risk'!T22*'infected-death Density 700'!T$8</f>
        <v>1987.2011649252725</v>
      </c>
      <c r="U24" s="17">
        <f>'fatality risk'!U22*'infected-death Density 700'!U$8</f>
        <v>1008.9123791045128</v>
      </c>
    </row>
    <row r="25" spans="1:21" ht="15" customHeight="1" x14ac:dyDescent="0.15">
      <c r="A25" s="11" t="s">
        <v>21</v>
      </c>
      <c r="B25" s="11">
        <v>0.08</v>
      </c>
      <c r="C25" s="17">
        <f>'fatality risk'!C23*'infected-death Density 700'!C$8</f>
        <v>49359.601769016437</v>
      </c>
      <c r="D25" s="17">
        <f>'fatality risk'!D23*'infected-death Density 700'!D$8</f>
        <v>4809.1107036335952</v>
      </c>
      <c r="E25" s="17">
        <f>'fatality risk'!E23*'infected-death Density 700'!E$8</f>
        <v>953.23834178376831</v>
      </c>
      <c r="F25" s="17">
        <f>'fatality risk'!F23*'infected-death Density 700'!F$8</f>
        <v>3531.8253334814067</v>
      </c>
      <c r="G25" s="17">
        <f>'fatality risk'!G23*'infected-death Density 700'!G$8</f>
        <v>1952.8429870947202</v>
      </c>
      <c r="H25" s="17">
        <f>'fatality risk'!H23*'infected-death Density 700'!H$8</f>
        <v>5590.9603422927194</v>
      </c>
      <c r="I25" s="17">
        <f>'fatality risk'!I23*'infected-death Density 700'!I$8</f>
        <v>6021.6441232589723</v>
      </c>
      <c r="J25" s="17">
        <f>'fatality risk'!J23*'infected-death Density 700'!J$8</f>
        <v>1475.8503577481561</v>
      </c>
      <c r="K25" s="17">
        <f>'fatality risk'!K23*'infected-death Density 700'!K$8</f>
        <v>3154.7472045484392</v>
      </c>
      <c r="L25" s="17">
        <f>'fatality risk'!L23*'infected-death Density 700'!L$8</f>
        <v>3330.3875885417469</v>
      </c>
      <c r="M25" s="17">
        <f>'fatality risk'!M23*'infected-death Density 700'!M$8</f>
        <v>3414.2146478306699</v>
      </c>
      <c r="N25" s="17">
        <f>'fatality risk'!N23*'infected-death Density 700'!N$8</f>
        <v>2822.081904148944</v>
      </c>
      <c r="O25" s="17">
        <f>'fatality risk'!O23*'infected-death Density 700'!O$8</f>
        <v>2742.7363463161805</v>
      </c>
      <c r="P25" s="17">
        <f>'fatality risk'!P23*'infected-death Density 700'!P$8</f>
        <v>1626.3828425575994</v>
      </c>
      <c r="Q25" s="17">
        <f>'fatality risk'!Q23*'infected-death Density 700'!Q$8</f>
        <v>2140.8936828127767</v>
      </c>
      <c r="R25" s="17">
        <f>'fatality risk'!R23*'infected-death Density 700'!R$8</f>
        <v>2154.9701937968657</v>
      </c>
      <c r="S25" s="17">
        <f>'fatality risk'!S23*'infected-death Density 700'!S$8</f>
        <v>1704.0047459841478</v>
      </c>
      <c r="T25" s="17">
        <f>'fatality risk'!T23*'infected-death Density 700'!T$8</f>
        <v>1388.5759896468035</v>
      </c>
      <c r="U25" s="17">
        <f>'fatality risk'!U23*'infected-death Density 700'!U$8</f>
        <v>545.13443353893035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risk'!C24*'infected-death Density 700'!C$8</f>
        <v>84213.361841686346</v>
      </c>
      <c r="D26" s="17">
        <f>'fatality risk'!D24*'infected-death Density 700'!D$8</f>
        <v>8093.7122856315846</v>
      </c>
      <c r="E26" s="17">
        <f>'fatality risk'!E24*'infected-death Density 700'!E$8</f>
        <v>1867.9759896473809</v>
      </c>
      <c r="F26" s="17">
        <f>'fatality risk'!F24*'infected-death Density 700'!F$8</f>
        <v>7139.5288066817411</v>
      </c>
      <c r="G26" s="17">
        <f>'fatality risk'!G24*'infected-death Density 700'!G$8</f>
        <v>3411.6550210374412</v>
      </c>
      <c r="H26" s="17">
        <f>'fatality risk'!H24*'infected-death Density 700'!H$8</f>
        <v>9553.4206198655374</v>
      </c>
      <c r="I26" s="17">
        <f>'fatality risk'!I24*'infected-death Density 700'!I$8</f>
        <v>9772.4884766234318</v>
      </c>
      <c r="J26" s="17">
        <f>'fatality risk'!J24*'infected-death Density 700'!J$8</f>
        <v>2458.5344623047636</v>
      </c>
      <c r="K26" s="17">
        <f>'fatality risk'!K24*'infected-death Density 700'!K$8</f>
        <v>5212.985913068519</v>
      </c>
      <c r="L26" s="17">
        <f>'fatality risk'!L24*'infected-death Density 700'!L$8</f>
        <v>6298.0148707514854</v>
      </c>
      <c r="M26" s="17">
        <f>'fatality risk'!M24*'infected-death Density 700'!M$8</f>
        <v>5909.3049473339097</v>
      </c>
      <c r="N26" s="17">
        <f>'fatality risk'!N24*'infected-death Density 700'!N$8</f>
        <v>4514.7536224122277</v>
      </c>
      <c r="O26" s="17">
        <f>'fatality risk'!O24*'infected-death Density 700'!O$8</f>
        <v>4565.0297486841764</v>
      </c>
      <c r="P26" s="17">
        <f>'fatality risk'!P24*'infected-death Density 700'!P$8</f>
        <v>2737.8698953759663</v>
      </c>
      <c r="Q26" s="17">
        <f>'fatality risk'!Q24*'infected-death Density 700'!Q$8</f>
        <v>3450.5579009857133</v>
      </c>
      <c r="R26" s="17">
        <f>'fatality risk'!R24*'infected-death Density 700'!R$8</f>
        <v>3401.663570996081</v>
      </c>
      <c r="S26" s="17">
        <f>'fatality risk'!S24*'infected-death Density 700'!S$8</f>
        <v>2772.3085104121424</v>
      </c>
      <c r="T26" s="17">
        <f>'fatality risk'!T24*'infected-death Density 700'!T$8</f>
        <v>2152.2008557175468</v>
      </c>
      <c r="U26" s="17">
        <f>'fatality risk'!U24*'infected-death Density 700'!U$8</f>
        <v>901.35634415669688</v>
      </c>
    </row>
    <row r="27" spans="1:21" ht="27" customHeight="1" x14ac:dyDescent="0.15">
      <c r="A27" s="11"/>
      <c r="B27" s="11"/>
      <c r="C27" s="17">
        <f>SUM(C9:C26)</f>
        <v>508734.63022739545</v>
      </c>
      <c r="D27" s="17">
        <f t="shared" ref="D27:U27" si="1">SUM(D9:D26)</f>
        <v>59282.179033077584</v>
      </c>
      <c r="E27" s="17">
        <f t="shared" si="1"/>
        <v>9169.0805912813175</v>
      </c>
      <c r="F27" s="17">
        <f t="shared" si="1"/>
        <v>32114.412861829947</v>
      </c>
      <c r="G27" s="17">
        <f t="shared" si="1"/>
        <v>18888.272021829111</v>
      </c>
      <c r="H27" s="17">
        <f t="shared" si="1"/>
        <v>58500.459889420803</v>
      </c>
      <c r="I27" s="17">
        <f t="shared" si="1"/>
        <v>68407.21106145659</v>
      </c>
      <c r="J27" s="17">
        <f t="shared" si="1"/>
        <v>14657.405501042362</v>
      </c>
      <c r="K27" s="17">
        <f t="shared" si="1"/>
        <v>30174.340430230874</v>
      </c>
      <c r="L27" s="17">
        <f t="shared" si="1"/>
        <v>28822.482875848196</v>
      </c>
      <c r="M27" s="17">
        <f t="shared" si="1"/>
        <v>32613.706562797724</v>
      </c>
      <c r="N27" s="17">
        <f t="shared" si="1"/>
        <v>25486.328370576859</v>
      </c>
      <c r="O27" s="17">
        <f t="shared" si="1"/>
        <v>24992.288727333897</v>
      </c>
      <c r="P27" s="17">
        <f t="shared" si="1"/>
        <v>17281.909568837564</v>
      </c>
      <c r="Q27" s="17">
        <f t="shared" si="1"/>
        <v>22262.267564115562</v>
      </c>
      <c r="R27" s="17">
        <f t="shared" si="1"/>
        <v>23251.570573410972</v>
      </c>
      <c r="S27" s="17">
        <f t="shared" si="1"/>
        <v>19393.63025718728</v>
      </c>
      <c r="T27" s="17">
        <f t="shared" si="1"/>
        <v>13249.421306419445</v>
      </c>
      <c r="U27" s="17">
        <f t="shared" si="1"/>
        <v>10187.663030699367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53</v>
      </c>
      <c r="C29" s="28">
        <f>C8*C6</f>
        <v>203062.32397788102</v>
      </c>
      <c r="D29" s="28">
        <f t="shared" ref="D29:U29" si="2">D8*D6</f>
        <v>25895.256185627866</v>
      </c>
      <c r="E29" s="28">
        <f t="shared" si="2"/>
        <v>3462.8337676667766</v>
      </c>
      <c r="F29" s="28">
        <f t="shared" si="2"/>
        <v>10107.192285634012</v>
      </c>
      <c r="G29" s="28">
        <f t="shared" si="2"/>
        <v>6940.5443965135946</v>
      </c>
      <c r="H29" s="28">
        <f t="shared" si="2"/>
        <v>22558.970251708055</v>
      </c>
      <c r="I29" s="28">
        <f t="shared" si="2"/>
        <v>28987.103506308973</v>
      </c>
      <c r="J29" s="28">
        <f t="shared" si="2"/>
        <v>5959.1099414014925</v>
      </c>
      <c r="K29" s="28">
        <f t="shared" si="2"/>
        <v>11657.339904734861</v>
      </c>
      <c r="L29" s="28">
        <f t="shared" si="2"/>
        <v>9003.4309391400329</v>
      </c>
      <c r="M29" s="28">
        <f t="shared" si="2"/>
        <v>12149.844849185893</v>
      </c>
      <c r="N29" s="28">
        <f t="shared" si="2"/>
        <v>8876.5090723869216</v>
      </c>
      <c r="O29" s="28">
        <f t="shared" si="2"/>
        <v>8928.8314637147832</v>
      </c>
      <c r="P29" s="28">
        <f t="shared" si="2"/>
        <v>7299.2400384800148</v>
      </c>
      <c r="Q29" s="28">
        <f t="shared" si="2"/>
        <v>9429.8587301016087</v>
      </c>
      <c r="R29" s="28">
        <f t="shared" si="2"/>
        <v>9840.120653663027</v>
      </c>
      <c r="S29" s="28">
        <f t="shared" si="2"/>
        <v>9140.2325056738318</v>
      </c>
      <c r="T29" s="28">
        <f t="shared" si="2"/>
        <v>5221.8003944261682</v>
      </c>
      <c r="U29" s="28">
        <f t="shared" si="2"/>
        <v>7604.1050915131354</v>
      </c>
    </row>
    <row r="30" spans="1:21" ht="15" customHeight="1" x14ac:dyDescent="0.15">
      <c r="A30" s="11"/>
      <c r="B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968A-91E6-C34E-B4D1-D110B2A27227}">
  <dimension ref="A1:U38"/>
  <sheetViews>
    <sheetView zoomScale="85" zoomScaleNormal="85" zoomScaleSheetLayoutView="75" workbookViewId="0">
      <selection activeCell="U4" sqref="U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400</v>
      </c>
      <c r="D5" s="9">
        <v>21000</v>
      </c>
      <c r="E5" s="9">
        <v>90</v>
      </c>
      <c r="F5" s="9">
        <v>400</v>
      </c>
      <c r="G5" s="9">
        <v>120</v>
      </c>
      <c r="H5" s="9">
        <v>520</v>
      </c>
      <c r="I5" s="9">
        <v>900</v>
      </c>
      <c r="J5" s="9">
        <v>110</v>
      </c>
      <c r="K5" s="9">
        <v>330</v>
      </c>
      <c r="L5" s="9">
        <v>360</v>
      </c>
      <c r="M5" s="9">
        <v>600</v>
      </c>
      <c r="N5" s="9">
        <v>335</v>
      </c>
      <c r="O5" s="9">
        <v>200</v>
      </c>
      <c r="P5" s="9">
        <v>220</v>
      </c>
      <c r="Q5" s="9">
        <v>235</v>
      </c>
      <c r="R5" s="9">
        <v>245</v>
      </c>
      <c r="S5" s="9">
        <v>210</v>
      </c>
      <c r="T5" s="9">
        <v>130</v>
      </c>
      <c r="U5" s="9">
        <v>110</v>
      </c>
    </row>
    <row r="6" spans="1:21" ht="15" customHeight="1" x14ac:dyDescent="0.15">
      <c r="A6" s="8"/>
      <c r="B6" s="20"/>
      <c r="C6" s="24">
        <f>C5/C4</f>
        <v>1.6000000000000001E-3</v>
      </c>
      <c r="D6" s="24">
        <f t="shared" ref="D6:U6" si="0">D5/D4</f>
        <v>8.4000000000000005E-2</v>
      </c>
      <c r="E6" s="24">
        <f t="shared" si="0"/>
        <v>3.6000000000000002E-4</v>
      </c>
      <c r="F6" s="24">
        <f t="shared" si="0"/>
        <v>1.6000000000000001E-3</v>
      </c>
      <c r="G6" s="24">
        <f t="shared" si="0"/>
        <v>4.8000000000000001E-4</v>
      </c>
      <c r="H6" s="24">
        <f t="shared" si="0"/>
        <v>2.0799999999999998E-3</v>
      </c>
      <c r="I6" s="24">
        <f t="shared" si="0"/>
        <v>3.5999999999999999E-3</v>
      </c>
      <c r="J6" s="24">
        <f t="shared" si="0"/>
        <v>4.4000000000000002E-4</v>
      </c>
      <c r="K6" s="24">
        <f t="shared" si="0"/>
        <v>1.32E-3</v>
      </c>
      <c r="L6" s="24">
        <f t="shared" si="0"/>
        <v>1.4400000000000001E-3</v>
      </c>
      <c r="M6" s="24">
        <f t="shared" si="0"/>
        <v>2.3999999999999998E-3</v>
      </c>
      <c r="N6" s="24">
        <f t="shared" si="0"/>
        <v>1.34E-3</v>
      </c>
      <c r="O6" s="24">
        <f t="shared" si="0"/>
        <v>8.0000000000000004E-4</v>
      </c>
      <c r="P6" s="24">
        <f t="shared" si="0"/>
        <v>8.8000000000000003E-4</v>
      </c>
      <c r="Q6" s="24">
        <f t="shared" si="0"/>
        <v>9.3999999999999997E-4</v>
      </c>
      <c r="R6" s="24">
        <f t="shared" si="0"/>
        <v>9.7999999999999997E-4</v>
      </c>
      <c r="S6" s="24">
        <f t="shared" si="0"/>
        <v>8.4000000000000003E-4</v>
      </c>
      <c r="T6" s="24">
        <f t="shared" si="0"/>
        <v>5.1999999999999995E-4</v>
      </c>
      <c r="U6" s="24">
        <f t="shared" si="0"/>
        <v>4.4000000000000002E-4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risk'!C7*'infected-death Density varying'!C$8</f>
        <v>149.0971834216013</v>
      </c>
      <c r="D9" s="17">
        <f>'fatality risk'!D7*'infected-death Density varying'!D$8</f>
        <v>17.17420522779188</v>
      </c>
      <c r="E9" s="17">
        <f>'fatality risk'!E7*'infected-death Density varying'!E$8</f>
        <v>2.4841450940237757</v>
      </c>
      <c r="F9" s="17">
        <f>'fatality risk'!F7*'infected-death Density varying'!F$8</f>
        <v>6.9422335778316855</v>
      </c>
      <c r="G9" s="17">
        <f>'fatality risk'!G7*'infected-death Density varying'!G$8</f>
        <v>5.0090833423279726</v>
      </c>
      <c r="H9" s="17">
        <f>'fatality risk'!H7*'infected-death Density varying'!H$8</f>
        <v>15.492349440927597</v>
      </c>
      <c r="I9" s="17">
        <f>'fatality risk'!I7*'infected-death Density varying'!I$8</f>
        <v>20.421067396565796</v>
      </c>
      <c r="J9" s="17">
        <f>'fatality risk'!J7*'infected-death Density varying'!J$8</f>
        <v>4.7664071657196185</v>
      </c>
      <c r="K9" s="17">
        <f>'fatality risk'!K7*'infected-death Density varying'!K$8</f>
        <v>9.2902099737644761</v>
      </c>
      <c r="L9" s="17">
        <f>'fatality risk'!L7*'infected-death Density varying'!L$8</f>
        <v>6.1003720382628419</v>
      </c>
      <c r="M9" s="17">
        <f>'fatality risk'!M7*'infected-death Density varying'!M$8</f>
        <v>9.6842804623853809</v>
      </c>
      <c r="N9" s="17">
        <f>'fatality risk'!N7*'infected-death Density varying'!N$8</f>
        <v>6.3490810052929492</v>
      </c>
      <c r="O9" s="17">
        <f>'fatality risk'!O7*'infected-death Density varying'!O$8</f>
        <v>6.8617963722083193</v>
      </c>
      <c r="P9" s="17">
        <f>'fatality risk'!P7*'infected-death Density varying'!P$8</f>
        <v>5.8766560601228557</v>
      </c>
      <c r="Q9" s="17">
        <f>'fatality risk'!Q7*'infected-death Density varying'!Q$8</f>
        <v>7.4272986553140239</v>
      </c>
      <c r="R9" s="17">
        <f>'fatality risk'!R7*'infected-death Density varying'!R$8</f>
        <v>7.4627772085086157</v>
      </c>
      <c r="S9" s="17">
        <f>'fatality risk'!S7*'infected-death Density varying'!S$8</f>
        <v>7.3618716068114445</v>
      </c>
      <c r="T9" s="17">
        <f>'fatality risk'!T7*'infected-death Density varying'!T$8</f>
        <v>4.1806519433408882</v>
      </c>
      <c r="U9" s="17">
        <f>'fatality risk'!U7*'infected-death Density varying'!U$8</f>
        <v>6.2126968504011879</v>
      </c>
    </row>
    <row r="10" spans="1:21" ht="15" customHeight="1" x14ac:dyDescent="0.15">
      <c r="A10" s="11" t="s">
        <v>6</v>
      </c>
      <c r="B10" s="11">
        <v>1E-4</v>
      </c>
      <c r="C10" s="17">
        <f>'fatality risk'!C8*'infected-death Density varying'!C$8</f>
        <v>627.90690360698386</v>
      </c>
      <c r="D10" s="17">
        <f>'fatality risk'!D8*'infected-death Density varying'!D$8</f>
        <v>69.040330870539464</v>
      </c>
      <c r="E10" s="17">
        <f>'fatality risk'!E8*'infected-death Density varying'!E$8</f>
        <v>10.402469798308296</v>
      </c>
      <c r="F10" s="17">
        <f>'fatality risk'!F8*'infected-death Density varying'!F$8</f>
        <v>29.118914806061053</v>
      </c>
      <c r="G10" s="17">
        <f>'fatality risk'!G8*'infected-death Density varying'!G$8</f>
        <v>21.040290241998537</v>
      </c>
      <c r="H10" s="17">
        <f>'fatality risk'!H8*'infected-death Density varying'!H$8</f>
        <v>64.32053419272124</v>
      </c>
      <c r="I10" s="17">
        <f>'fatality risk'!I8*'infected-death Density varying'!I$8</f>
        <v>84.484130712358663</v>
      </c>
      <c r="J10" s="17">
        <f>'fatality risk'!J8*'infected-death Density varying'!J$8</f>
        <v>20.098313109002031</v>
      </c>
      <c r="K10" s="17">
        <f>'fatality risk'!K8*'infected-death Density varying'!K$8</f>
        <v>40.022824398710725</v>
      </c>
      <c r="L10" s="17">
        <f>'fatality risk'!L8*'infected-death Density varying'!L$8</f>
        <v>25.909039388087166</v>
      </c>
      <c r="M10" s="17">
        <f>'fatality risk'!M8*'infected-death Density varying'!M$8</f>
        <v>38.467154478168098</v>
      </c>
      <c r="N10" s="17">
        <f>'fatality risk'!N8*'infected-death Density varying'!N$8</f>
        <v>26.814604321752373</v>
      </c>
      <c r="O10" s="17">
        <f>'fatality risk'!O8*'infected-death Density varying'!O$8</f>
        <v>28.98109427249744</v>
      </c>
      <c r="P10" s="17">
        <f>'fatality risk'!P8*'infected-death Density varying'!P$8</f>
        <v>24.943649282739585</v>
      </c>
      <c r="Q10" s="17">
        <f>'fatality risk'!Q8*'infected-death Density varying'!Q$8</f>
        <v>31.867281756770865</v>
      </c>
      <c r="R10" s="17">
        <f>'fatality risk'!R8*'infected-death Density varying'!R$8</f>
        <v>31.201232966635956</v>
      </c>
      <c r="S10" s="17">
        <f>'fatality risk'!S8*'infected-death Density varying'!S$8</f>
        <v>30.816355301514857</v>
      </c>
      <c r="T10" s="17">
        <f>'fatality risk'!T8*'infected-death Density varying'!T$8</f>
        <v>18.01506130229043</v>
      </c>
      <c r="U10" s="17">
        <f>'fatality risk'!U8*'infected-death Density varying'!U$8</f>
        <v>32.363622406827197</v>
      </c>
    </row>
    <row r="11" spans="1:21" ht="15" customHeight="1" x14ac:dyDescent="0.15">
      <c r="A11" s="11" t="s">
        <v>7</v>
      </c>
      <c r="B11" s="11">
        <v>1E-4</v>
      </c>
      <c r="C11" s="17">
        <f>'fatality risk'!C9*'infected-death Density varying'!C$8</f>
        <v>778.72695142653072</v>
      </c>
      <c r="D11" s="17">
        <f>'fatality risk'!D9*'infected-death Density varying'!D$8</f>
        <v>83.577057581088013</v>
      </c>
      <c r="E11" s="17">
        <f>'fatality risk'!E9*'infected-death Density varying'!E$8</f>
        <v>12.985150469220697</v>
      </c>
      <c r="F11" s="17">
        <f>'fatality risk'!F9*'infected-death Density varying'!F$8</f>
        <v>36.689276777090917</v>
      </c>
      <c r="G11" s="17">
        <f>'fatality risk'!G9*'infected-death Density varying'!G$8</f>
        <v>25.72582928849323</v>
      </c>
      <c r="H11" s="17">
        <f>'fatality risk'!H9*'infected-death Density varying'!H$8</f>
        <v>81.347295149848151</v>
      </c>
      <c r="I11" s="17">
        <f>'fatality risk'!I9*'infected-death Density varying'!I$8</f>
        <v>104.14822654886171</v>
      </c>
      <c r="J11" s="17">
        <f>'fatality risk'!J9*'infected-death Density varying'!J$8</f>
        <v>25.392014885156257</v>
      </c>
      <c r="K11" s="17">
        <f>'fatality risk'!K9*'infected-death Density varying'!K$8</f>
        <v>50.700288893743902</v>
      </c>
      <c r="L11" s="17">
        <f>'fatality risk'!L9*'infected-death Density varying'!L$8</f>
        <v>32.703038686984364</v>
      </c>
      <c r="M11" s="17">
        <f>'fatality risk'!M9*'infected-death Density varying'!M$8</f>
        <v>47.371912235342741</v>
      </c>
      <c r="N11" s="17">
        <f>'fatality risk'!N9*'infected-death Density varying'!N$8</f>
        <v>34.226318268476867</v>
      </c>
      <c r="O11" s="17">
        <f>'fatality risk'!O9*'infected-death Density varying'!O$8</f>
        <v>36.555693560609257</v>
      </c>
      <c r="P11" s="17">
        <f>'fatality risk'!P9*'infected-death Density varying'!P$8</f>
        <v>30.664960989502312</v>
      </c>
      <c r="Q11" s="17">
        <f>'fatality risk'!Q9*'infected-death Density varying'!Q$8</f>
        <v>38.821868191180421</v>
      </c>
      <c r="R11" s="17">
        <f>'fatality risk'!R9*'infected-death Density varying'!R$8</f>
        <v>38.444172419418557</v>
      </c>
      <c r="S11" s="17">
        <f>'fatality risk'!S9*'infected-death Density varying'!S$8</f>
        <v>37.769074443651022</v>
      </c>
      <c r="T11" s="17">
        <f>'fatality risk'!T9*'infected-death Density varying'!T$8</f>
        <v>21.793527217514491</v>
      </c>
      <c r="U11" s="17">
        <f>'fatality risk'!U9*'infected-death Density varying'!U$8</f>
        <v>39.811245820347835</v>
      </c>
    </row>
    <row r="12" spans="1:21" ht="15" customHeight="1" x14ac:dyDescent="0.15">
      <c r="A12" s="11" t="s">
        <v>8</v>
      </c>
      <c r="B12" s="11">
        <v>2E-3</v>
      </c>
      <c r="C12" s="17">
        <f>'fatality risk'!C10*'infected-death Density varying'!C$8</f>
        <v>15073.274472387198</v>
      </c>
      <c r="D12" s="17">
        <f>'fatality risk'!D10*'infected-death Density varying'!D$8</f>
        <v>1631.1401287187527</v>
      </c>
      <c r="E12" s="17">
        <f>'fatality risk'!E10*'infected-death Density varying'!E$8</f>
        <v>253.35996116954271</v>
      </c>
      <c r="F12" s="17">
        <f>'fatality risk'!F10*'infected-death Density varying'!F$8</f>
        <v>721.51886168425494</v>
      </c>
      <c r="G12" s="17">
        <f>'fatality risk'!G10*'infected-death Density varying'!G$8</f>
        <v>485.4485905877205</v>
      </c>
      <c r="H12" s="17">
        <f>'fatality risk'!H10*'infected-death Density varying'!H$8</f>
        <v>1596.5506939220334</v>
      </c>
      <c r="I12" s="17">
        <f>'fatality risk'!I10*'infected-death Density varying'!I$8</f>
        <v>2034.1879840386932</v>
      </c>
      <c r="J12" s="17">
        <f>'fatality risk'!J10*'infected-death Density varying'!J$8</f>
        <v>494.17746377652759</v>
      </c>
      <c r="K12" s="17">
        <f>'fatality risk'!K10*'infected-death Density varying'!K$8</f>
        <v>1018.052056593468</v>
      </c>
      <c r="L12" s="17">
        <f>'fatality risk'!L10*'infected-death Density varying'!L$8</f>
        <v>639.86504332583479</v>
      </c>
      <c r="M12" s="17">
        <f>'fatality risk'!M10*'infected-death Density varying'!M$8</f>
        <v>901.49567288786579</v>
      </c>
      <c r="N12" s="17">
        <f>'fatality risk'!N10*'infected-death Density varying'!N$8</f>
        <v>668.8152554568876</v>
      </c>
      <c r="O12" s="17">
        <f>'fatality risk'!O10*'infected-death Density varying'!O$8</f>
        <v>737.65370330509927</v>
      </c>
      <c r="P12" s="17">
        <f>'fatality risk'!P10*'infected-death Density varying'!P$8</f>
        <v>585.70782188255964</v>
      </c>
      <c r="Q12" s="17">
        <f>'fatality risk'!Q10*'infected-death Density varying'!Q$8</f>
        <v>732.48130370778233</v>
      </c>
      <c r="R12" s="17">
        <f>'fatality risk'!R10*'infected-death Density varying'!R$8</f>
        <v>725.79639736901174</v>
      </c>
      <c r="S12" s="17">
        <f>'fatality risk'!S10*'infected-death Density varying'!S$8</f>
        <v>713.03560924833334</v>
      </c>
      <c r="T12" s="17">
        <f>'fatality risk'!T10*'infected-death Density varying'!T$8</f>
        <v>416.42628626951273</v>
      </c>
      <c r="U12" s="17">
        <f>'fatality risk'!U10*'infected-death Density varying'!U$8</f>
        <v>717.56163844331968</v>
      </c>
    </row>
    <row r="13" spans="1:21" ht="15" customHeight="1" x14ac:dyDescent="0.15">
      <c r="A13" s="11" t="s">
        <v>9</v>
      </c>
      <c r="B13" s="11">
        <v>2E-3</v>
      </c>
      <c r="C13" s="17">
        <f>'fatality risk'!C11*'infected-death Density varying'!C$8</f>
        <v>14638.400774835169</v>
      </c>
      <c r="D13" s="17">
        <f>'fatality risk'!D11*'infected-death Density varying'!D$8</f>
        <v>1800.9358878963205</v>
      </c>
      <c r="E13" s="17">
        <f>'fatality risk'!E11*'infected-death Density varying'!E$8</f>
        <v>257.61307841687818</v>
      </c>
      <c r="F13" s="17">
        <f>'fatality risk'!F11*'infected-death Density varying'!F$8</f>
        <v>681.60477115100298</v>
      </c>
      <c r="G13" s="17">
        <f>'fatality risk'!G11*'infected-death Density varying'!G$8</f>
        <v>477.30001438233904</v>
      </c>
      <c r="H13" s="17">
        <f>'fatality risk'!H11*'infected-death Density varying'!H$8</f>
        <v>1583.9780714073668</v>
      </c>
      <c r="I13" s="17">
        <f>'fatality risk'!I11*'infected-death Density varying'!I$8</f>
        <v>2039.8975892592803</v>
      </c>
      <c r="J13" s="17">
        <f>'fatality risk'!J11*'infected-death Density varying'!J$8</f>
        <v>450.34205946913647</v>
      </c>
      <c r="K13" s="17">
        <f>'fatality risk'!K11*'infected-death Density varying'!K$8</f>
        <v>899.38419624025266</v>
      </c>
      <c r="L13" s="17">
        <f>'fatality risk'!L11*'infected-death Density varying'!L$8</f>
        <v>633.64121454072688</v>
      </c>
      <c r="M13" s="17">
        <f>'fatality risk'!M11*'infected-death Density varying'!M$8</f>
        <v>851.11756373021694</v>
      </c>
      <c r="N13" s="17">
        <f>'fatality risk'!N11*'infected-death Density varying'!N$8</f>
        <v>635.9236202502899</v>
      </c>
      <c r="O13" s="17">
        <f>'fatality risk'!O11*'infected-death Density varying'!O$8</f>
        <v>700.59800632882036</v>
      </c>
      <c r="P13" s="17">
        <f>'fatality risk'!P11*'infected-death Density varying'!P$8</f>
        <v>555.19482975653864</v>
      </c>
      <c r="Q13" s="17">
        <f>'fatality risk'!Q11*'infected-death Density varying'!Q$8</f>
        <v>689.55081796365403</v>
      </c>
      <c r="R13" s="17">
        <f>'fatality risk'!R11*'infected-death Density varying'!R$8</f>
        <v>707.86608240836028</v>
      </c>
      <c r="S13" s="17">
        <f>'fatality risk'!S11*'infected-death Density varying'!S$8</f>
        <v>687.68208931158256</v>
      </c>
      <c r="T13" s="17">
        <f>'fatality risk'!T11*'infected-death Density varying'!T$8</f>
        <v>380.4234548596969</v>
      </c>
      <c r="U13" s="17">
        <f>'fatality risk'!U11*'infected-death Density varying'!U$8</f>
        <v>605.34742746270763</v>
      </c>
    </row>
    <row r="14" spans="1:21" ht="15" customHeight="1" x14ac:dyDescent="0.15">
      <c r="A14" s="11" t="s">
        <v>10</v>
      </c>
      <c r="B14" s="11">
        <v>2E-3</v>
      </c>
      <c r="C14" s="17">
        <f>'fatality risk'!C12*'infected-death Density varying'!C$8</f>
        <v>13598.906457428388</v>
      </c>
      <c r="D14" s="17">
        <f>'fatality risk'!D12*'infected-death Density varying'!D$8</f>
        <v>1937.6820102133875</v>
      </c>
      <c r="E14" s="17">
        <f>'fatality risk'!E12*'infected-death Density varying'!E$8</f>
        <v>252.01263797535137</v>
      </c>
      <c r="F14" s="17">
        <f>'fatality risk'!F12*'infected-death Density varying'!F$8</f>
        <v>629.72995541729063</v>
      </c>
      <c r="G14" s="17">
        <f>'fatality risk'!G12*'infected-death Density varying'!G$8</f>
        <v>457.72217308508039</v>
      </c>
      <c r="H14" s="17">
        <f>'fatality risk'!H12*'infected-death Density varying'!H$8</f>
        <v>1507.8586200715688</v>
      </c>
      <c r="I14" s="17">
        <f>'fatality risk'!I12*'infected-death Density varying'!I$8</f>
        <v>1986.691250496767</v>
      </c>
      <c r="J14" s="17">
        <f>'fatality risk'!J12*'infected-death Density varying'!J$8</f>
        <v>370.25533024170022</v>
      </c>
      <c r="K14" s="17">
        <f>'fatality risk'!K12*'infected-death Density varying'!K$8</f>
        <v>699.54226800501374</v>
      </c>
      <c r="L14" s="17">
        <f>'fatality risk'!L12*'infected-death Density varying'!L$8</f>
        <v>586.98188976448682</v>
      </c>
      <c r="M14" s="17">
        <f>'fatality risk'!M12*'infected-death Density varying'!M$8</f>
        <v>814.90358465563997</v>
      </c>
      <c r="N14" s="17">
        <f>'fatality risk'!N12*'infected-death Density varying'!N$8</f>
        <v>574.56439614637952</v>
      </c>
      <c r="O14" s="17">
        <f>'fatality risk'!O12*'infected-death Density varying'!O$8</f>
        <v>565.72204904249679</v>
      </c>
      <c r="P14" s="17">
        <f>'fatality risk'!P12*'infected-death Density varying'!P$8</f>
        <v>487.65343184900388</v>
      </c>
      <c r="Q14" s="17">
        <f>'fatality risk'!Q12*'infected-death Density varying'!Q$8</f>
        <v>627.69029770326961</v>
      </c>
      <c r="R14" s="17">
        <f>'fatality risk'!R12*'infected-death Density varying'!R$8</f>
        <v>670.8635314429398</v>
      </c>
      <c r="S14" s="17">
        <f>'fatality risk'!S12*'infected-death Density varying'!S$8</f>
        <v>626.43346636540446</v>
      </c>
      <c r="T14" s="17">
        <f>'fatality risk'!T12*'infected-death Density varying'!T$8</f>
        <v>334.22089850110382</v>
      </c>
      <c r="U14" s="17">
        <f>'fatality risk'!U12*'infected-death Density varying'!U$8</f>
        <v>468.37866645150461</v>
      </c>
    </row>
    <row r="15" spans="1:21" ht="15" customHeight="1" x14ac:dyDescent="0.15">
      <c r="A15" s="11" t="s">
        <v>11</v>
      </c>
      <c r="B15" s="11">
        <v>2E-3</v>
      </c>
      <c r="C15" s="17">
        <f>'fatality risk'!C13*'infected-death Density varying'!C$8</f>
        <v>12008.767757897474</v>
      </c>
      <c r="D15" s="17">
        <f>'fatality risk'!D13*'infected-death Density varying'!D$8</f>
        <v>1817.1655305095064</v>
      </c>
      <c r="E15" s="17">
        <f>'fatality risk'!E13*'infected-death Density varying'!E$8</f>
        <v>216.06869809108122</v>
      </c>
      <c r="F15" s="17">
        <f>'fatality risk'!F13*'infected-death Density varying'!F$8</f>
        <v>562.57207061513884</v>
      </c>
      <c r="G15" s="17">
        <f>'fatality risk'!G13*'infected-death Density varying'!G$8</f>
        <v>401.45634775153547</v>
      </c>
      <c r="H15" s="17">
        <f>'fatality risk'!H13*'infected-death Density varying'!H$8</f>
        <v>1345.4070650431488</v>
      </c>
      <c r="I15" s="17">
        <f>'fatality risk'!I13*'infected-death Density varying'!I$8</f>
        <v>1793.2282799431957</v>
      </c>
      <c r="J15" s="17">
        <f>'fatality risk'!J13*'infected-death Density varying'!J$8</f>
        <v>312.88780246684956</v>
      </c>
      <c r="K15" s="17">
        <f>'fatality risk'!K13*'infected-death Density varying'!K$8</f>
        <v>576.18606766689368</v>
      </c>
      <c r="L15" s="17">
        <f>'fatality risk'!L13*'infected-death Density varying'!L$8</f>
        <v>515.52635997617222</v>
      </c>
      <c r="M15" s="17">
        <f>'fatality risk'!M13*'infected-death Density varying'!M$8</f>
        <v>717.25856254356029</v>
      </c>
      <c r="N15" s="17">
        <f>'fatality risk'!N13*'infected-death Density varying'!N$8</f>
        <v>488.23803796844504</v>
      </c>
      <c r="O15" s="17">
        <f>'fatality risk'!O13*'infected-death Density varying'!O$8</f>
        <v>450.49000647233663</v>
      </c>
      <c r="P15" s="17">
        <f>'fatality risk'!P13*'infected-death Density varying'!P$8</f>
        <v>398.97284902791409</v>
      </c>
      <c r="Q15" s="17">
        <f>'fatality risk'!Q13*'infected-death Density varying'!Q$8</f>
        <v>550.42461618733864</v>
      </c>
      <c r="R15" s="17">
        <f>'fatality risk'!R13*'infected-death Density varying'!R$8</f>
        <v>607.09550030634398</v>
      </c>
      <c r="S15" s="17">
        <f>'fatality risk'!S13*'infected-death Density varying'!S$8</f>
        <v>549.19507604423836</v>
      </c>
      <c r="T15" s="17">
        <f>'fatality risk'!T13*'infected-death Density varying'!T$8</f>
        <v>291.80176356415279</v>
      </c>
      <c r="U15" s="17">
        <f>'fatality risk'!U13*'infected-death Density varying'!U$8</f>
        <v>414.79312371962396</v>
      </c>
    </row>
    <row r="16" spans="1:21" ht="15" customHeight="1" x14ac:dyDescent="0.15">
      <c r="A16" s="11" t="s">
        <v>12</v>
      </c>
      <c r="B16" s="11">
        <v>2E-3</v>
      </c>
      <c r="C16" s="17">
        <f>'fatality risk'!C14*'infected-death Density varying'!C$8</f>
        <v>10545.739952552887</v>
      </c>
      <c r="D16" s="17">
        <f>'fatality risk'!D14*'infected-death Density varying'!D$8</f>
        <v>1586.6497357369999</v>
      </c>
      <c r="E16" s="17">
        <f>'fatality risk'!E14*'infected-death Density varying'!E$8</f>
        <v>181.24944270686638</v>
      </c>
      <c r="F16" s="17">
        <f>'fatality risk'!F14*'infected-death Density varying'!F$8</f>
        <v>525.40146334511223</v>
      </c>
      <c r="G16" s="17">
        <f>'fatality risk'!G14*'infected-death Density varying'!G$8</f>
        <v>355.46637543637564</v>
      </c>
      <c r="H16" s="17">
        <f>'fatality risk'!H14*'infected-death Density varying'!H$8</f>
        <v>1208.7241433876429</v>
      </c>
      <c r="I16" s="17">
        <f>'fatality risk'!I14*'infected-death Density varying'!I$8</f>
        <v>1635.1591162425775</v>
      </c>
      <c r="J16" s="17">
        <f>'fatality risk'!J14*'infected-death Density varying'!J$8</f>
        <v>283.99504548267066</v>
      </c>
      <c r="K16" s="17">
        <f>'fatality risk'!K14*'infected-death Density varying'!K$8</f>
        <v>514.24511020088573</v>
      </c>
      <c r="L16" s="17">
        <f>'fatality risk'!L14*'infected-death Density varying'!L$8</f>
        <v>453.66296695844403</v>
      </c>
      <c r="M16" s="17">
        <f>'fatality risk'!M14*'infected-death Density varying'!M$8</f>
        <v>622.2004584194749</v>
      </c>
      <c r="N16" s="17">
        <f>'fatality risk'!N14*'infected-death Density varying'!N$8</f>
        <v>423.30079459296678</v>
      </c>
      <c r="O16" s="17">
        <f>'fatality risk'!O14*'infected-death Density varying'!O$8</f>
        <v>393.20722503912486</v>
      </c>
      <c r="P16" s="17">
        <f>'fatality risk'!P14*'infected-death Density varying'!P$8</f>
        <v>337.57053356384841</v>
      </c>
      <c r="Q16" s="17">
        <f>'fatality risk'!Q14*'infected-death Density varying'!Q$8</f>
        <v>455.88217200644584</v>
      </c>
      <c r="R16" s="17">
        <f>'fatality risk'!R14*'infected-death Density varying'!R$8</f>
        <v>509.39589580473415</v>
      </c>
      <c r="S16" s="17">
        <f>'fatality risk'!S14*'infected-death Density varying'!S$8</f>
        <v>461.6047046350796</v>
      </c>
      <c r="T16" s="17">
        <f>'fatality risk'!T14*'infected-death Density varying'!T$8</f>
        <v>241.25272534455416</v>
      </c>
      <c r="U16" s="17">
        <f>'fatality risk'!U14*'infected-death Density varying'!U$8</f>
        <v>356.7720436490834</v>
      </c>
    </row>
    <row r="17" spans="1:21" ht="15" customHeight="1" x14ac:dyDescent="0.15">
      <c r="A17" s="11" t="s">
        <v>13</v>
      </c>
      <c r="B17" s="11">
        <v>2E-3</v>
      </c>
      <c r="C17" s="17">
        <f>'fatality risk'!C15*'infected-death Density varying'!C$8</f>
        <v>9685.0517977321597</v>
      </c>
      <c r="D17" s="17">
        <f>'fatality risk'!D15*'infected-death Density varying'!D$8</f>
        <v>1384.4780012960273</v>
      </c>
      <c r="E17" s="17">
        <f>'fatality risk'!E15*'infected-death Density varying'!E$8</f>
        <v>155.59428324902797</v>
      </c>
      <c r="F17" s="17">
        <f>'fatality risk'!F15*'infected-death Density varying'!F$8</f>
        <v>483.34142307612262</v>
      </c>
      <c r="G17" s="17">
        <f>'fatality risk'!G15*'infected-death Density varying'!G$8</f>
        <v>335.24216373678621</v>
      </c>
      <c r="H17" s="17">
        <f>'fatality risk'!H15*'infected-death Density varying'!H$8</f>
        <v>1138.5642271613333</v>
      </c>
      <c r="I17" s="17">
        <f>'fatality risk'!I15*'infected-death Density varying'!I$8</f>
        <v>1524.8294340794271</v>
      </c>
      <c r="J17" s="17">
        <f>'fatality risk'!J15*'infected-death Density varying'!J$8</f>
        <v>262.6518947977134</v>
      </c>
      <c r="K17" s="17">
        <f>'fatality risk'!K15*'infected-death Density varying'!K$8</f>
        <v>488.10158199461978</v>
      </c>
      <c r="L17" s="17">
        <f>'fatality risk'!L15*'infected-death Density varying'!L$8</f>
        <v>408.5850950999062</v>
      </c>
      <c r="M17" s="17">
        <f>'fatality risk'!M15*'infected-death Density varying'!M$8</f>
        <v>554.50824075139622</v>
      </c>
      <c r="N17" s="17">
        <f>'fatality risk'!N15*'infected-death Density varying'!N$8</f>
        <v>388.94836227710186</v>
      </c>
      <c r="O17" s="17">
        <f>'fatality risk'!O15*'infected-death Density varying'!O$8</f>
        <v>369.4796857589036</v>
      </c>
      <c r="P17" s="17">
        <f>'fatality risk'!P15*'infected-death Density varying'!P$8</f>
        <v>315.43019271601668</v>
      </c>
      <c r="Q17" s="17">
        <f>'fatality risk'!Q15*'infected-death Density varying'!Q$8</f>
        <v>419.98994175436218</v>
      </c>
      <c r="R17" s="17">
        <f>'fatality risk'!R15*'infected-death Density varying'!R$8</f>
        <v>458.31396109788085</v>
      </c>
      <c r="S17" s="17">
        <f>'fatality risk'!S15*'infected-death Density varying'!S$8</f>
        <v>426.85008629109785</v>
      </c>
      <c r="T17" s="17">
        <f>'fatality risk'!T15*'infected-death Density varying'!T$8</f>
        <v>218.22039334150628</v>
      </c>
      <c r="U17" s="17">
        <f>'fatality risk'!U15*'infected-death Density varying'!U$8</f>
        <v>351.92282925293188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risk'!C16*'infected-death Density varying'!C$8</f>
        <v>16803.69996766128</v>
      </c>
      <c r="D18" s="17">
        <f>'fatality risk'!D16*'infected-death Density varying'!D$8</f>
        <v>2349.3093553402632</v>
      </c>
      <c r="E18" s="17">
        <f>'fatality risk'!E16*'infected-death Density varying'!E$8</f>
        <v>260.15403228737347</v>
      </c>
      <c r="F18" s="17">
        <f>'fatality risk'!F16*'infected-death Density varying'!F$8</f>
        <v>849.08365153088334</v>
      </c>
      <c r="G18" s="17">
        <f>'fatality risk'!G16*'infected-death Density varying'!G$8</f>
        <v>589.07612986803815</v>
      </c>
      <c r="H18" s="17">
        <f>'fatality risk'!H16*'infected-death Density varying'!H$8</f>
        <v>1968.4736598017469</v>
      </c>
      <c r="I18" s="17">
        <f>'fatality risk'!I16*'infected-death Density varying'!I$8</f>
        <v>2541.0343077009011</v>
      </c>
      <c r="J18" s="17">
        <f>'fatality risk'!J16*'infected-death Density varying'!J$8</f>
        <v>465.80323949288504</v>
      </c>
      <c r="K18" s="17">
        <f>'fatality risk'!K16*'infected-death Density varying'!K$8</f>
        <v>863.45892927871637</v>
      </c>
      <c r="L18" s="17">
        <f>'fatality risk'!L16*'infected-death Density varying'!L$8</f>
        <v>720.03651889490993</v>
      </c>
      <c r="M18" s="17">
        <f>'fatality risk'!M16*'infected-death Density varying'!M$8</f>
        <v>970.81961672716136</v>
      </c>
      <c r="N18" s="17">
        <f>'fatality risk'!N16*'infected-death Density varying'!N$8</f>
        <v>715.93422140811822</v>
      </c>
      <c r="O18" s="17">
        <f>'fatality risk'!O16*'infected-death Density varying'!O$8</f>
        <v>679.52489483417014</v>
      </c>
      <c r="P18" s="17">
        <f>'fatality risk'!P16*'infected-death Density varying'!P$8</f>
        <v>570.01538489264385</v>
      </c>
      <c r="Q18" s="17">
        <f>'fatality risk'!Q16*'infected-death Density varying'!Q$8</f>
        <v>738.97373530452546</v>
      </c>
      <c r="R18" s="17">
        <f>'fatality risk'!R16*'infected-death Density varying'!R$8</f>
        <v>802.01639521183904</v>
      </c>
      <c r="S18" s="17">
        <f>'fatality risk'!S16*'infected-death Density varying'!S$8</f>
        <v>741.74020062650038</v>
      </c>
      <c r="T18" s="17">
        <f>'fatality risk'!T16*'infected-death Density varying'!T$8</f>
        <v>397.74187250614216</v>
      </c>
      <c r="U18" s="17">
        <f>'fatality risk'!U16*'infected-death Density varying'!U$8</f>
        <v>580.50382195446218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risk'!C17*'infected-death Density varying'!C$8</f>
        <v>15180.583450203456</v>
      </c>
      <c r="D19" s="17">
        <f>'fatality risk'!D17*'infected-death Density varying'!D$8</f>
        <v>2046.1300363164196</v>
      </c>
      <c r="E19" s="17">
        <f>'fatality risk'!E17*'infected-death Density varying'!E$8</f>
        <v>244.42281307331794</v>
      </c>
      <c r="F19" s="17">
        <f>'fatality risk'!F17*'infected-death Density varying'!F$8</f>
        <v>794.88621148479626</v>
      </c>
      <c r="G19" s="17">
        <f>'fatality risk'!G17*'infected-death Density varying'!G$8</f>
        <v>539.40328263826552</v>
      </c>
      <c r="H19" s="17">
        <f>'fatality risk'!H17*'infected-death Density varying'!H$8</f>
        <v>1814.5312120253413</v>
      </c>
      <c r="I19" s="17">
        <f>'fatality risk'!I17*'infected-death Density varying'!I$8</f>
        <v>2260.0843850025435</v>
      </c>
      <c r="J19" s="17">
        <f>'fatality risk'!J17*'infected-death Density varying'!J$8</f>
        <v>417.65008089792536</v>
      </c>
      <c r="K19" s="17">
        <f>'fatality risk'!K17*'infected-death Density varying'!K$8</f>
        <v>815.12478697110419</v>
      </c>
      <c r="L19" s="17">
        <f>'fatality risk'!L17*'infected-death Density varying'!L$8</f>
        <v>679.80929781119562</v>
      </c>
      <c r="M19" s="17">
        <f>'fatality risk'!M17*'infected-death Density varying'!M$8</f>
        <v>866.19666702725465</v>
      </c>
      <c r="N19" s="17">
        <f>'fatality risk'!N17*'infected-death Density varying'!N$8</f>
        <v>670.85204041356485</v>
      </c>
      <c r="O19" s="17">
        <f>'fatality risk'!O17*'infected-death Density varying'!O$8</f>
        <v>630.96380469640633</v>
      </c>
      <c r="P19" s="17">
        <f>'fatality risk'!P17*'infected-death Density varying'!P$8</f>
        <v>516.06787473545808</v>
      </c>
      <c r="Q19" s="17">
        <f>'fatality risk'!Q17*'infected-death Density varying'!Q$8</f>
        <v>669.4960989473426</v>
      </c>
      <c r="R19" s="17">
        <f>'fatality risk'!R17*'infected-death Density varying'!R$8</f>
        <v>716.90521339028601</v>
      </c>
      <c r="S19" s="17">
        <f>'fatality risk'!S17*'infected-death Density varying'!S$8</f>
        <v>655.42533347794074</v>
      </c>
      <c r="T19" s="17">
        <f>'fatality risk'!T17*'infected-death Density varying'!T$8</f>
        <v>372.83506633633544</v>
      </c>
      <c r="U19" s="17">
        <f>'fatality risk'!U17*'infected-death Density varying'!U$8</f>
        <v>469.79924495796013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risk'!C18*'infected-death Density varying'!C$8</f>
        <v>41365.630900168486</v>
      </c>
      <c r="D20" s="17">
        <f>'fatality risk'!D18*'infected-death Density varying'!D$8</f>
        <v>5521.9753838199786</v>
      </c>
      <c r="E20" s="17">
        <f>'fatality risk'!E18*'infected-death Density varying'!E$8</f>
        <v>698.78745101295863</v>
      </c>
      <c r="F20" s="17">
        <f>'fatality risk'!F18*'infected-death Density varying'!F$8</f>
        <v>2214.2258413358577</v>
      </c>
      <c r="G20" s="17">
        <f>'fatality risk'!G18*'infected-death Density varying'!G$8</f>
        <v>1553.9046111549305</v>
      </c>
      <c r="H20" s="17">
        <f>'fatality risk'!H18*'infected-death Density varying'!H$8</f>
        <v>4883.0906689376789</v>
      </c>
      <c r="I20" s="17">
        <f>'fatality risk'!I18*'infected-death Density varying'!I$8</f>
        <v>5971.348605874955</v>
      </c>
      <c r="J20" s="17">
        <f>'fatality risk'!J18*'infected-death Density varying'!J$8</f>
        <v>1153.8372415790698</v>
      </c>
      <c r="K20" s="17">
        <f>'fatality risk'!K18*'infected-death Density varying'!K$8</f>
        <v>2244.0278260193145</v>
      </c>
      <c r="L20" s="17">
        <f>'fatality risk'!L18*'infected-death Density varying'!L$8</f>
        <v>1965.6238845168041</v>
      </c>
      <c r="M20" s="17">
        <f>'fatality risk'!M18*'infected-death Density varying'!M$8</f>
        <v>2420.4122541646398</v>
      </c>
      <c r="N20" s="17">
        <f>'fatality risk'!N18*'infected-death Density varying'!N$8</f>
        <v>1948.519487292464</v>
      </c>
      <c r="O20" s="17">
        <f>'fatality risk'!O18*'infected-death Density varying'!O$8</f>
        <v>1779.7349386998758</v>
      </c>
      <c r="P20" s="17">
        <f>'fatality risk'!P18*'infected-death Density varying'!P$8</f>
        <v>1430.06578758307</v>
      </c>
      <c r="Q20" s="17">
        <f>'fatality risk'!Q18*'infected-death Density varying'!Q$8</f>
        <v>1866.4986741833877</v>
      </c>
      <c r="R20" s="17">
        <f>'fatality risk'!R18*'infected-death Density varying'!R$8</f>
        <v>1960.9463173719382</v>
      </c>
      <c r="S20" s="17">
        <f>'fatality risk'!S18*'infected-death Density varying'!S$8</f>
        <v>1670.2462562490909</v>
      </c>
      <c r="T20" s="17">
        <f>'fatality risk'!T18*'infected-death Density varying'!T$8</f>
        <v>1056.0844910666017</v>
      </c>
      <c r="U20" s="17">
        <f>'fatality risk'!U18*'infected-death Density varying'!U$8</f>
        <v>1026.3011793058783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risk'!C19*'infected-death Density varying'!C$8</f>
        <v>33675.066298174541</v>
      </c>
      <c r="D21" s="17">
        <f>'fatality risk'!D19*'infected-death Density varying'!D$8</f>
        <v>4373.2545230700234</v>
      </c>
      <c r="E21" s="17">
        <f>'fatality risk'!E19*'infected-death Density varying'!E$8</f>
        <v>579.49548412682634</v>
      </c>
      <c r="F21" s="17">
        <f>'fatality risk'!F19*'infected-death Density varying'!F$8</f>
        <v>1879.7751222472584</v>
      </c>
      <c r="G21" s="17">
        <f>'fatality risk'!G19*'infected-death Density varying'!G$8</f>
        <v>1291.0365413671043</v>
      </c>
      <c r="H21" s="17">
        <f>'fatality risk'!H19*'infected-death Density varying'!H$8</f>
        <v>3921.5098398278301</v>
      </c>
      <c r="I21" s="17">
        <f>'fatality risk'!I19*'infected-death Density varying'!I$8</f>
        <v>4836.7818205573685</v>
      </c>
      <c r="J21" s="17">
        <f>'fatality risk'!J19*'infected-death Density varying'!J$8</f>
        <v>948.38840919828078</v>
      </c>
      <c r="K21" s="17">
        <f>'fatality risk'!K19*'infected-death Density varying'!K$8</f>
        <v>1871.1949142509873</v>
      </c>
      <c r="L21" s="17">
        <f>'fatality risk'!L19*'infected-death Density varying'!L$8</f>
        <v>1682.9158343241074</v>
      </c>
      <c r="M21" s="17">
        <f>'fatality risk'!M19*'infected-death Density varying'!M$8</f>
        <v>1996.3034965687596</v>
      </c>
      <c r="N21" s="17">
        <f>'fatality risk'!N19*'infected-death Density varying'!N$8</f>
        <v>1645.6260076243177</v>
      </c>
      <c r="O21" s="17">
        <f>'fatality risk'!O19*'infected-death Density varying'!O$8</f>
        <v>1509.4257092025525</v>
      </c>
      <c r="P21" s="17">
        <f>'fatality risk'!P19*'infected-death Density varying'!P$8</f>
        <v>1136.5181057432887</v>
      </c>
      <c r="Q21" s="17">
        <f>'fatality risk'!Q19*'infected-death Density varying'!Q$8</f>
        <v>1525.8952270539367</v>
      </c>
      <c r="R21" s="17">
        <f>'fatality risk'!R19*'infected-death Density varying'!R$8</f>
        <v>1632.4242512513827</v>
      </c>
      <c r="S21" s="17">
        <f>'fatality risk'!S19*'infected-death Density varying'!S$8</f>
        <v>1287.8994903477928</v>
      </c>
      <c r="T21" s="17">
        <f>'fatality risk'!T19*'infected-death Density varying'!T$8</f>
        <v>875.1251968514481</v>
      </c>
      <c r="U21" s="17">
        <f>'fatality risk'!U19*'infected-death Density varying'!U$8</f>
        <v>681.49632456127858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risk'!C20*'infected-death Density varying'!C$8</f>
        <v>71389.878664739241</v>
      </c>
      <c r="D22" s="17">
        <f>'fatality risk'!D20*'infected-death Density varying'!D$8</f>
        <v>8924.1517420019081</v>
      </c>
      <c r="E22" s="17">
        <f>'fatality risk'!E20*'infected-death Density varying'!E$8</f>
        <v>1194.3373746104348</v>
      </c>
      <c r="F22" s="17">
        <f>'fatality risk'!F20*'infected-death Density varying'!F$8</f>
        <v>4115.1300938459681</v>
      </c>
      <c r="G22" s="17">
        <f>'fatality risk'!G20*'infected-death Density varying'!G$8</f>
        <v>2714.7039801564374</v>
      </c>
      <c r="H22" s="17">
        <f>'fatality risk'!H20*'infected-death Density varying'!H$8</f>
        <v>8360.8011541466294</v>
      </c>
      <c r="I22" s="17">
        <f>'fatality risk'!I20*'infected-death Density varying'!I$8</f>
        <v>10224.829975203776</v>
      </c>
      <c r="J22" s="17">
        <f>'fatality risk'!J20*'infected-death Density varying'!J$8</f>
        <v>1987.7958256954166</v>
      </c>
      <c r="K22" s="17">
        <f>'fatality risk'!K20*'infected-death Density varying'!K$8</f>
        <v>4053.3112285670672</v>
      </c>
      <c r="L22" s="17">
        <f>'fatality risk'!L20*'infected-death Density varying'!L$8</f>
        <v>3719.3187142747865</v>
      </c>
      <c r="M22" s="17">
        <f>'fatality risk'!M20*'infected-death Density varying'!M$8</f>
        <v>4432.1877035971866</v>
      </c>
      <c r="N22" s="17">
        <f>'fatality risk'!N20*'infected-death Density varying'!N$8</f>
        <v>3655.8709955820123</v>
      </c>
      <c r="O22" s="17">
        <f>'fatality risk'!O20*'infected-death Density varying'!O$8</f>
        <v>3254.5266853668809</v>
      </c>
      <c r="P22" s="17">
        <f>'fatality risk'!P20*'infected-death Density varying'!P$8</f>
        <v>2445.5811994420578</v>
      </c>
      <c r="Q22" s="17">
        <f>'fatality risk'!Q20*'infected-death Density varying'!Q$8</f>
        <v>3223.138938629706</v>
      </c>
      <c r="R22" s="17">
        <f>'fatality risk'!R20*'infected-death Density varying'!R$8</f>
        <v>3425.0133426856064</v>
      </c>
      <c r="S22" s="17">
        <f>'fatality risk'!S20*'infected-death Density varying'!S$8</f>
        <v>2644.0944774058394</v>
      </c>
      <c r="T22" s="17">
        <f>'fatality risk'!T20*'infected-death Density varying'!T$8</f>
        <v>1806.5277100658163</v>
      </c>
      <c r="U22" s="17">
        <f>'fatality risk'!U20*'infected-death Density varying'!U$8</f>
        <v>1208.5575234617086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risk'!C21*'infected-death Density varying'!C$8</f>
        <v>49541.059486630722</v>
      </c>
      <c r="D23" s="17">
        <f>'fatality risk'!D21*'infected-death Density varying'!D$8</f>
        <v>5771.7774350193586</v>
      </c>
      <c r="E23" s="17">
        <f>'fatality risk'!E21*'infected-death Density varying'!E$8</f>
        <v>818.95129975290149</v>
      </c>
      <c r="F23" s="17">
        <f>'fatality risk'!F21*'infected-death Density varying'!F$8</f>
        <v>3180.9180239494699</v>
      </c>
      <c r="G23" s="17">
        <f>'fatality risk'!G21*'infected-death Density varying'!G$8</f>
        <v>1798.2541689159841</v>
      </c>
      <c r="H23" s="17">
        <f>'fatality risk'!H21*'infected-death Density varying'!H$8</f>
        <v>5995.9128357315267</v>
      </c>
      <c r="I23" s="17">
        <f>'fatality risk'!I21*'infected-death Density varying'!I$8</f>
        <v>6778.3571351607934</v>
      </c>
      <c r="J23" s="17">
        <f>'fatality risk'!J21*'infected-death Density varying'!J$8</f>
        <v>1415.111649230483</v>
      </c>
      <c r="K23" s="17">
        <f>'fatality risk'!K21*'infected-death Density varying'!K$8</f>
        <v>3023.7724517348483</v>
      </c>
      <c r="L23" s="17">
        <f>'fatality risk'!L21*'infected-death Density varying'!L$8</f>
        <v>2755.3736058710792</v>
      </c>
      <c r="M23" s="17">
        <f>'fatality risk'!M21*'infected-death Density varying'!M$8</f>
        <v>3137.9473196025297</v>
      </c>
      <c r="N23" s="17">
        <f>'fatality risk'!N21*'infected-death Density varying'!N$8</f>
        <v>2458.8188652817894</v>
      </c>
      <c r="O23" s="17">
        <f>'fatality risk'!O21*'infected-death Density varying'!O$8</f>
        <v>2512.1573508821125</v>
      </c>
      <c r="P23" s="17">
        <f>'fatality risk'!P21*'infected-death Density varying'!P$8</f>
        <v>1641.2378707818286</v>
      </c>
      <c r="Q23" s="17">
        <f>'fatality risk'!Q21*'infected-death Density varying'!Q$8</f>
        <v>2113.9156185981678</v>
      </c>
      <c r="R23" s="17">
        <f>'fatality risk'!R21*'infected-death Density varying'!R$8</f>
        <v>2281.8943587558506</v>
      </c>
      <c r="S23" s="17">
        <f>'fatality risk'!S21*'infected-death Density varying'!S$8</f>
        <v>1797.4268148010005</v>
      </c>
      <c r="T23" s="17">
        <f>'fatality risk'!T21*'infected-death Density varying'!T$8</f>
        <v>1286.7941969598073</v>
      </c>
      <c r="U23" s="17">
        <f>'fatality risk'!U21*'infected-death Density varying'!U$8</f>
        <v>772.43848560118943</v>
      </c>
    </row>
    <row r="24" spans="1:21" ht="15" customHeight="1" x14ac:dyDescent="0.15">
      <c r="A24" s="11" t="s">
        <v>20</v>
      </c>
      <c r="B24" s="11">
        <v>0.08</v>
      </c>
      <c r="C24" s="17">
        <f>'fatality risk'!C22*'infected-death Density varying'!C$8</f>
        <v>70099.87559782654</v>
      </c>
      <c r="D24" s="17">
        <f>'fatality risk'!D22*'infected-death Density varying'!D$8</f>
        <v>7064.9146801940378</v>
      </c>
      <c r="E24" s="17">
        <f>'fatality risk'!E22*'infected-death Density varying'!E$8</f>
        <v>1209.9479380160556</v>
      </c>
      <c r="F24" s="17">
        <f>'fatality risk'!F22*'infected-death Density varying'!F$8</f>
        <v>4732.1208068226588</v>
      </c>
      <c r="G24" s="17">
        <f>'fatality risk'!G22*'infected-death Density varying'!G$8</f>
        <v>2472.9844317435332</v>
      </c>
      <c r="H24" s="17">
        <f>'fatality risk'!H22*'infected-death Density varying'!H$8</f>
        <v>7869.5165570152003</v>
      </c>
      <c r="I24" s="17">
        <f>'fatality risk'!I22*'infected-death Density varying'!I$8</f>
        <v>8777.5951533561347</v>
      </c>
      <c r="J24" s="17">
        <f>'fatality risk'!J22*'infected-death Density varying'!J$8</f>
        <v>2109.8679035009068</v>
      </c>
      <c r="K24" s="17">
        <f>'fatality risk'!K22*'infected-death Density varying'!K$8</f>
        <v>4640.1925718245257</v>
      </c>
      <c r="L24" s="17">
        <f>'fatality risk'!L22*'infected-death Density varying'!L$8</f>
        <v>4368.0275410831764</v>
      </c>
      <c r="M24" s="17">
        <f>'fatality risk'!M22*'infected-death Density varying'!M$8</f>
        <v>4909.3124797815608</v>
      </c>
      <c r="N24" s="17">
        <f>'fatality risk'!N22*'infected-death Density varying'!N$8</f>
        <v>3806.6907561258254</v>
      </c>
      <c r="O24" s="17">
        <f>'fatality risk'!O22*'infected-death Density varying'!O$8</f>
        <v>4028.6399884994439</v>
      </c>
      <c r="P24" s="17">
        <f>'fatality risk'!P22*'infected-death Density varying'!P$8</f>
        <v>2436.1556825974058</v>
      </c>
      <c r="Q24" s="17">
        <f>'fatality risk'!Q22*'infected-death Density varying'!Q$8</f>
        <v>2978.7620896738881</v>
      </c>
      <c r="R24" s="17">
        <f>'fatality risk'!R22*'infected-death Density varying'!R$8</f>
        <v>3119.2973789272837</v>
      </c>
      <c r="S24" s="17">
        <f>'fatality risk'!S22*'infected-death Density varying'!S$8</f>
        <v>2579.736094635115</v>
      </c>
      <c r="T24" s="17">
        <f>'fatality risk'!T22*'infected-death Density varying'!T$8</f>
        <v>1987.2011649252725</v>
      </c>
      <c r="U24" s="17">
        <f>'fatality risk'!U22*'infected-death Density varying'!U$8</f>
        <v>1008.9123791045128</v>
      </c>
    </row>
    <row r="25" spans="1:21" ht="15" customHeight="1" x14ac:dyDescent="0.15">
      <c r="A25" s="11" t="s">
        <v>21</v>
      </c>
      <c r="B25" s="11">
        <v>0.08</v>
      </c>
      <c r="C25" s="17">
        <f>'fatality risk'!C23*'infected-death Density varying'!C$8</f>
        <v>49359.601769016437</v>
      </c>
      <c r="D25" s="17">
        <f>'fatality risk'!D23*'infected-death Density varying'!D$8</f>
        <v>4809.1107036335952</v>
      </c>
      <c r="E25" s="17">
        <f>'fatality risk'!E23*'infected-death Density varying'!E$8</f>
        <v>953.23834178376831</v>
      </c>
      <c r="F25" s="17">
        <f>'fatality risk'!F23*'infected-death Density varying'!F$8</f>
        <v>3531.8253334814067</v>
      </c>
      <c r="G25" s="17">
        <f>'fatality risk'!G23*'infected-death Density varying'!G$8</f>
        <v>1952.8429870947202</v>
      </c>
      <c r="H25" s="17">
        <f>'fatality risk'!H23*'infected-death Density varying'!H$8</f>
        <v>5590.9603422927194</v>
      </c>
      <c r="I25" s="17">
        <f>'fatality risk'!I23*'infected-death Density varying'!I$8</f>
        <v>6021.6441232589723</v>
      </c>
      <c r="J25" s="17">
        <f>'fatality risk'!J23*'infected-death Density varying'!J$8</f>
        <v>1475.8503577481561</v>
      </c>
      <c r="K25" s="17">
        <f>'fatality risk'!K23*'infected-death Density varying'!K$8</f>
        <v>3154.7472045484392</v>
      </c>
      <c r="L25" s="17">
        <f>'fatality risk'!L23*'infected-death Density varying'!L$8</f>
        <v>3330.3875885417469</v>
      </c>
      <c r="M25" s="17">
        <f>'fatality risk'!M23*'infected-death Density varying'!M$8</f>
        <v>3414.2146478306699</v>
      </c>
      <c r="N25" s="17">
        <f>'fatality risk'!N23*'infected-death Density varying'!N$8</f>
        <v>2822.081904148944</v>
      </c>
      <c r="O25" s="17">
        <f>'fatality risk'!O23*'infected-death Density varying'!O$8</f>
        <v>2742.7363463161805</v>
      </c>
      <c r="P25" s="17">
        <f>'fatality risk'!P23*'infected-death Density varying'!P$8</f>
        <v>1626.3828425575994</v>
      </c>
      <c r="Q25" s="17">
        <f>'fatality risk'!Q23*'infected-death Density varying'!Q$8</f>
        <v>2140.8936828127767</v>
      </c>
      <c r="R25" s="17">
        <f>'fatality risk'!R23*'infected-death Density varying'!R$8</f>
        <v>2154.9701937968657</v>
      </c>
      <c r="S25" s="17">
        <f>'fatality risk'!S23*'infected-death Density varying'!S$8</f>
        <v>1704.0047459841478</v>
      </c>
      <c r="T25" s="17">
        <f>'fatality risk'!T23*'infected-death Density varying'!T$8</f>
        <v>1388.5759896468035</v>
      </c>
      <c r="U25" s="17">
        <f>'fatality risk'!U23*'infected-death Density varying'!U$8</f>
        <v>545.13443353893035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risk'!C24*'infected-death Density varying'!C$8</f>
        <v>84213.361841686346</v>
      </c>
      <c r="D26" s="17">
        <f>'fatality risk'!D24*'infected-death Density varying'!D$8</f>
        <v>8093.7122856315846</v>
      </c>
      <c r="E26" s="17">
        <f>'fatality risk'!E24*'infected-death Density varying'!E$8</f>
        <v>1867.9759896473809</v>
      </c>
      <c r="F26" s="17">
        <f>'fatality risk'!F24*'infected-death Density varying'!F$8</f>
        <v>7139.5288066817411</v>
      </c>
      <c r="G26" s="17">
        <f>'fatality risk'!G24*'infected-death Density varying'!G$8</f>
        <v>3411.6550210374412</v>
      </c>
      <c r="H26" s="17">
        <f>'fatality risk'!H24*'infected-death Density varying'!H$8</f>
        <v>9553.4206198655374</v>
      </c>
      <c r="I26" s="17">
        <f>'fatality risk'!I24*'infected-death Density varying'!I$8</f>
        <v>9772.4884766234318</v>
      </c>
      <c r="J26" s="17">
        <f>'fatality risk'!J24*'infected-death Density varying'!J$8</f>
        <v>2458.5344623047636</v>
      </c>
      <c r="K26" s="17">
        <f>'fatality risk'!K24*'infected-death Density varying'!K$8</f>
        <v>5212.985913068519</v>
      </c>
      <c r="L26" s="17">
        <f>'fatality risk'!L24*'infected-death Density varying'!L$8</f>
        <v>6298.0148707514854</v>
      </c>
      <c r="M26" s="17">
        <f>'fatality risk'!M24*'infected-death Density varying'!M$8</f>
        <v>5909.3049473339097</v>
      </c>
      <c r="N26" s="17">
        <f>'fatality risk'!N24*'infected-death Density varying'!N$8</f>
        <v>4514.7536224122277</v>
      </c>
      <c r="O26" s="17">
        <f>'fatality risk'!O24*'infected-death Density varying'!O$8</f>
        <v>4565.0297486841764</v>
      </c>
      <c r="P26" s="17">
        <f>'fatality risk'!P24*'infected-death Density varying'!P$8</f>
        <v>2737.8698953759663</v>
      </c>
      <c r="Q26" s="17">
        <f>'fatality risk'!Q24*'infected-death Density varying'!Q$8</f>
        <v>3450.5579009857133</v>
      </c>
      <c r="R26" s="17">
        <f>'fatality risk'!R24*'infected-death Density varying'!R$8</f>
        <v>3401.663570996081</v>
      </c>
      <c r="S26" s="17">
        <f>'fatality risk'!S24*'infected-death Density varying'!S$8</f>
        <v>2772.3085104121424</v>
      </c>
      <c r="T26" s="17">
        <f>'fatality risk'!T24*'infected-death Density varying'!T$8</f>
        <v>2152.2008557175468</v>
      </c>
      <c r="U26" s="17">
        <f>'fatality risk'!U24*'infected-death Density varying'!U$8</f>
        <v>901.35634415669688</v>
      </c>
    </row>
    <row r="27" spans="1:21" ht="27" customHeight="1" x14ac:dyDescent="0.15">
      <c r="A27" s="11"/>
      <c r="B27" s="11"/>
      <c r="C27" s="17">
        <f>SUM(C9:C26)</f>
        <v>508734.63022739545</v>
      </c>
      <c r="D27" s="17">
        <f t="shared" ref="D27:U27" si="1">SUM(D9:D26)</f>
        <v>59282.179033077584</v>
      </c>
      <c r="E27" s="17">
        <f t="shared" si="1"/>
        <v>9169.0805912813175</v>
      </c>
      <c r="F27" s="17">
        <f t="shared" si="1"/>
        <v>32114.412861829947</v>
      </c>
      <c r="G27" s="17">
        <f t="shared" si="1"/>
        <v>18888.272021829111</v>
      </c>
      <c r="H27" s="17">
        <f t="shared" si="1"/>
        <v>58500.459889420803</v>
      </c>
      <c r="I27" s="17">
        <f t="shared" si="1"/>
        <v>68407.21106145659</v>
      </c>
      <c r="J27" s="17">
        <f t="shared" si="1"/>
        <v>14657.405501042362</v>
      </c>
      <c r="K27" s="17">
        <f t="shared" si="1"/>
        <v>30174.340430230874</v>
      </c>
      <c r="L27" s="17">
        <f t="shared" si="1"/>
        <v>28822.482875848196</v>
      </c>
      <c r="M27" s="17">
        <f t="shared" si="1"/>
        <v>32613.706562797724</v>
      </c>
      <c r="N27" s="17">
        <f t="shared" si="1"/>
        <v>25486.328370576859</v>
      </c>
      <c r="O27" s="17">
        <f t="shared" si="1"/>
        <v>24992.288727333897</v>
      </c>
      <c r="P27" s="17">
        <f t="shared" si="1"/>
        <v>17281.909568837564</v>
      </c>
      <c r="Q27" s="17">
        <f t="shared" si="1"/>
        <v>22262.267564115562</v>
      </c>
      <c r="R27" s="17">
        <f t="shared" si="1"/>
        <v>23251.570573410972</v>
      </c>
      <c r="S27" s="17">
        <f t="shared" si="1"/>
        <v>19393.63025718728</v>
      </c>
      <c r="T27" s="17">
        <f t="shared" si="1"/>
        <v>13249.421306419445</v>
      </c>
      <c r="U27" s="17">
        <f t="shared" si="1"/>
        <v>10187.663030699367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53</v>
      </c>
      <c r="C29" s="4">
        <f>C8*C6</f>
        <v>116035.6137016463</v>
      </c>
      <c r="D29" s="4">
        <f t="shared" ref="D29:U29" si="2">D8*D6</f>
        <v>776857.68556883605</v>
      </c>
      <c r="E29" s="4">
        <f t="shared" si="2"/>
        <v>445.22148441429988</v>
      </c>
      <c r="F29" s="4">
        <f t="shared" si="2"/>
        <v>5775.5384489337212</v>
      </c>
      <c r="G29" s="4">
        <f t="shared" si="2"/>
        <v>1189.8076108309021</v>
      </c>
      <c r="H29" s="4">
        <f t="shared" si="2"/>
        <v>16758.092186983125</v>
      </c>
      <c r="I29" s="4">
        <f t="shared" si="2"/>
        <v>37269.133079540108</v>
      </c>
      <c r="J29" s="4">
        <f t="shared" si="2"/>
        <v>936.43156222023458</v>
      </c>
      <c r="K29" s="4">
        <f t="shared" si="2"/>
        <v>5495.6030979464349</v>
      </c>
      <c r="L29" s="4">
        <f t="shared" si="2"/>
        <v>4630.3359115577314</v>
      </c>
      <c r="M29" s="4">
        <f t="shared" si="2"/>
        <v>10414.152727873621</v>
      </c>
      <c r="N29" s="4">
        <f t="shared" si="2"/>
        <v>4248.0436274994554</v>
      </c>
      <c r="O29" s="4">
        <f t="shared" si="2"/>
        <v>2551.0947039185098</v>
      </c>
      <c r="P29" s="4">
        <f t="shared" si="2"/>
        <v>2294.0468692365762</v>
      </c>
      <c r="Q29" s="4">
        <f t="shared" si="2"/>
        <v>3165.738287962683</v>
      </c>
      <c r="R29" s="4">
        <f t="shared" si="2"/>
        <v>3444.0422287820597</v>
      </c>
      <c r="S29" s="4">
        <f t="shared" si="2"/>
        <v>2742.0697517021499</v>
      </c>
      <c r="T29" s="4">
        <f t="shared" si="2"/>
        <v>969.76293039343113</v>
      </c>
      <c r="U29" s="4">
        <f t="shared" si="2"/>
        <v>1194.9308000949213</v>
      </c>
    </row>
    <row r="30" spans="1:21" ht="15" customHeight="1" x14ac:dyDescent="0.15">
      <c r="A30" s="11"/>
      <c r="B30" s="11"/>
      <c r="C30" s="4">
        <f>SUM(D29:U29)</f>
        <v>880381.73087872623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3B9A-B33D-8A4F-B640-C84308E643FE}">
  <dimension ref="A1:U38"/>
  <sheetViews>
    <sheetView zoomScale="85" zoomScaleNormal="85" zoomScaleSheetLayoutView="75" workbookViewId="0">
      <selection activeCell="V4" sqref="V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  <c r="E1" s="3" t="s">
        <v>55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400</v>
      </c>
      <c r="D5" s="9">
        <v>21000</v>
      </c>
      <c r="E5" s="9">
        <v>90</v>
      </c>
      <c r="F5" s="9">
        <v>400</v>
      </c>
      <c r="G5" s="9">
        <v>120</v>
      </c>
      <c r="H5" s="9">
        <v>520</v>
      </c>
      <c r="I5" s="9">
        <v>900</v>
      </c>
      <c r="J5" s="9">
        <v>110</v>
      </c>
      <c r="K5" s="9">
        <v>330</v>
      </c>
      <c r="L5" s="9">
        <v>360</v>
      </c>
      <c r="M5" s="9">
        <v>600</v>
      </c>
      <c r="N5" s="9">
        <v>335</v>
      </c>
      <c r="O5" s="9">
        <v>200</v>
      </c>
      <c r="P5" s="9">
        <v>220</v>
      </c>
      <c r="Q5" s="9">
        <v>235</v>
      </c>
      <c r="R5" s="9">
        <v>245</v>
      </c>
      <c r="S5" s="9">
        <v>210</v>
      </c>
      <c r="T5" s="9">
        <v>130</v>
      </c>
      <c r="U5" s="9">
        <v>110</v>
      </c>
    </row>
    <row r="6" spans="1:21" ht="15" customHeight="1" x14ac:dyDescent="0.15">
      <c r="A6" s="8"/>
      <c r="B6" s="20"/>
      <c r="C6" s="24">
        <f>C5/C4</f>
        <v>1.6000000000000001E-3</v>
      </c>
      <c r="D6" s="24">
        <f t="shared" ref="D6:U6" si="0">D5/D4</f>
        <v>8.4000000000000005E-2</v>
      </c>
      <c r="E6" s="24">
        <f t="shared" si="0"/>
        <v>3.6000000000000002E-4</v>
      </c>
      <c r="F6" s="24">
        <f t="shared" si="0"/>
        <v>1.6000000000000001E-3</v>
      </c>
      <c r="G6" s="24">
        <f t="shared" si="0"/>
        <v>4.8000000000000001E-4</v>
      </c>
      <c r="H6" s="24">
        <f t="shared" si="0"/>
        <v>2.0799999999999998E-3</v>
      </c>
      <c r="I6" s="24">
        <f t="shared" si="0"/>
        <v>3.5999999999999999E-3</v>
      </c>
      <c r="J6" s="24">
        <f t="shared" si="0"/>
        <v>4.4000000000000002E-4</v>
      </c>
      <c r="K6" s="24">
        <f t="shared" si="0"/>
        <v>1.32E-3</v>
      </c>
      <c r="L6" s="24">
        <f t="shared" si="0"/>
        <v>1.4400000000000001E-3</v>
      </c>
      <c r="M6" s="24">
        <f t="shared" si="0"/>
        <v>2.3999999999999998E-3</v>
      </c>
      <c r="N6" s="24">
        <f t="shared" si="0"/>
        <v>1.34E-3</v>
      </c>
      <c r="O6" s="24">
        <f t="shared" si="0"/>
        <v>8.0000000000000004E-4</v>
      </c>
      <c r="P6" s="24">
        <f t="shared" si="0"/>
        <v>8.8000000000000003E-4</v>
      </c>
      <c r="Q6" s="24">
        <f t="shared" si="0"/>
        <v>9.3999999999999997E-4</v>
      </c>
      <c r="R6" s="24">
        <f t="shared" si="0"/>
        <v>9.7999999999999997E-4</v>
      </c>
      <c r="S6" s="24">
        <f t="shared" si="0"/>
        <v>8.4000000000000003E-4</v>
      </c>
      <c r="T6" s="24">
        <f t="shared" si="0"/>
        <v>5.1999999999999995E-4</v>
      </c>
      <c r="U6" s="24">
        <f t="shared" si="0"/>
        <v>4.4000000000000002E-4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26">
        <f>('T4'!C7/'T4'!C$6)*'final-infected'!C$29</f>
        <v>18099.606797941542</v>
      </c>
      <c r="D9" s="26">
        <f>('T4'!D7/'T4'!D$6)*'final-infected'!D$29</f>
        <v>14426.332391345179</v>
      </c>
      <c r="E9" s="26">
        <f>('T4'!E7/'T4'!E$6)*'final-infected'!E$29</f>
        <v>8.9429223384855909</v>
      </c>
      <c r="F9" s="26">
        <f>('T4'!F7/'T4'!F$6)*'final-infected'!F$29</f>
        <v>111.07573724530698</v>
      </c>
      <c r="G9" s="26">
        <f>('T4'!G7/'T4'!G$6)*'final-infected'!G$29</f>
        <v>24.043600043174266</v>
      </c>
      <c r="H9" s="26">
        <f>('T4'!H7/'T4'!H$6)*'final-infected'!H$29</f>
        <v>322.24086837129403</v>
      </c>
      <c r="I9" s="26">
        <f>('T4'!I7/'T4'!I$6)*'final-infected'!I$29</f>
        <v>735.15842627636846</v>
      </c>
      <c r="J9" s="26">
        <f>('T4'!J7/'T4'!J$6)*'final-infected'!J$29</f>
        <v>20.972191529166324</v>
      </c>
      <c r="K9" s="26">
        <f>('T4'!K7/'T4'!K$6)*'final-infected'!K$29</f>
        <v>122.63077165369108</v>
      </c>
      <c r="L9" s="26">
        <f>('T4'!L7/'T4'!L$6)*'final-infected'!L$29</f>
        <v>87.845357350984941</v>
      </c>
      <c r="M9" s="26">
        <f>('T4'!M7/'T4'!M$6)*'final-infected'!M$29</f>
        <v>232.42273109724911</v>
      </c>
      <c r="N9" s="26">
        <f>('T4'!N7/'T4'!N$6)*'final-infected'!N$29</f>
        <v>85.077685470925502</v>
      </c>
      <c r="O9" s="26">
        <f>('T4'!O7/'T4'!O$6)*'final-infected'!O$29</f>
        <v>54.894370977666568</v>
      </c>
      <c r="P9" s="26">
        <f>('T4'!P7/'T4'!P$6)*'final-infected'!P$29</f>
        <v>51.714573329081126</v>
      </c>
      <c r="Q9" s="26">
        <f>('T4'!Q7/'T4'!Q$6)*'final-infected'!Q$29</f>
        <v>69.816607359951817</v>
      </c>
      <c r="R9" s="26">
        <f>('T4'!R7/'T4'!R$6)*'final-infected'!R$29</f>
        <v>73.135216643384425</v>
      </c>
      <c r="S9" s="26">
        <f>('T4'!S7/'T4'!S$6)*'final-infected'!S$29</f>
        <v>61.839721497216139</v>
      </c>
      <c r="T9" s="26">
        <f>('T4'!T7/'T4'!T$6)*'final-infected'!T$29</f>
        <v>21.739390105372614</v>
      </c>
      <c r="U9" s="26">
        <f>('T4'!U7/'T4'!U$6)*'final-infected'!U$29</f>
        <v>27.335866141765223</v>
      </c>
    </row>
    <row r="10" spans="1:21" ht="15" customHeight="1" x14ac:dyDescent="0.15">
      <c r="A10" s="11" t="s">
        <v>6</v>
      </c>
      <c r="B10" s="11">
        <v>1E-4</v>
      </c>
      <c r="C10" s="26">
        <f>('T4'!C8/'T4'!C$6)*'final-infected'!C$29</f>
        <v>76224.565750937196</v>
      </c>
      <c r="D10" s="26">
        <f>('T4'!D8/'T4'!D$6)*'final-infected'!D$29</f>
        <v>57993.877931253148</v>
      </c>
      <c r="E10" s="26">
        <f>('T4'!E8/'T4'!E$6)*'final-infected'!E$29</f>
        <v>37.448891273909872</v>
      </c>
      <c r="F10" s="26">
        <f>('T4'!F8/'T4'!F$6)*'final-infected'!F$29</f>
        <v>465.90263689697684</v>
      </c>
      <c r="G10" s="26">
        <f>('T4'!G8/'T4'!G$6)*'final-infected'!G$29</f>
        <v>100.99339316159296</v>
      </c>
      <c r="H10" s="26">
        <f>('T4'!H8/'T4'!H$6)*'final-infected'!H$29</f>
        <v>1337.8671112086017</v>
      </c>
      <c r="I10" s="26">
        <f>('T4'!I8/'T4'!I$6)*'final-infected'!I$29</f>
        <v>3041.4287056449116</v>
      </c>
      <c r="J10" s="26">
        <f>('T4'!J8/'T4'!J$6)*'final-infected'!J$29</f>
        <v>88.432577679608954</v>
      </c>
      <c r="K10" s="26">
        <f>('T4'!K8/'T4'!K$6)*'final-infected'!K$29</f>
        <v>528.30128206298161</v>
      </c>
      <c r="L10" s="26">
        <f>('T4'!L8/'T4'!L$6)*'final-infected'!L$29</f>
        <v>373.09016718845515</v>
      </c>
      <c r="M10" s="26">
        <f>('T4'!M8/'T4'!M$6)*'final-infected'!M$29</f>
        <v>923.21170747603423</v>
      </c>
      <c r="N10" s="26">
        <f>('T4'!N8/'T4'!N$6)*'final-infected'!N$29</f>
        <v>359.31569791148172</v>
      </c>
      <c r="O10" s="26">
        <f>('T4'!O8/'T4'!O$6)*'final-infected'!O$29</f>
        <v>231.84875417997955</v>
      </c>
      <c r="P10" s="26">
        <f>('T4'!P8/'T4'!P$6)*'final-infected'!P$29</f>
        <v>219.50411368810836</v>
      </c>
      <c r="Q10" s="26">
        <f>('T4'!Q8/'T4'!Q$6)*'final-infected'!Q$29</f>
        <v>299.55244851364614</v>
      </c>
      <c r="R10" s="26">
        <f>('T4'!R8/'T4'!R$6)*'final-infected'!R$29</f>
        <v>305.77208307303232</v>
      </c>
      <c r="S10" s="26">
        <f>('T4'!S8/'T4'!S$6)*'final-infected'!S$29</f>
        <v>258.85738453272484</v>
      </c>
      <c r="T10" s="26">
        <f>('T4'!T8/'T4'!T$6)*'final-infected'!T$29</f>
        <v>93.678318771910241</v>
      </c>
      <c r="U10" s="26">
        <f>('T4'!U8/'T4'!U$6)*'final-infected'!U$29</f>
        <v>142.39993859003962</v>
      </c>
    </row>
    <row r="11" spans="1:21" ht="15" customHeight="1" x14ac:dyDescent="0.15">
      <c r="A11" s="11" t="s">
        <v>7</v>
      </c>
      <c r="B11" s="11">
        <v>1E-4</v>
      </c>
      <c r="C11" s="26">
        <f>('T4'!C9/'T4'!C$6)*'final-infected'!C$29</f>
        <v>94533.319143424465</v>
      </c>
      <c r="D11" s="26">
        <f>('T4'!D9/'T4'!D$6)*'final-infected'!D$29</f>
        <v>70204.728368113938</v>
      </c>
      <c r="E11" s="26">
        <f>('T4'!E9/'T4'!E$6)*'final-infected'!E$29</f>
        <v>46.746541689194508</v>
      </c>
      <c r="F11" s="26">
        <f>('T4'!F9/'T4'!F$6)*'final-infected'!F$29</f>
        <v>587.02842843345479</v>
      </c>
      <c r="G11" s="26">
        <f>('T4'!G9/'T4'!G$6)*'final-infected'!G$29</f>
        <v>123.48398058476752</v>
      </c>
      <c r="H11" s="26">
        <f>('T4'!H9/'T4'!H$6)*'final-infected'!H$29</f>
        <v>1692.0237391168414</v>
      </c>
      <c r="I11" s="26">
        <f>('T4'!I9/'T4'!I$6)*'final-infected'!I$29</f>
        <v>3749.336155759021</v>
      </c>
      <c r="J11" s="26">
        <f>('T4'!J9/'T4'!J$6)*'final-infected'!J$29</f>
        <v>111.72486549468753</v>
      </c>
      <c r="K11" s="26">
        <f>('T4'!K9/'T4'!K$6)*'final-infected'!K$29</f>
        <v>669.24381339741956</v>
      </c>
      <c r="L11" s="26">
        <f>('T4'!L9/'T4'!L$6)*'final-infected'!L$29</f>
        <v>470.92375709257482</v>
      </c>
      <c r="M11" s="26">
        <f>('T4'!M9/'T4'!M$6)*'final-infected'!M$29</f>
        <v>1136.9258936482258</v>
      </c>
      <c r="N11" s="26">
        <f>('T4'!N9/'T4'!N$6)*'final-infected'!N$29</f>
        <v>458.63266479758988</v>
      </c>
      <c r="O11" s="26">
        <f>('T4'!O9/'T4'!O$6)*'final-infected'!O$29</f>
        <v>292.44554848487405</v>
      </c>
      <c r="P11" s="26">
        <f>('T4'!P9/'T4'!P$6)*'final-infected'!P$29</f>
        <v>269.85165670762035</v>
      </c>
      <c r="Q11" s="26">
        <f>('T4'!Q9/'T4'!Q$6)*'final-infected'!Q$29</f>
        <v>364.925560997096</v>
      </c>
      <c r="R11" s="26">
        <f>('T4'!R9/'T4'!R$6)*'final-infected'!R$29</f>
        <v>376.75288971030193</v>
      </c>
      <c r="S11" s="26">
        <f>('T4'!S9/'T4'!S$6)*'final-infected'!S$29</f>
        <v>317.26022532666855</v>
      </c>
      <c r="T11" s="26">
        <f>('T4'!T9/'T4'!T$6)*'final-infected'!T$29</f>
        <v>113.32634153107531</v>
      </c>
      <c r="U11" s="26">
        <f>('T4'!U9/'T4'!U$6)*'final-infected'!U$29</f>
        <v>175.16948160953046</v>
      </c>
    </row>
    <row r="12" spans="1:21" ht="15" customHeight="1" x14ac:dyDescent="0.15">
      <c r="A12" s="11" t="s">
        <v>8</v>
      </c>
      <c r="B12" s="11">
        <v>2E-3</v>
      </c>
      <c r="C12" s="26">
        <f>('T4'!C10/'T4'!C$6)*'final-infected'!C$29</f>
        <v>91490.776299980615</v>
      </c>
      <c r="D12" s="26">
        <f>('T4'!D10/'T4'!D$6)*'final-infected'!D$29</f>
        <v>68507.885406187619</v>
      </c>
      <c r="E12" s="26">
        <f>('T4'!E10/'T4'!E$6)*'final-infected'!E$29</f>
        <v>45.604793010517696</v>
      </c>
      <c r="F12" s="26">
        <f>('T4'!F10/'T4'!F$6)*'final-infected'!F$29</f>
        <v>577.21508934740405</v>
      </c>
      <c r="G12" s="26">
        <f>('T4'!G10/'T4'!G$6)*'final-infected'!G$29</f>
        <v>116.50766174105293</v>
      </c>
      <c r="H12" s="26">
        <f>('T4'!H10/'T4'!H$6)*'final-infected'!H$29</f>
        <v>1660.4127216789145</v>
      </c>
      <c r="I12" s="26">
        <f>('T4'!I10/'T4'!I$6)*'final-infected'!I$29</f>
        <v>3661.5383712696475</v>
      </c>
      <c r="J12" s="26">
        <f>('T4'!J10/'T4'!J$6)*'final-infected'!J$29</f>
        <v>108.71904203083606</v>
      </c>
      <c r="K12" s="26">
        <f>('T4'!K10/'T4'!K$6)*'final-infected'!K$29</f>
        <v>671.91435735168875</v>
      </c>
      <c r="L12" s="26">
        <f>('T4'!L10/'T4'!L$6)*'final-infected'!L$29</f>
        <v>460.70283119460106</v>
      </c>
      <c r="M12" s="26">
        <f>('T4'!M10/'T4'!M$6)*'final-infected'!M$29</f>
        <v>1081.7948074654389</v>
      </c>
      <c r="N12" s="26">
        <f>('T4'!N10/'T4'!N$6)*'final-infected'!N$29</f>
        <v>448.1062211561146</v>
      </c>
      <c r="O12" s="26">
        <f>('T4'!O10/'T4'!O$6)*'final-infected'!O$29</f>
        <v>295.06148132203975</v>
      </c>
      <c r="P12" s="26">
        <f>('T4'!P10/'T4'!P$6)*'final-infected'!P$29</f>
        <v>257.71144162832627</v>
      </c>
      <c r="Q12" s="26">
        <f>('T4'!Q10/'T4'!Q$6)*'final-infected'!Q$29</f>
        <v>344.26621274265767</v>
      </c>
      <c r="R12" s="26">
        <f>('T4'!R10/'T4'!R$6)*'final-infected'!R$29</f>
        <v>355.64023471081578</v>
      </c>
      <c r="S12" s="26">
        <f>('T4'!S10/'T4'!S$6)*'final-infected'!S$29</f>
        <v>299.47495588430002</v>
      </c>
      <c r="T12" s="26">
        <f>('T4'!T10/'T4'!T$6)*'final-infected'!T$29</f>
        <v>108.27083443007329</v>
      </c>
      <c r="U12" s="26">
        <f>('T4'!U10/'T4'!U$6)*'final-infected'!U$29</f>
        <v>157.86356045753033</v>
      </c>
    </row>
    <row r="13" spans="1:21" ht="15" customHeight="1" x14ac:dyDescent="0.15">
      <c r="A13" s="11" t="s">
        <v>9</v>
      </c>
      <c r="B13" s="11">
        <v>2E-3</v>
      </c>
      <c r="C13" s="26">
        <f>('T4'!C11/'T4'!C$6)*'final-infected'!C$29</f>
        <v>88851.208351134206</v>
      </c>
      <c r="D13" s="26">
        <f>('T4'!D11/'T4'!D$6)*'final-infected'!D$29</f>
        <v>75639.307291645455</v>
      </c>
      <c r="E13" s="26">
        <f>('T4'!E11/'T4'!E$6)*'final-infected'!E$29</f>
        <v>46.370354115038083</v>
      </c>
      <c r="F13" s="26">
        <f>('T4'!F11/'T4'!F$6)*'final-infected'!F$29</f>
        <v>545.28381692080245</v>
      </c>
      <c r="G13" s="26">
        <f>('T4'!G11/'T4'!G$6)*'final-infected'!G$29</f>
        <v>114.55200345176139</v>
      </c>
      <c r="H13" s="26">
        <f>('T4'!H11/'T4'!H$6)*'final-infected'!H$29</f>
        <v>1647.3371942636613</v>
      </c>
      <c r="I13" s="26">
        <f>('T4'!I11/'T4'!I$6)*'final-infected'!I$29</f>
        <v>3671.8156606667048</v>
      </c>
      <c r="J13" s="26">
        <f>('T4'!J11/'T4'!J$6)*'final-infected'!J$29</f>
        <v>99.075253083210029</v>
      </c>
      <c r="K13" s="26">
        <f>('T4'!K11/'T4'!K$6)*'final-infected'!K$29</f>
        <v>593.59356951856671</v>
      </c>
      <c r="L13" s="26">
        <f>('T4'!L11/'T4'!L$6)*'final-infected'!L$29</f>
        <v>456.22167446932332</v>
      </c>
      <c r="M13" s="26">
        <f>('T4'!M11/'T4'!M$6)*'final-infected'!M$29</f>
        <v>1021.3410764762605</v>
      </c>
      <c r="N13" s="26">
        <f>('T4'!N11/'T4'!N$6)*'final-infected'!N$29</f>
        <v>426.06882556769415</v>
      </c>
      <c r="O13" s="26">
        <f>('T4'!O11/'T4'!O$6)*'final-infected'!O$29</f>
        <v>280.23920253152818</v>
      </c>
      <c r="P13" s="26">
        <f>('T4'!P11/'T4'!P$6)*'final-infected'!P$29</f>
        <v>244.28572509287699</v>
      </c>
      <c r="Q13" s="26">
        <f>('T4'!Q11/'T4'!Q$6)*'final-infected'!Q$29</f>
        <v>324.08888444291745</v>
      </c>
      <c r="R13" s="26">
        <f>('T4'!R11/'T4'!R$6)*'final-infected'!R$29</f>
        <v>346.85438038009653</v>
      </c>
      <c r="S13" s="26">
        <f>('T4'!S11/'T4'!S$6)*'final-infected'!S$29</f>
        <v>288.82647751086466</v>
      </c>
      <c r="T13" s="26">
        <f>('T4'!T11/'T4'!T$6)*'final-infected'!T$29</f>
        <v>98.910098263521192</v>
      </c>
      <c r="U13" s="26">
        <f>('T4'!U11/'T4'!U$6)*'final-infected'!U$29</f>
        <v>133.17643404179569</v>
      </c>
    </row>
    <row r="14" spans="1:21" ht="15" customHeight="1" x14ac:dyDescent="0.15">
      <c r="A14" s="11" t="s">
        <v>10</v>
      </c>
      <c r="B14" s="11">
        <v>2E-3</v>
      </c>
      <c r="C14" s="26">
        <f>('T4'!C12/'T4'!C$6)*'final-infected'!C$29</f>
        <v>82541.753678018111</v>
      </c>
      <c r="D14" s="26">
        <f>('T4'!D12/'T4'!D$6)*'final-infected'!D$29</f>
        <v>81382.644428962274</v>
      </c>
      <c r="E14" s="26">
        <f>('T4'!E12/'T4'!E$6)*'final-infected'!E$29</f>
        <v>45.362274835563241</v>
      </c>
      <c r="F14" s="26">
        <f>('T4'!F12/'T4'!F$6)*'final-infected'!F$29</f>
        <v>503.78396433383256</v>
      </c>
      <c r="G14" s="26">
        <f>('T4'!G12/'T4'!G$6)*'final-infected'!G$29</f>
        <v>109.85332154041932</v>
      </c>
      <c r="H14" s="26">
        <f>('T4'!H12/'T4'!H$6)*'final-infected'!H$29</f>
        <v>1568.1729648744315</v>
      </c>
      <c r="I14" s="26">
        <f>('T4'!I12/'T4'!I$6)*'final-infected'!I$29</f>
        <v>3576.0442508941805</v>
      </c>
      <c r="J14" s="26">
        <f>('T4'!J12/'T4'!J$6)*'final-infected'!J$29</f>
        <v>81.45617265317405</v>
      </c>
      <c r="K14" s="26">
        <f>('T4'!K12/'T4'!K$6)*'final-infected'!K$29</f>
        <v>461.69789688330906</v>
      </c>
      <c r="L14" s="26">
        <f>('T4'!L12/'T4'!L$6)*'final-infected'!L$29</f>
        <v>422.62696063043052</v>
      </c>
      <c r="M14" s="26">
        <f>('T4'!M12/'T4'!M$6)*'final-infected'!M$29</f>
        <v>977.88430158676783</v>
      </c>
      <c r="N14" s="26">
        <f>('T4'!N12/'T4'!N$6)*'final-infected'!N$29</f>
        <v>384.95814541807425</v>
      </c>
      <c r="O14" s="26">
        <f>('T4'!O12/'T4'!O$6)*'final-infected'!O$29</f>
        <v>226.28881961699872</v>
      </c>
      <c r="P14" s="26">
        <f>('T4'!P12/'T4'!P$6)*'final-infected'!P$29</f>
        <v>214.5675100135617</v>
      </c>
      <c r="Q14" s="26">
        <f>('T4'!Q12/'T4'!Q$6)*'final-infected'!Q$29</f>
        <v>295.01443992053674</v>
      </c>
      <c r="R14" s="26">
        <f>('T4'!R12/'T4'!R$6)*'final-infected'!R$29</f>
        <v>328.72313040704046</v>
      </c>
      <c r="S14" s="26">
        <f>('T4'!S12/'T4'!S$6)*'final-infected'!S$29</f>
        <v>263.10205587346985</v>
      </c>
      <c r="T14" s="26">
        <f>('T4'!T12/'T4'!T$6)*'final-infected'!T$29</f>
        <v>86.897433610286996</v>
      </c>
      <c r="U14" s="26">
        <f>('T4'!U12/'T4'!U$6)*'final-infected'!U$29</f>
        <v>103.04330661933101</v>
      </c>
    </row>
    <row r="15" spans="1:21" ht="15" customHeight="1" x14ac:dyDescent="0.15">
      <c r="A15" s="11" t="s">
        <v>11</v>
      </c>
      <c r="B15" s="11">
        <v>2E-3</v>
      </c>
      <c r="C15" s="26">
        <f>('T4'!C13/'T4'!C$6)*'final-infected'!C$29</f>
        <v>72890.033720869062</v>
      </c>
      <c r="D15" s="26">
        <f>('T4'!D13/'T4'!D$6)*'final-infected'!D$29</f>
        <v>76320.952281399281</v>
      </c>
      <c r="E15" s="26">
        <f>('T4'!E13/'T4'!E$6)*'final-infected'!E$29</f>
        <v>38.892365656394624</v>
      </c>
      <c r="F15" s="26">
        <f>('T4'!F13/'T4'!F$6)*'final-infected'!F$29</f>
        <v>450.05765649211111</v>
      </c>
      <c r="G15" s="26">
        <f>('T4'!G13/'T4'!G$6)*'final-infected'!G$29</f>
        <v>96.349523460368516</v>
      </c>
      <c r="H15" s="26">
        <f>('T4'!H13/'T4'!H$6)*'final-infected'!H$29</f>
        <v>1399.2233476448746</v>
      </c>
      <c r="I15" s="26">
        <f>('T4'!I13/'T4'!I$6)*'final-infected'!I$29</f>
        <v>3227.8109038977518</v>
      </c>
      <c r="J15" s="26">
        <f>('T4'!J13/'T4'!J$6)*'final-infected'!J$29</f>
        <v>68.835316542706906</v>
      </c>
      <c r="K15" s="26">
        <f>('T4'!K13/'T4'!K$6)*'final-infected'!K$29</f>
        <v>380.28280466014979</v>
      </c>
      <c r="L15" s="26">
        <f>('T4'!L13/'T4'!L$6)*'final-infected'!L$29</f>
        <v>371.17897918284399</v>
      </c>
      <c r="M15" s="26">
        <f>('T4'!M13/'T4'!M$6)*'final-infected'!M$29</f>
        <v>860.7102750522721</v>
      </c>
      <c r="N15" s="26">
        <f>('T4'!N13/'T4'!N$6)*'final-infected'!N$29</f>
        <v>327.11948543885819</v>
      </c>
      <c r="O15" s="26">
        <f>('T4'!O13/'T4'!O$6)*'final-infected'!O$29</f>
        <v>180.19600258893468</v>
      </c>
      <c r="P15" s="26">
        <f>('T4'!P13/'T4'!P$6)*'final-infected'!P$29</f>
        <v>175.54805357228216</v>
      </c>
      <c r="Q15" s="26">
        <f>('T4'!Q13/'T4'!Q$6)*'final-infected'!Q$29</f>
        <v>258.69956960804916</v>
      </c>
      <c r="R15" s="26">
        <f>('T4'!R13/'T4'!R$6)*'final-infected'!R$29</f>
        <v>297.47679515010856</v>
      </c>
      <c r="S15" s="26">
        <f>('T4'!S13/'T4'!S$6)*'final-infected'!S$29</f>
        <v>230.66193193858018</v>
      </c>
      <c r="T15" s="26">
        <f>('T4'!T13/'T4'!T$6)*'final-infected'!T$29</f>
        <v>75.868458526679703</v>
      </c>
      <c r="U15" s="26">
        <f>('T4'!U13/'T4'!U$6)*'final-infected'!U$29</f>
        <v>91.25448721831728</v>
      </c>
    </row>
    <row r="16" spans="1:21" ht="15" customHeight="1" x14ac:dyDescent="0.15">
      <c r="A16" s="11" t="s">
        <v>12</v>
      </c>
      <c r="B16" s="11">
        <v>2E-3</v>
      </c>
      <c r="C16" s="26">
        <f>('T4'!C14/'T4'!C$6)*'final-infected'!C$29</f>
        <v>64009.843162099613</v>
      </c>
      <c r="D16" s="26">
        <f>('T4'!D14/'T4'!D$6)*'final-infected'!D$29</f>
        <v>66639.288900953994</v>
      </c>
      <c r="E16" s="26">
        <f>('T4'!E14/'T4'!E$6)*'final-infected'!E$29</f>
        <v>32.624899687235953</v>
      </c>
      <c r="F16" s="26">
        <f>('T4'!F14/'T4'!F$6)*'final-infected'!F$29</f>
        <v>420.32117067608993</v>
      </c>
      <c r="G16" s="26">
        <f>('T4'!G14/'T4'!G$6)*'final-infected'!G$29</f>
        <v>85.311930104730152</v>
      </c>
      <c r="H16" s="26">
        <f>('T4'!H14/'T4'!H$6)*'final-infected'!H$29</f>
        <v>1257.0731091231487</v>
      </c>
      <c r="I16" s="26">
        <f>('T4'!I14/'T4'!I$6)*'final-infected'!I$29</f>
        <v>2943.286409236639</v>
      </c>
      <c r="J16" s="26">
        <f>('T4'!J14/'T4'!J$6)*'final-infected'!J$29</f>
        <v>62.47891000618754</v>
      </c>
      <c r="K16" s="26">
        <f>('T4'!K14/'T4'!K$6)*'final-infected'!K$29</f>
        <v>339.40177273258462</v>
      </c>
      <c r="L16" s="26">
        <f>('T4'!L14/'T4'!L$6)*'final-infected'!L$29</f>
        <v>326.6373362100797</v>
      </c>
      <c r="M16" s="26">
        <f>('T4'!M14/'T4'!M$6)*'final-infected'!M$29</f>
        <v>746.64055010336983</v>
      </c>
      <c r="N16" s="26">
        <f>('T4'!N14/'T4'!N$6)*'final-infected'!N$29</f>
        <v>283.61153237728774</v>
      </c>
      <c r="O16" s="26">
        <f>('T4'!O14/'T4'!O$6)*'final-infected'!O$29</f>
        <v>157.28289001564994</v>
      </c>
      <c r="P16" s="26">
        <f>('T4'!P14/'T4'!P$6)*'final-infected'!P$29</f>
        <v>148.53103476809329</v>
      </c>
      <c r="Q16" s="26">
        <f>('T4'!Q14/'T4'!Q$6)*'final-infected'!Q$29</f>
        <v>214.26462084302955</v>
      </c>
      <c r="R16" s="26">
        <f>('T4'!R14/'T4'!R$6)*'final-infected'!R$29</f>
        <v>249.60398894431978</v>
      </c>
      <c r="S16" s="26">
        <f>('T4'!S14/'T4'!S$6)*'final-infected'!S$29</f>
        <v>193.87397594673342</v>
      </c>
      <c r="T16" s="26">
        <f>('T4'!T14/'T4'!T$6)*'final-infected'!T$29</f>
        <v>62.72570858958408</v>
      </c>
      <c r="U16" s="26">
        <f>('T4'!U14/'T4'!U$6)*'final-infected'!U$29</f>
        <v>78.489849602798344</v>
      </c>
    </row>
    <row r="17" spans="1:21" ht="15" customHeight="1" x14ac:dyDescent="0.15">
      <c r="A17" s="11" t="s">
        <v>13</v>
      </c>
      <c r="B17" s="11">
        <v>2E-3</v>
      </c>
      <c r="C17" s="26">
        <f>('T4'!C15/'T4'!C$6)*'final-infected'!C$29</f>
        <v>58785.694449024733</v>
      </c>
      <c r="D17" s="26">
        <f>('T4'!D15/'T4'!D$6)*'final-infected'!D$29</f>
        <v>58148.076054433142</v>
      </c>
      <c r="E17" s="26">
        <f>('T4'!E15/'T4'!E$6)*'final-infected'!E$29</f>
        <v>28.006970984825035</v>
      </c>
      <c r="F17" s="26">
        <f>('T4'!F15/'T4'!F$6)*'final-infected'!F$29</f>
        <v>386.6731384608982</v>
      </c>
      <c r="G17" s="26">
        <f>('T4'!G15/'T4'!G$6)*'final-infected'!G$29</f>
        <v>80.458119296828713</v>
      </c>
      <c r="H17" s="26">
        <f>('T4'!H15/'T4'!H$6)*'final-infected'!H$29</f>
        <v>1184.1067962477866</v>
      </c>
      <c r="I17" s="26">
        <f>('T4'!I15/'T4'!I$6)*'final-infected'!I$29</f>
        <v>2744.6929813429683</v>
      </c>
      <c r="J17" s="26">
        <f>('T4'!J15/'T4'!J$6)*'final-infected'!J$29</f>
        <v>57.783416855496945</v>
      </c>
      <c r="K17" s="26">
        <f>('T4'!K15/'T4'!K$6)*'final-infected'!K$29</f>
        <v>322.14704411644902</v>
      </c>
      <c r="L17" s="26">
        <f>('T4'!L15/'T4'!L$6)*'final-infected'!L$29</f>
        <v>294.18126847193253</v>
      </c>
      <c r="M17" s="26">
        <f>('T4'!M15/'T4'!M$6)*'final-infected'!M$29</f>
        <v>665.40988890167546</v>
      </c>
      <c r="N17" s="26">
        <f>('T4'!N15/'T4'!N$6)*'final-infected'!N$29</f>
        <v>260.59540272565823</v>
      </c>
      <c r="O17" s="26">
        <f>('T4'!O15/'T4'!O$6)*'final-infected'!O$29</f>
        <v>147.79187430356143</v>
      </c>
      <c r="P17" s="26">
        <f>('T4'!P15/'T4'!P$6)*'final-infected'!P$29</f>
        <v>138.78928479504734</v>
      </c>
      <c r="Q17" s="26">
        <f>('T4'!Q15/'T4'!Q$6)*'final-infected'!Q$29</f>
        <v>197.39527262455024</v>
      </c>
      <c r="R17" s="26">
        <f>('T4'!R15/'T4'!R$6)*'final-infected'!R$29</f>
        <v>224.57384093796162</v>
      </c>
      <c r="S17" s="26">
        <f>('T4'!S15/'T4'!S$6)*'final-infected'!S$29</f>
        <v>179.27703624226112</v>
      </c>
      <c r="T17" s="26">
        <f>('T4'!T15/'T4'!T$6)*'final-infected'!T$29</f>
        <v>56.737302268791623</v>
      </c>
      <c r="U17" s="26">
        <f>('T4'!U15/'T4'!U$6)*'final-infected'!U$29</f>
        <v>77.423022435645009</v>
      </c>
    </row>
    <row r="18" spans="1:21" ht="15" customHeight="1" x14ac:dyDescent="0.15">
      <c r="A18" s="11" t="s">
        <v>14</v>
      </c>
      <c r="B18" s="11">
        <v>4.0000000000000001E-3</v>
      </c>
      <c r="C18" s="26">
        <f>('T4'!C16/'T4'!C$6)*'final-infected'!C$29</f>
        <v>50996.999940843307</v>
      </c>
      <c r="D18" s="26">
        <f>('T4'!D16/'T4'!D$6)*'final-infected'!D$29</f>
        <v>49335.496462145522</v>
      </c>
      <c r="E18" s="26">
        <f>('T4'!E16/'T4'!E$6)*'final-infected'!E$29</f>
        <v>23.413862905863617</v>
      </c>
      <c r="F18" s="26">
        <f>('T4'!F16/'T4'!F$6)*'final-infected'!F$29</f>
        <v>339.63346061235336</v>
      </c>
      <c r="G18" s="26">
        <f>('T4'!G16/'T4'!G$6)*'final-infected'!G$29</f>
        <v>70.689135584164575</v>
      </c>
      <c r="H18" s="26">
        <f>('T4'!H16/'T4'!H$6)*'final-infected'!H$29</f>
        <v>1023.6063030969082</v>
      </c>
      <c r="I18" s="26">
        <f>('T4'!I16/'T4'!I$6)*'final-infected'!I$29</f>
        <v>2286.9308769308109</v>
      </c>
      <c r="J18" s="26">
        <f>('T4'!J16/'T4'!J$6)*'final-infected'!J$29</f>
        <v>51.238356344217358</v>
      </c>
      <c r="K18" s="26">
        <f>('T4'!K16/'T4'!K$6)*'final-infected'!K$29</f>
        <v>284.94144666197644</v>
      </c>
      <c r="L18" s="26">
        <f>('T4'!L16/'T4'!L$6)*'final-infected'!L$29</f>
        <v>259.21314680216756</v>
      </c>
      <c r="M18" s="26">
        <f>('T4'!M16/'T4'!M$6)*'final-infected'!M$29</f>
        <v>582.49177003629677</v>
      </c>
      <c r="N18" s="26">
        <f>('T4'!N16/'T4'!N$6)*'final-infected'!N$29</f>
        <v>239.83796417171959</v>
      </c>
      <c r="O18" s="26">
        <f>('T4'!O16/'T4'!O$6)*'final-infected'!O$29</f>
        <v>135.90497896683405</v>
      </c>
      <c r="P18" s="26">
        <f>('T4'!P16/'T4'!P$6)*'final-infected'!P$29</f>
        <v>125.40338467638168</v>
      </c>
      <c r="Q18" s="26">
        <f>('T4'!Q16/'T4'!Q$6)*'final-infected'!Q$29</f>
        <v>173.65882779656349</v>
      </c>
      <c r="R18" s="26">
        <f>('T4'!R16/'T4'!R$6)*'final-infected'!R$29</f>
        <v>196.49401682690055</v>
      </c>
      <c r="S18" s="26">
        <f>('T4'!S16/'T4'!S$6)*'final-infected'!S$29</f>
        <v>155.76544213156509</v>
      </c>
      <c r="T18" s="26">
        <f>('T4'!T16/'T4'!T$6)*'final-infected'!T$29</f>
        <v>51.706443425798469</v>
      </c>
      <c r="U18" s="26">
        <f>('T4'!U16/'T4'!U$6)*'final-infected'!U$29</f>
        <v>63.855420414990832</v>
      </c>
    </row>
    <row r="19" spans="1:21" ht="15" customHeight="1" x14ac:dyDescent="0.15">
      <c r="A19" s="11" t="s">
        <v>15</v>
      </c>
      <c r="B19" s="11">
        <v>4.0000000000000001E-3</v>
      </c>
      <c r="C19" s="26">
        <f>('T4'!C17/'T4'!C$6)*'final-infected'!C$29</f>
        <v>46071.056660251706</v>
      </c>
      <c r="D19" s="26">
        <f>('T4'!D17/'T4'!D$6)*'final-infected'!D$29</f>
        <v>42968.730762644809</v>
      </c>
      <c r="E19" s="26">
        <f>('T4'!E17/'T4'!E$6)*'final-infected'!E$29</f>
        <v>21.998053176598617</v>
      </c>
      <c r="F19" s="26">
        <f>('T4'!F17/'T4'!F$6)*'final-infected'!F$29</f>
        <v>317.95448459391861</v>
      </c>
      <c r="G19" s="26">
        <f>('T4'!G17/'T4'!G$6)*'final-infected'!G$29</f>
        <v>64.72839391659187</v>
      </c>
      <c r="H19" s="26">
        <f>('T4'!H17/'T4'!H$6)*'final-infected'!H$29</f>
        <v>943.55623025317743</v>
      </c>
      <c r="I19" s="26">
        <f>('T4'!I17/'T4'!I$6)*'final-infected'!I$29</f>
        <v>2034.0759465022891</v>
      </c>
      <c r="J19" s="26">
        <f>('T4'!J17/'T4'!J$6)*'final-infected'!J$29</f>
        <v>45.941508898771787</v>
      </c>
      <c r="K19" s="26">
        <f>('T4'!K17/'T4'!K$6)*'final-infected'!K$29</f>
        <v>268.99117970046439</v>
      </c>
      <c r="L19" s="26">
        <f>('T4'!L17/'T4'!L$6)*'final-infected'!L$29</f>
        <v>244.73134721203041</v>
      </c>
      <c r="M19" s="26">
        <f>('T4'!M17/'T4'!M$6)*'final-infected'!M$29</f>
        <v>519.71800021635272</v>
      </c>
      <c r="N19" s="26">
        <f>('T4'!N17/'T4'!N$6)*'final-infected'!N$29</f>
        <v>224.73543353854424</v>
      </c>
      <c r="O19" s="26">
        <f>('T4'!O17/'T4'!O$6)*'final-infected'!O$29</f>
        <v>126.19276093928129</v>
      </c>
      <c r="P19" s="26">
        <f>('T4'!P17/'T4'!P$6)*'final-infected'!P$29</f>
        <v>113.53493244180081</v>
      </c>
      <c r="Q19" s="26">
        <f>('T4'!Q17/'T4'!Q$6)*'final-infected'!Q$29</f>
        <v>157.33158325262551</v>
      </c>
      <c r="R19" s="26">
        <f>('T4'!R17/'T4'!R$6)*'final-infected'!R$29</f>
        <v>175.64177728062009</v>
      </c>
      <c r="S19" s="26">
        <f>('T4'!S17/'T4'!S$6)*'final-infected'!S$29</f>
        <v>137.63932003036754</v>
      </c>
      <c r="T19" s="26">
        <f>('T4'!T17/'T4'!T$6)*'final-infected'!T$29</f>
        <v>48.468558623723595</v>
      </c>
      <c r="U19" s="26">
        <f>('T4'!U17/'T4'!U$6)*'final-infected'!U$29</f>
        <v>51.677916945375614</v>
      </c>
    </row>
    <row r="20" spans="1:21" ht="15" customHeight="1" x14ac:dyDescent="0.15">
      <c r="A20" s="11" t="s">
        <v>16</v>
      </c>
      <c r="B20" s="11">
        <v>1.2999999999999999E-2</v>
      </c>
      <c r="C20" s="26">
        <f>('T4'!C18/'T4'!C$6)*'final-infected'!C$29</f>
        <v>38627.446622398929</v>
      </c>
      <c r="D20" s="26">
        <f>('T4'!D18/'T4'!D$6)*'final-infected'!D$29</f>
        <v>35680.4563262214</v>
      </c>
      <c r="E20" s="26">
        <f>('T4'!E18/'T4'!E$6)*'final-infected'!E$29</f>
        <v>19.351037104974242</v>
      </c>
      <c r="F20" s="26">
        <f>('T4'!F18/'T4'!F$6)*'final-infected'!F$29</f>
        <v>272.52010354902865</v>
      </c>
      <c r="G20" s="26">
        <f>('T4'!G18/'T4'!G$6)*'final-infected'!G$29</f>
        <v>57.374939488797438</v>
      </c>
      <c r="H20" s="26">
        <f>('T4'!H18/'T4'!H$6)*'final-infected'!H$29</f>
        <v>781.29450703002863</v>
      </c>
      <c r="I20" s="26">
        <f>('T4'!I18/'T4'!I$6)*'final-infected'!I$29</f>
        <v>1653.6042293192183</v>
      </c>
      <c r="J20" s="26">
        <f>('T4'!J18/'T4'!J$6)*'final-infected'!J$29</f>
        <v>39.052952791906982</v>
      </c>
      <c r="K20" s="26">
        <f>('T4'!K18/'T4'!K$6)*'final-infected'!K$29</f>
        <v>227.8551331034997</v>
      </c>
      <c r="L20" s="26">
        <f>('T4'!L18/'T4'!L$6)*'final-infected'!L$29</f>
        <v>217.73064566955372</v>
      </c>
      <c r="M20" s="26">
        <f>('T4'!M18/'T4'!M$6)*'final-infected'!M$29</f>
        <v>446.84533923039498</v>
      </c>
      <c r="N20" s="26">
        <f>('T4'!N18/'T4'!N$6)*'final-infected'!N$29</f>
        <v>200.84739330553089</v>
      </c>
      <c r="O20" s="26">
        <f>('T4'!O18/'T4'!O$6)*'final-infected'!O$29</f>
        <v>109.52215007383853</v>
      </c>
      <c r="P20" s="26">
        <f>('T4'!P18/'T4'!P$6)*'final-infected'!P$29</f>
        <v>96.80445331331552</v>
      </c>
      <c r="Q20" s="26">
        <f>('T4'!Q18/'T4'!Q$6)*'final-infected'!Q$29</f>
        <v>134.962211825568</v>
      </c>
      <c r="R20" s="26">
        <f>('T4'!R18/'T4'!R$6)*'final-infected'!R$29</f>
        <v>147.82518392496149</v>
      </c>
      <c r="S20" s="26">
        <f>('T4'!S18/'T4'!S$6)*'final-infected'!S$29</f>
        <v>107.92360424994129</v>
      </c>
      <c r="T20" s="26">
        <f>('T4'!T18/'T4'!T$6)*'final-infected'!T$29</f>
        <v>42.243379642664074</v>
      </c>
      <c r="U20" s="26">
        <f>('T4'!U18/'T4'!U$6)*'final-infected'!U$29</f>
        <v>34.736347607275889</v>
      </c>
    </row>
    <row r="21" spans="1:21" ht="15" customHeight="1" x14ac:dyDescent="0.15">
      <c r="A21" s="11" t="s">
        <v>17</v>
      </c>
      <c r="B21" s="11">
        <v>1.2999999999999999E-2</v>
      </c>
      <c r="C21" s="26">
        <f>('T4'!C19/'T4'!C$6)*'final-infected'!C$29</f>
        <v>31445.956404672743</v>
      </c>
      <c r="D21" s="26">
        <f>('T4'!D19/'T4'!D$6)*'final-infected'!D$29</f>
        <v>28257.952302914</v>
      </c>
      <c r="E21" s="26">
        <f>('T4'!E19/'T4'!E$6)*'final-infected'!E$29</f>
        <v>16.047567252742883</v>
      </c>
      <c r="F21" s="26">
        <f>('T4'!F19/'T4'!F$6)*'final-infected'!F$29</f>
        <v>231.35693812273951</v>
      </c>
      <c r="G21" s="26">
        <f>('T4'!G19/'T4'!G$6)*'final-infected'!G$29</f>
        <v>47.669041527400772</v>
      </c>
      <c r="H21" s="26">
        <f>('T4'!H19/'T4'!H$6)*'final-infected'!H$29</f>
        <v>627.44157437245281</v>
      </c>
      <c r="I21" s="26">
        <f>('T4'!I19/'T4'!I$6)*'final-infected'!I$29</f>
        <v>1339.4165041543483</v>
      </c>
      <c r="J21" s="26">
        <f>('T4'!J19/'T4'!J$6)*'final-infected'!J$29</f>
        <v>32.09930000363412</v>
      </c>
      <c r="K21" s="26">
        <f>('T4'!K19/'T4'!K$6)*'final-infected'!K$29</f>
        <v>189.99825283163872</v>
      </c>
      <c r="L21" s="26">
        <f>('T4'!L19/'T4'!L$6)*'final-infected'!L$29</f>
        <v>186.41529241743959</v>
      </c>
      <c r="M21" s="26">
        <f>('T4'!M19/'T4'!M$6)*'final-infected'!M$29</f>
        <v>368.54833782807862</v>
      </c>
      <c r="N21" s="26">
        <f>('T4'!N19/'T4'!N$6)*'final-infected'!N$29</f>
        <v>169.62606540127581</v>
      </c>
      <c r="O21" s="26">
        <f>('T4'!O19/'T4'!O$6)*'final-infected'!O$29</f>
        <v>92.887735950926327</v>
      </c>
      <c r="P21" s="26">
        <f>('T4'!P19/'T4'!P$6)*'final-infected'!P$29</f>
        <v>76.933533311853395</v>
      </c>
      <c r="Q21" s="26">
        <f>('T4'!Q19/'T4'!Q$6)*'final-infected'!Q$29</f>
        <v>110.33396257159234</v>
      </c>
      <c r="R21" s="26">
        <f>('T4'!R19/'T4'!R$6)*'final-infected'!R$29</f>
        <v>123.05967432510424</v>
      </c>
      <c r="S21" s="26">
        <f>('T4'!S19/'T4'!S$6)*'final-infected'!S$29</f>
        <v>83.218120914780457</v>
      </c>
      <c r="T21" s="26">
        <f>('T4'!T19/'T4'!T$6)*'final-infected'!T$29</f>
        <v>35.005007874057924</v>
      </c>
      <c r="U21" s="26">
        <f>('T4'!U19/'T4'!U$6)*'final-infected'!U$29</f>
        <v>23.066029446689427</v>
      </c>
    </row>
    <row r="22" spans="1:21" ht="15" customHeight="1" x14ac:dyDescent="0.15">
      <c r="A22" s="11" t="s">
        <v>18</v>
      </c>
      <c r="B22" s="11">
        <v>3.5999999999999997E-2</v>
      </c>
      <c r="C22" s="26">
        <f>('T4'!C20/'T4'!C$6)*'final-infected'!C$29</f>
        <v>24073.201107487479</v>
      </c>
      <c r="D22" s="26">
        <f>('T4'!D20/'T4'!D$6)*'final-infected'!D$29</f>
        <v>20823.020731337787</v>
      </c>
      <c r="E22" s="26">
        <f>('T4'!E20/'T4'!E$6)*'final-infected'!E$29</f>
        <v>11.943373746104351</v>
      </c>
      <c r="F22" s="26">
        <f>('T4'!F20/'T4'!F$6)*'final-infected'!F$29</f>
        <v>182.89467083759862</v>
      </c>
      <c r="G22" s="26">
        <f>('T4'!G20/'T4'!G$6)*'final-infected'!G$29</f>
        <v>36.196053068752498</v>
      </c>
      <c r="H22" s="26">
        <f>('T4'!H20/'T4'!H$6)*'final-infected'!H$29</f>
        <v>483.06851112847198</v>
      </c>
      <c r="I22" s="26">
        <f>('T4'!I20/'T4'!I$6)*'final-infected'!I$29</f>
        <v>1022.4829975203778</v>
      </c>
      <c r="J22" s="26">
        <f>('T4'!J20/'T4'!J$6)*'final-infected'!J$29</f>
        <v>24.29528231405509</v>
      </c>
      <c r="K22" s="26">
        <f>('T4'!K20/'T4'!K$6)*'final-infected'!K$29</f>
        <v>148.62141171412583</v>
      </c>
      <c r="L22" s="26">
        <f>('T4'!L20/'T4'!L$6)*'final-infected'!L$29</f>
        <v>148.7727485709915</v>
      </c>
      <c r="M22" s="26">
        <f>('T4'!M20/'T4'!M$6)*'final-infected'!M$29</f>
        <v>295.47918023981242</v>
      </c>
      <c r="N22" s="26">
        <f>('T4'!N20/'T4'!N$6)*'final-infected'!N$29</f>
        <v>136.07964261333046</v>
      </c>
      <c r="O22" s="26">
        <f>('T4'!O20/'T4'!O$6)*'final-infected'!O$29</f>
        <v>72.322815230375156</v>
      </c>
      <c r="P22" s="26">
        <f>('T4'!P20/'T4'!P$6)*'final-infected'!P$29</f>
        <v>59.780873764139209</v>
      </c>
      <c r="Q22" s="26">
        <f>('T4'!Q20/'T4'!Q$6)*'final-infected'!Q$29</f>
        <v>84.159738953108999</v>
      </c>
      <c r="R22" s="26">
        <f>('T4'!R20/'T4'!R$6)*'final-infected'!R$29</f>
        <v>93.236474328663746</v>
      </c>
      <c r="S22" s="26">
        <f>('T4'!S20/'T4'!S$6)*'final-infected'!S$29</f>
        <v>61.695537806136251</v>
      </c>
      <c r="T22" s="26">
        <f>('T4'!T20/'T4'!T$6)*'final-infected'!T$29</f>
        <v>26.09428914539512</v>
      </c>
      <c r="U22" s="26">
        <f>('T4'!U20/'T4'!U$6)*'final-infected'!U$29</f>
        <v>14.771258620087552</v>
      </c>
    </row>
    <row r="23" spans="1:21" ht="15" customHeight="1" x14ac:dyDescent="0.15">
      <c r="A23" s="11" t="s">
        <v>19</v>
      </c>
      <c r="B23" s="11">
        <v>3.5999999999999997E-2</v>
      </c>
      <c r="C23" s="26">
        <f>('T4'!C21/'T4'!C$6)*'final-infected'!C$29</f>
        <v>16705.615843674415</v>
      </c>
      <c r="D23" s="26">
        <f>('T4'!D21/'T4'!D$6)*'final-infected'!D$29</f>
        <v>13467.480681711839</v>
      </c>
      <c r="E23" s="26">
        <f>('T4'!E21/'T4'!E$6)*'final-infected'!E$29</f>
        <v>8.1895129975290146</v>
      </c>
      <c r="F23" s="26">
        <f>('T4'!F21/'T4'!F$6)*'final-infected'!F$29</f>
        <v>141.37413439775423</v>
      </c>
      <c r="G23" s="26">
        <f>('T4'!G21/'T4'!G$6)*'final-infected'!G$29</f>
        <v>23.976722252213129</v>
      </c>
      <c r="H23" s="26">
        <f>('T4'!H21/'T4'!H$6)*'final-infected'!H$29</f>
        <v>346.43051939782157</v>
      </c>
      <c r="I23" s="26">
        <f>('T4'!I21/'T4'!I$6)*'final-infected'!I$29</f>
        <v>677.83571351607941</v>
      </c>
      <c r="J23" s="26">
        <f>('T4'!J21/'T4'!J$6)*'final-infected'!J$29</f>
        <v>17.29580904615035</v>
      </c>
      <c r="K23" s="26">
        <f>('T4'!K21/'T4'!K$6)*'final-infected'!K$29</f>
        <v>110.87165656361113</v>
      </c>
      <c r="L23" s="26">
        <f>('T4'!L21/'T4'!L$6)*'final-infected'!L$29</f>
        <v>110.21494423484319</v>
      </c>
      <c r="M23" s="26">
        <f>('T4'!M21/'T4'!M$6)*'final-infected'!M$29</f>
        <v>209.196487973502</v>
      </c>
      <c r="N23" s="26">
        <f>('T4'!N21/'T4'!N$6)*'final-infected'!N$29</f>
        <v>91.522702207711021</v>
      </c>
      <c r="O23" s="26">
        <f>('T4'!O21/'T4'!O$6)*'final-infected'!O$29</f>
        <v>55.825718908491396</v>
      </c>
      <c r="P23" s="26">
        <f>('T4'!P21/'T4'!P$6)*'final-infected'!P$29</f>
        <v>40.119147952444706</v>
      </c>
      <c r="Q23" s="26">
        <f>('T4'!Q21/'T4'!Q$6)*'final-infected'!Q$29</f>
        <v>55.196685596729949</v>
      </c>
      <c r="R23" s="26">
        <f>('T4'!R21/'T4'!R$6)*'final-infected'!R$29</f>
        <v>62.118235321687045</v>
      </c>
      <c r="S23" s="26">
        <f>('T4'!S21/'T4'!S$6)*'final-infected'!S$29</f>
        <v>41.939959012023351</v>
      </c>
      <c r="T23" s="26">
        <f>('T4'!T21/'T4'!T$6)*'final-infected'!T$29</f>
        <v>18.587027289419442</v>
      </c>
      <c r="U23" s="26">
        <f>('T4'!U21/'T4'!U$6)*'final-infected'!U$29</f>
        <v>9.4409148240145395</v>
      </c>
    </row>
    <row r="24" spans="1:21" ht="15" customHeight="1" x14ac:dyDescent="0.15">
      <c r="A24" s="11" t="s">
        <v>20</v>
      </c>
      <c r="B24" s="11">
        <v>0.08</v>
      </c>
      <c r="C24" s="26">
        <f>('T4'!C22/'T4'!C$6)*'final-infected'!C$29</f>
        <v>10637.191090638804</v>
      </c>
      <c r="D24" s="26">
        <f>('T4'!D22/'T4'!D$6)*'final-infected'!D$29</f>
        <v>7418.1604142037404</v>
      </c>
      <c r="E24" s="26">
        <f>('T4'!E22/'T4'!E$6)*'final-infected'!E$29</f>
        <v>5.4447657210722502</v>
      </c>
      <c r="F24" s="26">
        <f>('T4'!F22/'T4'!F$6)*'final-infected'!F$29</f>
        <v>94.642416136453164</v>
      </c>
      <c r="G24" s="26">
        <f>('T4'!G22/'T4'!G$6)*'final-infected'!G$29</f>
        <v>14.8379065904612</v>
      </c>
      <c r="H24" s="26">
        <f>('T4'!H22/'T4'!H$6)*'final-infected'!H$29</f>
        <v>204.60743048239522</v>
      </c>
      <c r="I24" s="26">
        <f>('T4'!I22/'T4'!I$6)*'final-infected'!I$29</f>
        <v>394.99178190102606</v>
      </c>
      <c r="J24" s="26">
        <f>('T4'!J22/'T4'!J$6)*'final-infected'!J$29</f>
        <v>11.604273469254986</v>
      </c>
      <c r="K24" s="26">
        <f>('T4'!K22/'T4'!K$6)*'final-infected'!K$29</f>
        <v>76.563177435104677</v>
      </c>
      <c r="L24" s="26">
        <f>('T4'!L22/'T4'!L$6)*'final-infected'!L$29</f>
        <v>78.624495739497178</v>
      </c>
      <c r="M24" s="26">
        <f>('T4'!M22/'T4'!M$6)*'final-infected'!M$29</f>
        <v>147.2793743934468</v>
      </c>
      <c r="N24" s="26">
        <f>('T4'!N22/'T4'!N$6)*'final-infected'!N$29</f>
        <v>63.762070165107566</v>
      </c>
      <c r="O24" s="26">
        <f>('T4'!O22/'T4'!O$6)*'final-infected'!O$29</f>
        <v>40.286399884994445</v>
      </c>
      <c r="P24" s="26">
        <f>('T4'!P22/'T4'!P$6)*'final-infected'!P$29</f>
        <v>26.797712508571468</v>
      </c>
      <c r="Q24" s="26">
        <f>('T4'!Q22/'T4'!Q$6)*'final-infected'!Q$29</f>
        <v>35.000454553668177</v>
      </c>
      <c r="R24" s="26">
        <f>('T4'!R22/'T4'!R$6)*'final-infected'!R$29</f>
        <v>38.211392891859226</v>
      </c>
      <c r="S24" s="26">
        <f>('T4'!S22/'T4'!S$6)*'final-infected'!S$29</f>
        <v>27.08722899366871</v>
      </c>
      <c r="T24" s="26">
        <f>('T4'!T22/'T4'!T$6)*'final-infected'!T$29</f>
        <v>12.916807572014271</v>
      </c>
      <c r="U24" s="26">
        <f>('T4'!U22/'T4'!U$6)*'final-infected'!U$29</f>
        <v>5.5490180850748194</v>
      </c>
    </row>
    <row r="25" spans="1:21" ht="15" customHeight="1" x14ac:dyDescent="0.15">
      <c r="A25" s="11" t="s">
        <v>21</v>
      </c>
      <c r="B25" s="11">
        <v>0.08</v>
      </c>
      <c r="C25" s="26">
        <f>('T4'!C23/'T4'!C$6)*'final-infected'!C$29</f>
        <v>7489.9921247669126</v>
      </c>
      <c r="D25" s="26">
        <f>('T4'!D23/'T4'!D$6)*'final-infected'!D$29</f>
        <v>5049.566238815275</v>
      </c>
      <c r="E25" s="26">
        <f>('T4'!E23/'T4'!E$6)*'final-infected'!E$29</f>
        <v>4.2895725380269578</v>
      </c>
      <c r="F25" s="26">
        <f>('T4'!F23/'T4'!F$6)*'final-infected'!F$29</f>
        <v>70.636506669628147</v>
      </c>
      <c r="G25" s="26">
        <f>('T4'!G23/'T4'!G$6)*'final-infected'!G$29</f>
        <v>11.717057922568321</v>
      </c>
      <c r="H25" s="26">
        <f>('T4'!H23/'T4'!H$6)*'final-infected'!H$29</f>
        <v>145.36496889961069</v>
      </c>
      <c r="I25" s="26">
        <f>('T4'!I23/'T4'!I$6)*'final-infected'!I$29</f>
        <v>270.97398554665381</v>
      </c>
      <c r="J25" s="26">
        <f>('T4'!J23/'T4'!J$6)*'final-infected'!J$29</f>
        <v>8.1171769676148582</v>
      </c>
      <c r="K25" s="26">
        <f>('T4'!K23/'T4'!K$6)*'final-infected'!K$29</f>
        <v>52.053328875049246</v>
      </c>
      <c r="L25" s="26">
        <f>('T4'!L23/'T4'!L$6)*'final-infected'!L$29</f>
        <v>59.946976593751444</v>
      </c>
      <c r="M25" s="26">
        <f>('T4'!M23/'T4'!M$6)*'final-infected'!M$29</f>
        <v>102.4264394349201</v>
      </c>
      <c r="N25" s="26">
        <f>('T4'!N23/'T4'!N$6)*'final-infected'!N$29</f>
        <v>47.269871894494806</v>
      </c>
      <c r="O25" s="26">
        <f>('T4'!O23/'T4'!O$6)*'final-infected'!O$29</f>
        <v>27.427363463161807</v>
      </c>
      <c r="P25" s="26">
        <f>('T4'!P23/'T4'!P$6)*'final-infected'!P$29</f>
        <v>17.890211268133594</v>
      </c>
      <c r="Q25" s="26">
        <f>('T4'!Q23/'T4'!Q$6)*'final-infected'!Q$29</f>
        <v>25.155500773050122</v>
      </c>
      <c r="R25" s="26">
        <f>('T4'!R23/'T4'!R$6)*'final-infected'!R$29</f>
        <v>26.398384874011604</v>
      </c>
      <c r="S25" s="26">
        <f>('T4'!S23/'T4'!S$6)*'final-infected'!S$29</f>
        <v>17.892049832833553</v>
      </c>
      <c r="T25" s="26">
        <f>('T4'!T23/'T4'!T$6)*'final-infected'!T$29</f>
        <v>9.0257439327042199</v>
      </c>
      <c r="U25" s="26">
        <f>('T4'!U23/'T4'!U$6)*'final-infected'!U$29</f>
        <v>2.9982393844641169</v>
      </c>
    </row>
    <row r="26" spans="1:21" ht="15" customHeight="1" x14ac:dyDescent="0.15">
      <c r="A26" s="11" t="s">
        <v>22</v>
      </c>
      <c r="B26" s="11">
        <v>0.14799999999999999</v>
      </c>
      <c r="C26" s="26">
        <f>('T4'!C24/'T4'!C$6)*'final-infected'!C$29</f>
        <v>6907.4697305624086</v>
      </c>
      <c r="D26" s="26">
        <f>('T4'!D24/'T4'!D$6)*'final-infected'!D$29</f>
        <v>4593.728594547656</v>
      </c>
      <c r="E26" s="26">
        <f>('T4'!E24/'T4'!E$6)*'final-infected'!E$29</f>
        <v>4.5437253802233597</v>
      </c>
      <c r="F26" s="26">
        <f>('T4'!F24/'T4'!F$6)*'final-infected'!F$29</f>
        <v>77.184095207370191</v>
      </c>
      <c r="G26" s="26">
        <f>('T4'!G24/'T4'!G$6)*'final-infected'!G$29</f>
        <v>11.064827095256568</v>
      </c>
      <c r="H26" s="26">
        <f>('T4'!H24/'T4'!H$6)*'final-infected'!H$29</f>
        <v>134.26428979270486</v>
      </c>
      <c r="I26" s="26">
        <f>('T4'!I24/'T4'!I$6)*'final-infected'!I$29</f>
        <v>237.70917916111051</v>
      </c>
      <c r="J26" s="26">
        <f>('T4'!J24/'T4'!J$6)*'final-infected'!J$29</f>
        <v>7.3091565095547031</v>
      </c>
      <c r="K26" s="26">
        <f>('T4'!K24/'T4'!K$6)*'final-infected'!K$29</f>
        <v>46.494198684124626</v>
      </c>
      <c r="L26" s="26">
        <f>('T4'!L24/'T4'!L$6)*'final-infected'!L$29</f>
        <v>61.277982526230666</v>
      </c>
      <c r="M26" s="26">
        <f>('T4'!M24/'T4'!M$6)*'final-infected'!M$29</f>
        <v>95.82656671352288</v>
      </c>
      <c r="N26" s="26">
        <f>('T4'!N24/'T4'!N$6)*'final-infected'!N$29</f>
        <v>40.87682333805666</v>
      </c>
      <c r="O26" s="26">
        <f>('T4'!O24/'T4'!O$6)*'final-infected'!O$29</f>
        <v>24.675836479373935</v>
      </c>
      <c r="P26" s="26">
        <f>('T4'!P24/'T4'!P$6)*'final-infected'!P$29</f>
        <v>16.279226404938182</v>
      </c>
      <c r="Q26" s="26">
        <f>('T4'!Q24/'T4'!Q$6)*'final-infected'!Q$29</f>
        <v>21.915705587341694</v>
      </c>
      <c r="R26" s="26">
        <f>('T4'!R24/'T4'!R$6)*'final-infected'!R$29</f>
        <v>22.524529051190267</v>
      </c>
      <c r="S26" s="26">
        <f>('T4'!S24/'T4'!S$6)*'final-infected'!S$29</f>
        <v>15.734723978014861</v>
      </c>
      <c r="T26" s="26">
        <f>('T4'!T24/'T4'!T$6)*'final-infected'!T$29</f>
        <v>7.5617867903589486</v>
      </c>
      <c r="U26" s="26">
        <f>('T4'!U24/'T4'!U$6)*'final-infected'!U$29</f>
        <v>2.6797080501955852</v>
      </c>
    </row>
    <row r="27" spans="1:21" ht="27" customHeight="1" x14ac:dyDescent="0.15">
      <c r="A27" s="11"/>
      <c r="B27" s="11"/>
      <c r="C27" s="17">
        <f>SUM(C9:C26)</f>
        <v>880381.73087872611</v>
      </c>
      <c r="D27" s="17">
        <f t="shared" ref="D27:U27" si="1">SUM(D9:D26)</f>
        <v>776857.68556883594</v>
      </c>
      <c r="E27" s="17">
        <f t="shared" si="1"/>
        <v>445.22148441429988</v>
      </c>
      <c r="F27" s="17">
        <f t="shared" si="1"/>
        <v>5775.538448933723</v>
      </c>
      <c r="G27" s="17">
        <f t="shared" si="1"/>
        <v>1189.8076108309024</v>
      </c>
      <c r="H27" s="17">
        <f t="shared" si="1"/>
        <v>16758.092186983129</v>
      </c>
      <c r="I27" s="17">
        <f t="shared" si="1"/>
        <v>37269.133079540094</v>
      </c>
      <c r="J27" s="17">
        <f t="shared" si="1"/>
        <v>936.43156222023447</v>
      </c>
      <c r="K27" s="17">
        <f t="shared" si="1"/>
        <v>5495.6030979464367</v>
      </c>
      <c r="L27" s="17">
        <f t="shared" si="1"/>
        <v>4630.3359115577314</v>
      </c>
      <c r="M27" s="17">
        <f t="shared" si="1"/>
        <v>10414.152727873621</v>
      </c>
      <c r="N27" s="17">
        <f t="shared" si="1"/>
        <v>4248.0436274994563</v>
      </c>
      <c r="O27" s="17">
        <f t="shared" si="1"/>
        <v>2551.0947039185098</v>
      </c>
      <c r="P27" s="17">
        <f t="shared" si="1"/>
        <v>2294.0468692365757</v>
      </c>
      <c r="Q27" s="17">
        <f t="shared" si="1"/>
        <v>3165.7382879626825</v>
      </c>
      <c r="R27" s="17">
        <f t="shared" si="1"/>
        <v>3444.0422287820597</v>
      </c>
      <c r="S27" s="17">
        <f t="shared" si="1"/>
        <v>2742.0697517021499</v>
      </c>
      <c r="T27" s="17">
        <f t="shared" si="1"/>
        <v>969.76293039343102</v>
      </c>
      <c r="U27" s="17">
        <f t="shared" si="1"/>
        <v>1194.9308000949218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53</v>
      </c>
      <c r="C29" s="25">
        <f>SUM(D29:U29)</f>
        <v>880381.73087872623</v>
      </c>
      <c r="D29" s="25">
        <f t="shared" ref="D29:U29" si="2">D8*D6</f>
        <v>776857.68556883605</v>
      </c>
      <c r="E29" s="25">
        <f t="shared" si="2"/>
        <v>445.22148441429988</v>
      </c>
      <c r="F29" s="25">
        <f t="shared" si="2"/>
        <v>5775.5384489337212</v>
      </c>
      <c r="G29" s="25">
        <f t="shared" si="2"/>
        <v>1189.8076108309021</v>
      </c>
      <c r="H29" s="25">
        <f t="shared" si="2"/>
        <v>16758.092186983125</v>
      </c>
      <c r="I29" s="25">
        <f t="shared" si="2"/>
        <v>37269.133079540108</v>
      </c>
      <c r="J29" s="25">
        <f t="shared" si="2"/>
        <v>936.43156222023458</v>
      </c>
      <c r="K29" s="25">
        <f t="shared" si="2"/>
        <v>5495.6030979464349</v>
      </c>
      <c r="L29" s="25">
        <f t="shared" si="2"/>
        <v>4630.3359115577314</v>
      </c>
      <c r="M29" s="25">
        <f t="shared" si="2"/>
        <v>10414.152727873621</v>
      </c>
      <c r="N29" s="25">
        <f t="shared" si="2"/>
        <v>4248.0436274994554</v>
      </c>
      <c r="O29" s="25">
        <f t="shared" si="2"/>
        <v>2551.0947039185098</v>
      </c>
      <c r="P29" s="25">
        <f t="shared" si="2"/>
        <v>2294.0468692365762</v>
      </c>
      <c r="Q29" s="25">
        <f t="shared" si="2"/>
        <v>3165.738287962683</v>
      </c>
      <c r="R29" s="25">
        <f t="shared" si="2"/>
        <v>3444.0422287820597</v>
      </c>
      <c r="S29" s="25">
        <f t="shared" si="2"/>
        <v>2742.0697517021499</v>
      </c>
      <c r="T29" s="25">
        <f t="shared" si="2"/>
        <v>969.76293039343113</v>
      </c>
      <c r="U29" s="25">
        <f t="shared" si="2"/>
        <v>1194.9308000949213</v>
      </c>
    </row>
    <row r="30" spans="1:21" ht="15" customHeight="1" x14ac:dyDescent="0.15">
      <c r="A30" s="11"/>
      <c r="B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7D51-C500-7340-8548-056C274CD331}">
  <dimension ref="A1:U38"/>
  <sheetViews>
    <sheetView zoomScale="63" zoomScaleNormal="85" zoomScaleSheetLayoutView="75" workbookViewId="0">
      <selection activeCell="C54" sqref="C54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  <c r="E1" s="3" t="s">
        <v>55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250000</v>
      </c>
      <c r="D4" s="22">
        <v>250000</v>
      </c>
      <c r="E4" s="22">
        <v>250000</v>
      </c>
      <c r="F4" s="22">
        <v>250000</v>
      </c>
      <c r="G4" s="22">
        <v>250000</v>
      </c>
      <c r="H4" s="22">
        <v>250000</v>
      </c>
      <c r="I4" s="22">
        <v>250000</v>
      </c>
      <c r="J4" s="22">
        <v>250000</v>
      </c>
      <c r="K4" s="22">
        <v>250000</v>
      </c>
      <c r="L4" s="22">
        <v>250000</v>
      </c>
      <c r="M4" s="22">
        <v>250000</v>
      </c>
      <c r="N4" s="22">
        <v>250000</v>
      </c>
      <c r="O4" s="22">
        <v>250000</v>
      </c>
      <c r="P4" s="22">
        <v>250000</v>
      </c>
      <c r="Q4" s="22">
        <v>250000</v>
      </c>
      <c r="R4" s="22">
        <v>250000</v>
      </c>
      <c r="S4" s="22">
        <v>250000</v>
      </c>
      <c r="T4" s="22">
        <v>250000</v>
      </c>
      <c r="U4" s="22">
        <v>250000</v>
      </c>
    </row>
    <row r="5" spans="1:21" ht="15" customHeight="1" x14ac:dyDescent="0.15">
      <c r="A5" s="8"/>
      <c r="B5" s="20" t="s">
        <v>52</v>
      </c>
      <c r="C5" s="9">
        <v>400</v>
      </c>
      <c r="D5" s="9">
        <v>21000</v>
      </c>
      <c r="E5" s="9">
        <v>90</v>
      </c>
      <c r="F5" s="9">
        <v>400</v>
      </c>
      <c r="G5" s="9">
        <v>120</v>
      </c>
      <c r="H5" s="9">
        <v>520</v>
      </c>
      <c r="I5" s="9">
        <v>900</v>
      </c>
      <c r="J5" s="9">
        <v>110</v>
      </c>
      <c r="K5" s="9">
        <v>330</v>
      </c>
      <c r="L5" s="9">
        <v>360</v>
      </c>
      <c r="M5" s="9">
        <v>600</v>
      </c>
      <c r="N5" s="9">
        <v>335</v>
      </c>
      <c r="O5" s="9">
        <v>200</v>
      </c>
      <c r="P5" s="9">
        <v>220</v>
      </c>
      <c r="Q5" s="9">
        <v>235</v>
      </c>
      <c r="R5" s="9">
        <v>245</v>
      </c>
      <c r="S5" s="9">
        <v>210</v>
      </c>
      <c r="T5" s="9">
        <v>130</v>
      </c>
      <c r="U5" s="9">
        <v>110</v>
      </c>
    </row>
    <row r="6" spans="1:21" ht="15" customHeight="1" x14ac:dyDescent="0.15">
      <c r="A6" s="8"/>
      <c r="B6" s="20"/>
      <c r="C6" s="24">
        <f>C5/C4</f>
        <v>1.6000000000000001E-3</v>
      </c>
      <c r="D6" s="24">
        <f t="shared" ref="D6:U6" si="0">D5/D4</f>
        <v>8.4000000000000005E-2</v>
      </c>
      <c r="E6" s="24">
        <f t="shared" si="0"/>
        <v>3.6000000000000002E-4</v>
      </c>
      <c r="F6" s="24">
        <f t="shared" si="0"/>
        <v>1.6000000000000001E-3</v>
      </c>
      <c r="G6" s="24">
        <f t="shared" si="0"/>
        <v>4.8000000000000001E-4</v>
      </c>
      <c r="H6" s="24">
        <f t="shared" si="0"/>
        <v>2.0799999999999998E-3</v>
      </c>
      <c r="I6" s="24">
        <f t="shared" si="0"/>
        <v>3.5999999999999999E-3</v>
      </c>
      <c r="J6" s="24">
        <f t="shared" si="0"/>
        <v>4.4000000000000002E-4</v>
      </c>
      <c r="K6" s="24">
        <f t="shared" si="0"/>
        <v>1.32E-3</v>
      </c>
      <c r="L6" s="24">
        <f t="shared" si="0"/>
        <v>1.4400000000000001E-3</v>
      </c>
      <c r="M6" s="24">
        <f t="shared" si="0"/>
        <v>2.3999999999999998E-3</v>
      </c>
      <c r="N6" s="24">
        <f t="shared" si="0"/>
        <v>1.34E-3</v>
      </c>
      <c r="O6" s="24">
        <f t="shared" si="0"/>
        <v>8.0000000000000004E-4</v>
      </c>
      <c r="P6" s="24">
        <f t="shared" si="0"/>
        <v>8.8000000000000003E-4</v>
      </c>
      <c r="Q6" s="24">
        <f t="shared" si="0"/>
        <v>9.3999999999999997E-4</v>
      </c>
      <c r="R6" s="24">
        <f t="shared" si="0"/>
        <v>9.7999999999999997E-4</v>
      </c>
      <c r="S6" s="24">
        <f t="shared" si="0"/>
        <v>8.4000000000000003E-4</v>
      </c>
      <c r="T6" s="24">
        <f t="shared" si="0"/>
        <v>5.1999999999999995E-4</v>
      </c>
      <c r="U6" s="24">
        <f t="shared" si="0"/>
        <v>4.4000000000000002E-4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risk'!C7*'final-death'!C$29</f>
        <v>1.8099838477742316</v>
      </c>
      <c r="D9" s="17">
        <f>'fatality risk'!D7*'final-death'!D$29</f>
        <v>1.4426338230366367</v>
      </c>
      <c r="E9" s="17">
        <f>'fatality risk'!E7*'final-death'!E$29</f>
        <v>8.9585599585599595E-4</v>
      </c>
      <c r="F9" s="17">
        <f>'fatality risk'!F7*'final-death'!F$29</f>
        <v>1.1108461384190773E-2</v>
      </c>
      <c r="G9" s="17">
        <f>'fatality risk'!G7*'final-death'!G$29</f>
        <v>2.4047487838303769E-3</v>
      </c>
      <c r="H9" s="17">
        <f>'fatality risk'!H7*'final-death'!H$29</f>
        <v>3.2225832468145227E-2</v>
      </c>
      <c r="I9" s="17">
        <f>'fatality risk'!I7*'final-death'!I$29</f>
        <v>7.3517552685876314E-2</v>
      </c>
      <c r="J9" s="17">
        <f>'fatality risk'!J7*'final-death'!J$29</f>
        <v>2.0984922182927489E-3</v>
      </c>
      <c r="K9" s="17">
        <f>'fatality risk'!K7*'final-death'!K$29</f>
        <v>1.2263962826218921E-2</v>
      </c>
      <c r="L9" s="17">
        <f>'fatality risk'!L7*'final-death'!L$29</f>
        <v>8.7857956239626705E-3</v>
      </c>
      <c r="M9" s="17">
        <f>'fatality risk'!M7*'final-death'!M$29</f>
        <v>2.3244164048975963E-2</v>
      </c>
      <c r="N9" s="17">
        <f>'fatality risk'!N7*'final-death'!N$29</f>
        <v>8.509683921931634E-3</v>
      </c>
      <c r="O9" s="17">
        <f>'fatality risk'!O7*'final-death'!O$29</f>
        <v>5.4913851108633711E-3</v>
      </c>
      <c r="P9" s="17">
        <f>'fatality risk'!P7*'final-death'!P$29</f>
        <v>5.1736059703844563E-3</v>
      </c>
      <c r="Q9" s="17">
        <f>'fatality risk'!Q7*'final-death'!Q$29</f>
        <v>6.9822379108873782E-3</v>
      </c>
      <c r="R9" s="17">
        <f>'fatality risk'!R7*'final-death'!R$29</f>
        <v>7.3155555187706996E-3</v>
      </c>
      <c r="S9" s="17">
        <f>'fatality risk'!S7*'final-death'!S$29</f>
        <v>6.1860700648321467E-3</v>
      </c>
      <c r="T9" s="17">
        <f>'fatality risk'!T7*'final-death'!T$29</f>
        <v>2.1744704547178757E-3</v>
      </c>
      <c r="U9" s="17">
        <f>'fatality risk'!U7*'final-death'!U$29</f>
        <v>2.7337449195229163E-3</v>
      </c>
    </row>
    <row r="10" spans="1:21" ht="15" customHeight="1" x14ac:dyDescent="0.15">
      <c r="A10" s="11" t="s">
        <v>6</v>
      </c>
      <c r="B10" s="11">
        <v>1E-4</v>
      </c>
      <c r="C10" s="17">
        <f>'fatality risk'!C8*'final-death'!C$29</f>
        <v>7.6225541445735665</v>
      </c>
      <c r="D10" s="17">
        <f>'fatality risk'!D8*'final-death'!D$29</f>
        <v>5.7993901404127106</v>
      </c>
      <c r="E10" s="17">
        <f>'fatality risk'!E8*'final-death'!E$29</f>
        <v>3.7514374514374515E-3</v>
      </c>
      <c r="F10" s="17">
        <f>'fatality risk'!F8*'final-death'!F$29</f>
        <v>4.6593986941836744E-2</v>
      </c>
      <c r="G10" s="17">
        <f>'fatality risk'!G8*'final-death'!G$29</f>
        <v>1.0100972356225429E-2</v>
      </c>
      <c r="H10" s="17">
        <f>'fatality risk'!H8*'final-death'!H$29</f>
        <v>0.13379395856385581</v>
      </c>
      <c r="I10" s="17">
        <f>'fatality risk'!I8*'final-death'!I$29</f>
        <v>0.30414994525755312</v>
      </c>
      <c r="J10" s="17">
        <f>'fatality risk'!J8*'final-death'!J$29</f>
        <v>8.8486258503860486E-3</v>
      </c>
      <c r="K10" s="17">
        <f>'fatality risk'!K8*'final-death'!K$29</f>
        <v>5.2833943690422734E-2</v>
      </c>
      <c r="L10" s="17">
        <f>'fatality risk'!L8*'final-death'!L$29</f>
        <v>3.731436762367589E-2</v>
      </c>
      <c r="M10" s="17">
        <f>'fatality risk'!M8*'final-death'!M$29</f>
        <v>9.2328681791150904E-2</v>
      </c>
      <c r="N10" s="17">
        <f>'fatality risk'!N8*'final-death'!N$29</f>
        <v>3.5939659153749637E-2</v>
      </c>
      <c r="O10" s="17">
        <f>'fatality risk'!O8*'final-death'!O$29</f>
        <v>2.319310293571163E-2</v>
      </c>
      <c r="P10" s="17">
        <f>'fatality risk'!P8*'final-death'!P$29</f>
        <v>2.1959531327354835E-2</v>
      </c>
      <c r="Q10" s="17">
        <f>'fatality risk'!Q8*'final-death'!Q$29</f>
        <v>2.9957721255743395E-2</v>
      </c>
      <c r="R10" s="17">
        <f>'fatality risk'!R8*'final-death'!R$29</f>
        <v>3.0585711678660581E-2</v>
      </c>
      <c r="S10" s="17">
        <f>'fatality risk'!S8*'final-death'!S$29</f>
        <v>2.5894520200753484E-2</v>
      </c>
      <c r="T10" s="17">
        <f>'fatality risk'!T8*'final-death'!T$29</f>
        <v>9.3701219505150542E-3</v>
      </c>
      <c r="U10" s="17">
        <f>'fatality risk'!U8*'final-death'!U$29</f>
        <v>1.4240818514476304E-2</v>
      </c>
    </row>
    <row r="11" spans="1:21" ht="15" customHeight="1" x14ac:dyDescent="0.15">
      <c r="A11" s="11" t="s">
        <v>7</v>
      </c>
      <c r="B11" s="11">
        <v>1E-4</v>
      </c>
      <c r="C11" s="17">
        <f>'fatality risk'!C9*'final-death'!C$29</f>
        <v>9.4534529195155965</v>
      </c>
      <c r="D11" s="17">
        <f>'fatality risk'!D9*'final-death'!D$29</f>
        <v>7.0204756783298423</v>
      </c>
      <c r="E11" s="17">
        <f>'fatality risk'!E9*'final-death'!E$29</f>
        <v>4.6828282828282834E-3</v>
      </c>
      <c r="F11" s="17">
        <f>'fatality risk'!F9*'final-death'!F$29</f>
        <v>5.8707534069963992E-2</v>
      </c>
      <c r="G11" s="17">
        <f>'fatality risk'!G9*'final-death'!G$29</f>
        <v>1.2350394766197004E-2</v>
      </c>
      <c r="H11" s="17">
        <f>'fatality risk'!H9*'final-death'!H$29</f>
        <v>0.16921153987853821</v>
      </c>
      <c r="I11" s="17">
        <f>'fatality risk'!I9*'final-death'!I$29</f>
        <v>0.37494233693847723</v>
      </c>
      <c r="J11" s="17">
        <f>'fatality risk'!J9*'final-death'!J$29</f>
        <v>1.1179268533016576E-2</v>
      </c>
      <c r="K11" s="17">
        <f>'fatality risk'!K9*'final-death'!K$29</f>
        <v>6.6929214735442832E-2</v>
      </c>
      <c r="L11" s="17">
        <f>'fatality risk'!L9*'final-death'!L$29</f>
        <v>4.7099129755405506E-2</v>
      </c>
      <c r="M11" s="17">
        <f>'fatality risk'!M9*'final-death'!M$29</f>
        <v>0.11370183913909243</v>
      </c>
      <c r="N11" s="17">
        <f>'fatality risk'!N9*'final-death'!N$29</f>
        <v>4.5873591789641045E-2</v>
      </c>
      <c r="O11" s="17">
        <f>'fatality risk'!O9*'final-death'!O$29</f>
        <v>2.9254932738758826E-2</v>
      </c>
      <c r="P11" s="17">
        <f>'fatality risk'!P9*'final-death'!P$29</f>
        <v>2.699637746939693E-2</v>
      </c>
      <c r="Q11" s="17">
        <f>'fatality risk'!Q9*'final-death'!Q$29</f>
        <v>3.6495572944544835E-2</v>
      </c>
      <c r="R11" s="17">
        <f>'fatality risk'!R9*'final-death'!R$29</f>
        <v>3.7685766283736308E-2</v>
      </c>
      <c r="S11" s="17">
        <f>'fatality risk'!S9*'final-death'!S$29</f>
        <v>3.1736785598938326E-2</v>
      </c>
      <c r="T11" s="17">
        <f>'fatality risk'!T9*'final-death'!T$29</f>
        <v>1.133540454475261E-2</v>
      </c>
      <c r="U11" s="17">
        <f>'fatality risk'!U9*'final-death'!U$29</f>
        <v>1.7517962588859591E-2</v>
      </c>
    </row>
    <row r="12" spans="1:21" ht="15" customHeight="1" x14ac:dyDescent="0.15">
      <c r="A12" s="11" t="s">
        <v>8</v>
      </c>
      <c r="B12" s="11">
        <v>2E-3</v>
      </c>
      <c r="C12" s="17">
        <f>'fatality risk'!C10*'final-death'!C$29</f>
        <v>182.98389481270237</v>
      </c>
      <c r="D12" s="17">
        <f>'fatality risk'!D10*'final-death'!D$29</f>
        <v>137.01582626915851</v>
      </c>
      <c r="E12" s="17">
        <f>'fatality risk'!E10*'final-death'!E$29</f>
        <v>9.1369075369075362E-2</v>
      </c>
      <c r="F12" s="17">
        <f>'fatality risk'!F10*'final-death'!F$29</f>
        <v>1.1545224347648926</v>
      </c>
      <c r="G12" s="17">
        <f>'fatality risk'!G10*'final-death'!G$29</f>
        <v>0.23305300152691219</v>
      </c>
      <c r="H12" s="17">
        <f>'fatality risk'!H10*'final-death'!H$29</f>
        <v>3.3210053378548046</v>
      </c>
      <c r="I12" s="17">
        <f>'fatality risk'!I10*'final-death'!I$29</f>
        <v>7.3232470852473996</v>
      </c>
      <c r="J12" s="17">
        <f>'fatality risk'!J10*'final-death'!J$29</f>
        <v>0.21757007451001564</v>
      </c>
      <c r="K12" s="17">
        <f>'fatality risk'!K10*'final-death'!K$29</f>
        <v>1.343925768360092</v>
      </c>
      <c r="L12" s="17">
        <f>'fatality risk'!L10*'final-death'!L$29</f>
        <v>0.92153781151676462</v>
      </c>
      <c r="M12" s="17">
        <f>'fatality risk'!M10*'final-death'!M$29</f>
        <v>2.163765639733044</v>
      </c>
      <c r="N12" s="17">
        <f>'fatality risk'!N10*'final-death'!N$29</f>
        <v>0.89641420882162315</v>
      </c>
      <c r="O12" s="17">
        <f>'fatality risk'!O10*'final-death'!O$29</f>
        <v>0.59033237705933361</v>
      </c>
      <c r="P12" s="17">
        <f>'fatality risk'!P10*'final-death'!P$29</f>
        <v>0.51563703119442672</v>
      </c>
      <c r="Q12" s="17">
        <f>'fatality risk'!Q10*'final-death'!Q$29</f>
        <v>0.68858934655946669</v>
      </c>
      <c r="R12" s="17">
        <f>'fatality risk'!R10*'final-death'!R$29</f>
        <v>0.71147827302456124</v>
      </c>
      <c r="S12" s="17">
        <f>'fatality risk'!S10*'final-death'!S$29</f>
        <v>0.59915310577399483</v>
      </c>
      <c r="T12" s="17">
        <f>'fatality risk'!T10*'final-death'!T$29</f>
        <v>0.21659460494033025</v>
      </c>
      <c r="U12" s="17">
        <f>'fatality risk'!U10*'final-death'!U$29</f>
        <v>0.31574540505904319</v>
      </c>
    </row>
    <row r="13" spans="1:21" ht="15" customHeight="1" x14ac:dyDescent="0.15">
      <c r="A13" s="11" t="s">
        <v>9</v>
      </c>
      <c r="B13" s="11">
        <v>2E-3</v>
      </c>
      <c r="C13" s="17">
        <f>'fatality risk'!C11*'final-death'!C$29</f>
        <v>177.70469134066016</v>
      </c>
      <c r="D13" s="17">
        <f>'fatality risk'!D11*'final-death'!D$29</f>
        <v>151.27867581292378</v>
      </c>
      <c r="E13" s="17">
        <f>'fatality risk'!E11*'final-death'!E$29</f>
        <v>9.2902874902874896E-2</v>
      </c>
      <c r="F13" s="17">
        <f>'fatality risk'!F11*'final-death'!F$29</f>
        <v>1.0906547863484575</v>
      </c>
      <c r="G13" s="17">
        <f>'fatality risk'!G11*'final-death'!G$29</f>
        <v>0.22914105249738512</v>
      </c>
      <c r="H13" s="17">
        <f>'fatality risk'!H11*'final-death'!H$29</f>
        <v>3.2948528663792702</v>
      </c>
      <c r="I13" s="17">
        <f>'fatality risk'!I11*'final-death'!I$29</f>
        <v>7.3438021421633106</v>
      </c>
      <c r="J13" s="17">
        <f>'fatality risk'!J11*'final-death'!J$29</f>
        <v>0.19827078856433239</v>
      </c>
      <c r="K13" s="17">
        <f>'fatality risk'!K11*'final-death'!K$29</f>
        <v>1.1872728797656855</v>
      </c>
      <c r="L13" s="17">
        <f>'fatality risk'!L11*'final-death'!L$29</f>
        <v>0.91257421268024752</v>
      </c>
      <c r="M13" s="17">
        <f>'fatality risk'!M11*'final-death'!M$29</f>
        <v>2.0428483409945506</v>
      </c>
      <c r="N13" s="17">
        <f>'fatality risk'!N11*'final-death'!N$29</f>
        <v>0.85232949497873989</v>
      </c>
      <c r="O13" s="17">
        <f>'fatality risk'!O11*'final-death'!O$29</f>
        <v>0.56067729964077784</v>
      </c>
      <c r="P13" s="17">
        <f>'fatality risk'!P11*'final-death'!P$29</f>
        <v>0.48877444188812386</v>
      </c>
      <c r="Q13" s="17">
        <f>'fatality risk'!Q11*'final-death'!Q$29</f>
        <v>0.64823135383474983</v>
      </c>
      <c r="R13" s="17">
        <f>'fatality risk'!R11*'final-death'!R$29</f>
        <v>0.69390167775730083</v>
      </c>
      <c r="S13" s="17">
        <f>'fatality risk'!S11*'final-death'!S$29</f>
        <v>0.57784892402573573</v>
      </c>
      <c r="T13" s="17">
        <f>'fatality risk'!T11*'final-death'!T$29</f>
        <v>0.19786855592983271</v>
      </c>
      <c r="U13" s="17">
        <f>'fatality risk'!U11*'final-death'!U$29</f>
        <v>0.26636829290416453</v>
      </c>
    </row>
    <row r="14" spans="1:21" ht="15" customHeight="1" x14ac:dyDescent="0.15">
      <c r="A14" s="11" t="s">
        <v>10</v>
      </c>
      <c r="B14" s="11">
        <v>2E-3</v>
      </c>
      <c r="C14" s="17">
        <f>'fatality risk'!C12*'final-death'!C$29</f>
        <v>165.08562046901829</v>
      </c>
      <c r="D14" s="17">
        <f>'fatality risk'!D12*'final-death'!D$29</f>
        <v>162.76535473675946</v>
      </c>
      <c r="E14" s="17">
        <f>'fatality risk'!E12*'final-death'!E$29</f>
        <v>9.0883190883190898E-2</v>
      </c>
      <c r="F14" s="17">
        <f>'fatality risk'!F12*'final-death'!F$29</f>
        <v>1.0076484482687269</v>
      </c>
      <c r="G14" s="17">
        <f>'fatality risk'!G12*'final-death'!G$29</f>
        <v>0.21974216914246641</v>
      </c>
      <c r="H14" s="17">
        <f>'fatality risk'!H12*'final-death'!H$29</f>
        <v>3.1365158306915646</v>
      </c>
      <c r="I14" s="17">
        <f>'fatality risk'!I12*'final-death'!I$29</f>
        <v>7.1522548671245207</v>
      </c>
      <c r="J14" s="17">
        <f>'fatality risk'!J12*'final-death'!J$29</f>
        <v>0.16301123724420927</v>
      </c>
      <c r="K14" s="17">
        <f>'fatality risk'!K12*'final-death'!K$29</f>
        <v>0.92346248302351452</v>
      </c>
      <c r="L14" s="17">
        <f>'fatality risk'!L12*'final-death'!L$29</f>
        <v>0.84537514861252905</v>
      </c>
      <c r="M14" s="17">
        <f>'fatality risk'!M12*'final-death'!M$29</f>
        <v>1.9559277201239411</v>
      </c>
      <c r="N14" s="17">
        <f>'fatality risk'!N12*'final-death'!N$29</f>
        <v>0.77008962398261405</v>
      </c>
      <c r="O14" s="17">
        <f>'fatality risk'!O12*'final-death'!O$29</f>
        <v>0.45273824352780878</v>
      </c>
      <c r="P14" s="17">
        <f>'fatality risk'!P12*'final-death'!P$29</f>
        <v>0.42931331707708148</v>
      </c>
      <c r="Q14" s="17">
        <f>'fatality risk'!Q12*'final-death'!Q$29</f>
        <v>0.59007765761300934</v>
      </c>
      <c r="R14" s="17">
        <f>'fatality risk'!R12*'final-death'!R$29</f>
        <v>0.65762909338816733</v>
      </c>
      <c r="S14" s="17">
        <f>'fatality risk'!S12*'final-death'!S$29</f>
        <v>0.52638262670957714</v>
      </c>
      <c r="T14" s="17">
        <f>'fatality risk'!T12*'final-death'!T$29</f>
        <v>0.17383735335765385</v>
      </c>
      <c r="U14" s="17">
        <f>'fatality risk'!U12*'final-death'!U$29</f>
        <v>0.2060985479666588</v>
      </c>
    </row>
    <row r="15" spans="1:21" ht="15" customHeight="1" x14ac:dyDescent="0.15">
      <c r="A15" s="11" t="s">
        <v>11</v>
      </c>
      <c r="B15" s="11">
        <v>2E-3</v>
      </c>
      <c r="C15" s="17">
        <f>'fatality risk'!C13*'final-death'!C$29</f>
        <v>145.78193346553402</v>
      </c>
      <c r="D15" s="17">
        <f>'fatality risk'!D13*'final-death'!D$29</f>
        <v>152.64196634421953</v>
      </c>
      <c r="E15" s="17">
        <f>'fatality risk'!E13*'final-death'!E$29</f>
        <v>7.7920745920745924E-2</v>
      </c>
      <c r="F15" s="17">
        <f>'fatality risk'!F13*'final-death'!F$29</f>
        <v>0.90018724552975971</v>
      </c>
      <c r="G15" s="17">
        <f>'fatality risk'!G13*'final-death'!G$29</f>
        <v>0.19273020591584311</v>
      </c>
      <c r="H15" s="17">
        <f>'fatality risk'!H13*'final-death'!H$29</f>
        <v>2.7985982916832208</v>
      </c>
      <c r="I15" s="17">
        <f>'fatality risk'!I13*'final-death'!I$29</f>
        <v>6.4557719725609308</v>
      </c>
      <c r="J15" s="17">
        <f>'fatality risk'!J13*'final-death'!J$29</f>
        <v>0.13775420266184332</v>
      </c>
      <c r="K15" s="17">
        <f>'fatality risk'!K13*'final-death'!K$29</f>
        <v>0.7606205386968995</v>
      </c>
      <c r="L15" s="17">
        <f>'fatality risk'!L13*'final-death'!L$29</f>
        <v>0.74246442825245074</v>
      </c>
      <c r="M15" s="17">
        <f>'fatality risk'!M13*'final-death'!M$29</f>
        <v>1.7215606010225588</v>
      </c>
      <c r="N15" s="17">
        <f>'fatality risk'!N13*'final-death'!N$29</f>
        <v>0.65438626130488653</v>
      </c>
      <c r="O15" s="17">
        <f>'fatality risk'!O13*'final-death'!O$29</f>
        <v>0.36051989594946116</v>
      </c>
      <c r="P15" s="17">
        <f>'fatality risk'!P13*'final-death'!P$29</f>
        <v>0.35124198058120837</v>
      </c>
      <c r="Q15" s="17">
        <f>'fatality risk'!Q13*'final-death'!Q$29</f>
        <v>0.5174419126769827</v>
      </c>
      <c r="R15" s="17">
        <f>'fatality risk'!R13*'final-death'!R$29</f>
        <v>0.59511904396975623</v>
      </c>
      <c r="S15" s="17">
        <f>'fatality risk'!S13*'final-death'!S$29</f>
        <v>0.4614803681888624</v>
      </c>
      <c r="T15" s="17">
        <f>'fatality risk'!T13*'final-death'!T$29</f>
        <v>0.1517740108729935</v>
      </c>
      <c r="U15" s="17">
        <f>'fatality risk'!U13*'final-death'!U$29</f>
        <v>0.18251954375471224</v>
      </c>
    </row>
    <row r="16" spans="1:21" ht="15" customHeight="1" x14ac:dyDescent="0.15">
      <c r="A16" s="11" t="s">
        <v>12</v>
      </c>
      <c r="B16" s="11">
        <v>2E-3</v>
      </c>
      <c r="C16" s="17">
        <f>'fatality risk'!C14*'final-death'!C$29</f>
        <v>128.02132501037366</v>
      </c>
      <c r="D16" s="17">
        <f>'fatality risk'!D14*'final-death'!D$29</f>
        <v>133.27863174607194</v>
      </c>
      <c r="E16" s="17">
        <f>'fatality risk'!E14*'final-death'!E$29</f>
        <v>6.5363895363895363E-2</v>
      </c>
      <c r="F16" s="17">
        <f>'fatality risk'!F14*'final-death'!F$29</f>
        <v>0.84070952112640185</v>
      </c>
      <c r="G16" s="17">
        <f>'fatality risk'!G14*'final-death'!G$29</f>
        <v>0.17065144969737009</v>
      </c>
      <c r="H16" s="17">
        <f>'fatality risk'!H14*'final-death'!H$29</f>
        <v>2.5142824136221065</v>
      </c>
      <c r="I16" s="17">
        <f>'fatality risk'!I14*'final-death'!I$29</f>
        <v>5.8867097465419862</v>
      </c>
      <c r="J16" s="17">
        <f>'fatality risk'!J14*'final-death'!J$29</f>
        <v>0.12503367258787323</v>
      </c>
      <c r="K16" s="17">
        <f>'fatality risk'!K14*'final-death'!K$29</f>
        <v>0.67885256984272346</v>
      </c>
      <c r="L16" s="17">
        <f>'fatality risk'!L14*'final-death'!L$29</f>
        <v>0.65336836587304659</v>
      </c>
      <c r="M16" s="17">
        <f>'fatality risk'!M14*'final-death'!M$29</f>
        <v>1.4934025902104022</v>
      </c>
      <c r="N16" s="17">
        <f>'fatality risk'!N14*'final-death'!N$29</f>
        <v>0.56735076507697657</v>
      </c>
      <c r="O16" s="17">
        <f>'fatality risk'!O14*'final-death'!O$29</f>
        <v>0.31467740864610433</v>
      </c>
      <c r="P16" s="17">
        <f>'fatality risk'!P14*'final-death'!P$29</f>
        <v>0.29718549290687629</v>
      </c>
      <c r="Q16" s="17">
        <f>'fatality risk'!Q14*'final-death'!Q$29</f>
        <v>0.42856466825979639</v>
      </c>
      <c r="R16" s="17">
        <f>'fatality risk'!R14*'final-death'!R$29</f>
        <v>0.49934680517391261</v>
      </c>
      <c r="S16" s="17">
        <f>'fatality risk'!S14*'final-death'!S$29</f>
        <v>0.38787949554658507</v>
      </c>
      <c r="T16" s="17">
        <f>'fatality risk'!T14*'final-death'!T$29</f>
        <v>0.12548208520862367</v>
      </c>
      <c r="U16" s="17">
        <f>'fatality risk'!U14*'final-death'!U$29</f>
        <v>0.15698879009210112</v>
      </c>
    </row>
    <row r="17" spans="1:21" ht="15" customHeight="1" x14ac:dyDescent="0.15">
      <c r="A17" s="11" t="s">
        <v>13</v>
      </c>
      <c r="B17" s="11">
        <v>2E-3</v>
      </c>
      <c r="C17" s="17">
        <f>'fatality risk'!C15*'final-death'!C$29</f>
        <v>117.57289384322647</v>
      </c>
      <c r="D17" s="17">
        <f>'fatality risk'!D15*'final-death'!D$29</f>
        <v>116.29619917943681</v>
      </c>
      <c r="E17" s="17">
        <f>'fatality risk'!E15*'final-death'!E$29</f>
        <v>5.6111888111888109E-2</v>
      </c>
      <c r="F17" s="17">
        <f>'fatality risk'!F15*'final-death'!F$29</f>
        <v>0.77340807874371675</v>
      </c>
      <c r="G17" s="17">
        <f>'fatality risk'!G15*'final-death'!G$29</f>
        <v>0.16094225838135717</v>
      </c>
      <c r="H17" s="17">
        <f>'fatality risk'!H15*'final-death'!H$29</f>
        <v>2.3683418824645037</v>
      </c>
      <c r="I17" s="17">
        <f>'fatality risk'!I15*'final-death'!I$29</f>
        <v>5.4895136517575649</v>
      </c>
      <c r="J17" s="17">
        <f>'fatality risk'!J15*'final-death'!J$29</f>
        <v>0.11563698571891366</v>
      </c>
      <c r="K17" s="17">
        <f>'fatality risk'!K15*'final-death'!K$29</f>
        <v>0.64434062027718186</v>
      </c>
      <c r="L17" s="17">
        <f>'fatality risk'!L15*'final-death'!L$29</f>
        <v>0.5884469206188534</v>
      </c>
      <c r="M17" s="17">
        <f>'fatality risk'!M15*'final-death'!M$29</f>
        <v>1.3309280503179213</v>
      </c>
      <c r="N17" s="17">
        <f>'fatality risk'!N15*'final-death'!N$29</f>
        <v>0.521308142418066</v>
      </c>
      <c r="O17" s="17">
        <f>'fatality risk'!O15*'final-death'!O$29</f>
        <v>0.29568864114951077</v>
      </c>
      <c r="P17" s="17">
        <f>'fatality risk'!P15*'final-death'!P$29</f>
        <v>0.27769389795478133</v>
      </c>
      <c r="Q17" s="17">
        <f>'fatality risk'!Q15*'final-death'!Q$29</f>
        <v>0.39482318263997496</v>
      </c>
      <c r="R17" s="17">
        <f>'fatality risk'!R15*'final-death'!R$29</f>
        <v>0.4492725876388986</v>
      </c>
      <c r="S17" s="17">
        <f>'fatality risk'!S15*'final-death'!S$29</f>
        <v>0.35867571210197136</v>
      </c>
      <c r="T17" s="17">
        <f>'fatality risk'!T15*'final-death'!T$29</f>
        <v>0.1135023446986166</v>
      </c>
      <c r="U17" s="17">
        <f>'fatality risk'!U15*'final-death'!U$29</f>
        <v>0.15485501219526063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risk'!C16*'final-death'!C$29</f>
        <v>203.99061086424811</v>
      </c>
      <c r="D18" s="17">
        <f>'fatality risk'!D16*'final-death'!D$29</f>
        <v>197.34206572224682</v>
      </c>
      <c r="E18" s="17">
        <f>'fatality risk'!E16*'final-death'!E$29</f>
        <v>9.3819217819217815E-2</v>
      </c>
      <c r="F18" s="17">
        <f>'fatality risk'!F16*'final-death'!F$29</f>
        <v>1.3586424094253071</v>
      </c>
      <c r="G18" s="17">
        <f>'fatality risk'!G16*'final-death'!G$29</f>
        <v>0.28280226342277504</v>
      </c>
      <c r="H18" s="17">
        <f>'fatality risk'!H16*'final-death'!H$29</f>
        <v>4.0946470140380207</v>
      </c>
      <c r="I18" s="17">
        <f>'fatality risk'!I16*'final-death'!I$29</f>
        <v>9.147936293694233</v>
      </c>
      <c r="J18" s="17">
        <f>'fatality risk'!J16*'final-death'!J$29</f>
        <v>0.20507783731979917</v>
      </c>
      <c r="K18" s="17">
        <f>'fatality risk'!K16*'final-death'!K$29</f>
        <v>1.1398481025235685</v>
      </c>
      <c r="L18" s="17">
        <f>'fatality risk'!L16*'final-death'!L$29</f>
        <v>1.0370012938754551</v>
      </c>
      <c r="M18" s="17">
        <f>'fatality risk'!M16*'final-death'!M$29</f>
        <v>2.3301566410450483</v>
      </c>
      <c r="N18" s="17">
        <f>'fatality risk'!N16*'final-death'!N$29</f>
        <v>0.95956783792778244</v>
      </c>
      <c r="O18" s="17">
        <f>'fatality risk'!O16*'final-death'!O$29</f>
        <v>0.54381282794500185</v>
      </c>
      <c r="P18" s="17">
        <f>'fatality risk'!P16*'final-death'!P$29</f>
        <v>0.50182194913580236</v>
      </c>
      <c r="Q18" s="17">
        <f>'fatality risk'!Q16*'final-death'!Q$29</f>
        <v>0.69469273678683952</v>
      </c>
      <c r="R18" s="17">
        <f>'fatality risk'!R16*'final-death'!R$29</f>
        <v>0.78619464338920952</v>
      </c>
      <c r="S18" s="17">
        <f>'fatality risk'!S16*'final-death'!S$29</f>
        <v>0.62327314248903698</v>
      </c>
      <c r="T18" s="17">
        <f>'fatality risk'!T16*'final-death'!T$29</f>
        <v>0.2068763346220158</v>
      </c>
      <c r="U18" s="17">
        <f>'fatality risk'!U16*'final-death'!U$29</f>
        <v>0.25543647344215231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risk'!C17*'final-death'!C$29</f>
        <v>184.28658552832354</v>
      </c>
      <c r="D19" s="17">
        <f>'fatality risk'!D17*'final-death'!D$29</f>
        <v>171.87499261651536</v>
      </c>
      <c r="E19" s="17">
        <f>'fatality risk'!E17*'final-death'!E$29</f>
        <v>8.8146076146076141E-2</v>
      </c>
      <c r="F19" s="17">
        <f>'fatality risk'!F17*'final-death'!F$29</f>
        <v>1.2719195754664423</v>
      </c>
      <c r="G19" s="17">
        <f>'fatality risk'!G17*'final-death'!G$29</f>
        <v>0.2589554413993122</v>
      </c>
      <c r="H19" s="17">
        <f>'fatality risk'!H17*'final-death'!H$29</f>
        <v>3.7744293768943029</v>
      </c>
      <c r="I19" s="17">
        <f>'fatality risk'!I17*'final-death'!I$29</f>
        <v>8.1364930452603694</v>
      </c>
      <c r="J19" s="17">
        <f>'fatality risk'!J17*'final-death'!J$29</f>
        <v>0.18387758625344205</v>
      </c>
      <c r="K19" s="17">
        <f>'fatality risk'!K17*'final-death'!K$29</f>
        <v>1.0760424268529749</v>
      </c>
      <c r="L19" s="17">
        <f>'fatality risk'!L17*'final-death'!L$29</f>
        <v>0.97906578752523599</v>
      </c>
      <c r="M19" s="17">
        <f>'fatality risk'!M17*'final-death'!M$29</f>
        <v>2.0790411332323608</v>
      </c>
      <c r="N19" s="17">
        <f>'fatality risk'!N17*'final-death'!N$29</f>
        <v>0.89914411511574976</v>
      </c>
      <c r="O19" s="17">
        <f>'fatality risk'!O17*'final-death'!O$29</f>
        <v>0.50495016970147411</v>
      </c>
      <c r="P19" s="17">
        <f>'fatality risk'!P17*'final-death'!P$29</f>
        <v>0.45432841577581912</v>
      </c>
      <c r="Q19" s="17">
        <f>'fatality risk'!Q17*'final-death'!Q$29</f>
        <v>0.62937835950851539</v>
      </c>
      <c r="R19" s="17">
        <f>'fatality risk'!R17*'final-death'!R$29</f>
        <v>0.70276248958273302</v>
      </c>
      <c r="S19" s="17">
        <f>'fatality risk'!S17*'final-death'!S$29</f>
        <v>0.55074405690655526</v>
      </c>
      <c r="T19" s="17">
        <f>'fatality risk'!T17*'final-death'!T$29</f>
        <v>0.19392162926227008</v>
      </c>
      <c r="U19" s="17">
        <f>'fatality risk'!U17*'final-death'!U$29</f>
        <v>0.20672363870717278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risk'!C18*'final-death'!C$29</f>
        <v>502.16323383241212</v>
      </c>
      <c r="D20" s="17">
        <f>'fatality risk'!D18*'final-death'!D$29</f>
        <v>463.84611998133448</v>
      </c>
      <c r="E20" s="17">
        <f>'fatality risk'!E18*'final-death'!E$29</f>
        <v>0.25200336700336695</v>
      </c>
      <c r="F20" s="17">
        <f>'fatality risk'!F18*'final-death'!F$29</f>
        <v>3.5430444652424291</v>
      </c>
      <c r="G20" s="17">
        <f>'fatality risk'!G18*'final-death'!G$29</f>
        <v>0.74599481950854862</v>
      </c>
      <c r="H20" s="17">
        <f>'fatality risk'!H18*'final-death'!H$29</f>
        <v>10.157378803258318</v>
      </c>
      <c r="I20" s="17">
        <f>'fatality risk'!I18*'final-death'!I$29</f>
        <v>21.497355021313549</v>
      </c>
      <c r="J20" s="17">
        <f>'fatality risk'!J18*'final-death'!J$29</f>
        <v>0.50799656606014787</v>
      </c>
      <c r="K20" s="17">
        <f>'fatality risk'!K18*'final-death'!K$29</f>
        <v>2.9623306595889689</v>
      </c>
      <c r="L20" s="17">
        <f>'fatality risk'!L18*'final-death'!L$29</f>
        <v>2.8309043472473152</v>
      </c>
      <c r="M20" s="17">
        <f>'fatality risk'!M18*'final-death'!M$29</f>
        <v>5.8094620163547805</v>
      </c>
      <c r="N20" s="17">
        <f>'fatality risk'!N18*'final-death'!N$29</f>
        <v>2.6116039374454449</v>
      </c>
      <c r="O20" s="17">
        <f>'fatality risk'!O18*'final-death'!O$29</f>
        <v>1.4242932045088565</v>
      </c>
      <c r="P20" s="17">
        <f>'fatality risk'!P18*'final-death'!P$29</f>
        <v>1.2589807572518796</v>
      </c>
      <c r="Q20" s="17">
        <f>'fatality risk'!Q18*'final-death'!Q$29</f>
        <v>1.7546537992221445</v>
      </c>
      <c r="R20" s="17">
        <f>'fatality risk'!R18*'final-death'!R$29</f>
        <v>1.9222618139675369</v>
      </c>
      <c r="S20" s="17">
        <f>'fatality risk'!S18*'final-death'!S$29</f>
        <v>1.4034828259054013</v>
      </c>
      <c r="T20" s="17">
        <f>'fatality risk'!T18*'final-death'!T$29</f>
        <v>0.5492981847407622</v>
      </c>
      <c r="U20" s="17">
        <f>'fatality risk'!U18*'final-death'!U$29</f>
        <v>0.45159867001182369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risk'!C19*'final-death'!C$29</f>
        <v>408.80266597706657</v>
      </c>
      <c r="D21" s="17">
        <f>'fatality risk'!D19*'final-death'!D$29</f>
        <v>367.35352862322418</v>
      </c>
      <c r="E21" s="17">
        <f>'fatality risk'!E19*'final-death'!E$29</f>
        <v>0.20898316498316499</v>
      </c>
      <c r="F21" s="17">
        <f>'fatality risk'!F19*'final-death'!F$29</f>
        <v>3.0078805505948116</v>
      </c>
      <c r="G21" s="17">
        <f>'fatality risk'!G19*'final-death'!G$29</f>
        <v>0.61979774353090478</v>
      </c>
      <c r="H21" s="17">
        <f>'fatality risk'!H19*'final-death'!H$29</f>
        <v>8.1571823306941944</v>
      </c>
      <c r="I21" s="17">
        <f>'fatality risk'!I19*'final-death'!I$29</f>
        <v>17.412819585655658</v>
      </c>
      <c r="J21" s="17">
        <f>'fatality risk'!J19*'final-death'!J$29</f>
        <v>0.41754420623886401</v>
      </c>
      <c r="K21" s="17">
        <f>'fatality risk'!K19*'final-death'!K$29</f>
        <v>2.4701556728846645</v>
      </c>
      <c r="L21" s="17">
        <f>'fatality risk'!L19*'final-death'!L$29</f>
        <v>2.4237463682481666</v>
      </c>
      <c r="M21" s="17">
        <f>'fatality risk'!M19*'final-death'!M$29</f>
        <v>4.7915181872333932</v>
      </c>
      <c r="N21" s="17">
        <f>'fatality risk'!N19*'final-death'!N$29</f>
        <v>2.2056352985446059</v>
      </c>
      <c r="O21" s="17">
        <f>'fatality risk'!O19*'final-death'!O$29</f>
        <v>1.2079690821256039</v>
      </c>
      <c r="P21" s="17">
        <f>'fatality risk'!P19*'final-death'!P$29</f>
        <v>1.0005514696057587</v>
      </c>
      <c r="Q21" s="17">
        <f>'fatality risk'!Q19*'final-death'!Q$29</f>
        <v>1.4344600906488854</v>
      </c>
      <c r="R21" s="17">
        <f>'fatality risk'!R19*'final-death'!R$29</f>
        <v>1.6002206560047803</v>
      </c>
      <c r="S21" s="17">
        <f>'fatality risk'!S19*'final-death'!S$29</f>
        <v>1.082202585057541</v>
      </c>
      <c r="T21" s="17">
        <f>'fatality risk'!T19*'final-death'!T$29</f>
        <v>0.45517634821614583</v>
      </c>
      <c r="U21" s="17">
        <f>'fatality risk'!U19*'final-death'!U$29</f>
        <v>0.2998757479728999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risk'!C20*'final-death'!C$29</f>
        <v>866.64633303206699</v>
      </c>
      <c r="D22" s="17">
        <f>'fatality risk'!D20*'final-death'!D$29</f>
        <v>749.6290497384806</v>
      </c>
      <c r="E22" s="17">
        <f>'fatality risk'!E20*'final-death'!E$29</f>
        <v>0.43071328671328668</v>
      </c>
      <c r="F22" s="17">
        <f>'fatality risk'!F20*'final-death'!F$29</f>
        <v>6.5847343259065418</v>
      </c>
      <c r="G22" s="17">
        <f>'fatality risk'!G20*'final-death'!G$29</f>
        <v>1.3032686119585908</v>
      </c>
      <c r="H22" s="17">
        <f>'fatality risk'!H20*'final-death'!H$29</f>
        <v>17.391408470378028</v>
      </c>
      <c r="I22" s="17">
        <f>'fatality risk'!I20*'final-death'!I$29</f>
        <v>36.810244137022195</v>
      </c>
      <c r="J22" s="17">
        <f>'fatality risk'!J20*'final-death'!J$29</f>
        <v>0.87516108606446741</v>
      </c>
      <c r="K22" s="17">
        <f>'fatality risk'!K20*'final-death'!K$29</f>
        <v>5.3507572348334627</v>
      </c>
      <c r="L22" s="17">
        <f>'fatality risk'!L20*'final-death'!L$29</f>
        <v>5.3565870866628531</v>
      </c>
      <c r="M22" s="17">
        <f>'fatality risk'!M20*'final-death'!M$29</f>
        <v>10.638115911493449</v>
      </c>
      <c r="N22" s="17">
        <f>'fatality risk'!N20*'final-death'!N$29</f>
        <v>4.8999700280757406</v>
      </c>
      <c r="O22" s="17">
        <f>'fatality risk'!O20*'final-death'!O$29</f>
        <v>2.6045452842809356</v>
      </c>
      <c r="P22" s="17">
        <f>'fatality risk'!P20*'final-death'!P$29</f>
        <v>2.1530056149362093</v>
      </c>
      <c r="Q22" s="17">
        <f>'fatality risk'!Q20*'final-death'!Q$29</f>
        <v>3.0300010722278068</v>
      </c>
      <c r="R22" s="17">
        <f>'fatality risk'!R20*'final-death'!R$29</f>
        <v>3.3574465056225646</v>
      </c>
      <c r="S22" s="17">
        <f>'fatality risk'!S20*'final-death'!S$29</f>
        <v>2.2217928495431298</v>
      </c>
      <c r="T22" s="17">
        <f>'fatality risk'!T20*'final-death'!T$29</f>
        <v>0.93962405490950274</v>
      </c>
      <c r="U22" s="17">
        <f>'fatality risk'!U20*'final-death'!U$29</f>
        <v>0.53179610550308654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risk'!C21*'final-death'!C$29</f>
        <v>601.40986848067269</v>
      </c>
      <c r="D23" s="17">
        <f>'fatality risk'!D21*'final-death'!D$29</f>
        <v>484.82950077504876</v>
      </c>
      <c r="E23" s="17">
        <f>'fatality risk'!E21*'final-death'!E$29</f>
        <v>0.29533799533799532</v>
      </c>
      <c r="F23" s="17">
        <f>'fatality risk'!F21*'final-death'!F$29</f>
        <v>5.0898755622618443</v>
      </c>
      <c r="G23" s="17">
        <f>'fatality risk'!G21*'final-death'!G$29</f>
        <v>0.86330157240084482</v>
      </c>
      <c r="H23" s="17">
        <f>'fatality risk'!H21*'final-death'!H$29</f>
        <v>12.472174299621052</v>
      </c>
      <c r="I23" s="17">
        <f>'fatality risk'!I21*'final-death'!I$29</f>
        <v>24.402653305559973</v>
      </c>
      <c r="J23" s="17">
        <f>'fatality risk'!J21*'final-death'!J$29</f>
        <v>0.6230270895200043</v>
      </c>
      <c r="K23" s="17">
        <f>'fatality risk'!K21*'final-death'!K$29</f>
        <v>3.9916679006981037</v>
      </c>
      <c r="L23" s="17">
        <f>'fatality risk'!L21*'final-death'!L$29</f>
        <v>3.9683070502922888</v>
      </c>
      <c r="M23" s="17">
        <f>'fatality risk'!M21*'final-death'!M$29</f>
        <v>7.5316862783133054</v>
      </c>
      <c r="N23" s="17">
        <f>'fatality risk'!N21*'final-death'!N$29</f>
        <v>3.2955590497880558</v>
      </c>
      <c r="O23" s="17">
        <f>'fatality risk'!O21*'final-death'!O$29</f>
        <v>2.0104390635451503</v>
      </c>
      <c r="P23" s="17">
        <f>'fatality risk'!P21*'final-death'!P$29</f>
        <v>1.4448893997244461</v>
      </c>
      <c r="Q23" s="17">
        <f>'fatality risk'!Q21*'final-death'!Q$29</f>
        <v>1.9872449537265886</v>
      </c>
      <c r="R23" s="17">
        <f>'fatality risk'!R21*'final-death'!R$29</f>
        <v>2.236878363515308</v>
      </c>
      <c r="S23" s="17">
        <f>'fatality risk'!S21*'final-death'!S$29</f>
        <v>1.5103507377769796</v>
      </c>
      <c r="T23" s="17">
        <f>'fatality risk'!T21*'final-death'!T$29</f>
        <v>0.66929655960679446</v>
      </c>
      <c r="U23" s="17">
        <f>'fatality risk'!U21*'final-death'!U$29</f>
        <v>0.33989261612207367</v>
      </c>
    </row>
    <row r="24" spans="1:21" ht="15" customHeight="1" x14ac:dyDescent="0.15">
      <c r="A24" s="11" t="s">
        <v>20</v>
      </c>
      <c r="B24" s="11">
        <v>0.08</v>
      </c>
      <c r="C24" s="17">
        <f>'fatality risk'!C22*'final-death'!C$29</f>
        <v>850.98617996204632</v>
      </c>
      <c r="D24" s="17">
        <f>'fatality risk'!D22*'final-death'!D$29</f>
        <v>593.45307333481765</v>
      </c>
      <c r="E24" s="17">
        <f>'fatality risk'!E22*'final-death'!E$29</f>
        <v>0.43634291634291639</v>
      </c>
      <c r="F24" s="17">
        <f>'fatality risk'!F22*'final-death'!F$29</f>
        <v>7.5719983573836558</v>
      </c>
      <c r="G24" s="17">
        <f>'fatality risk'!G22*'final-death'!G$29</f>
        <v>1.1872244676813244</v>
      </c>
      <c r="H24" s="17">
        <f>'fatality risk'!H22*'final-death'!H$29</f>
        <v>16.369481151884127</v>
      </c>
      <c r="I24" s="17">
        <f>'fatality risk'!I22*'final-death'!I$29</f>
        <v>31.600077587064494</v>
      </c>
      <c r="J24" s="17">
        <f>'fatality risk'!J22*'final-death'!J$29</f>
        <v>0.92890540467577354</v>
      </c>
      <c r="K24" s="17">
        <f>'fatality risk'!K22*'final-death'!K$29</f>
        <v>6.1254965569194635</v>
      </c>
      <c r="L24" s="17">
        <f>'fatality risk'!L22*'final-death'!L$29</f>
        <v>6.290861772870695</v>
      </c>
      <c r="M24" s="17">
        <f>'fatality risk'!M22*'final-death'!M$29</f>
        <v>11.783308537061917</v>
      </c>
      <c r="N24" s="17">
        <f>'fatality risk'!N22*'final-death'!N$29</f>
        <v>5.1021140061316714</v>
      </c>
      <c r="O24" s="17">
        <f>'fatality risk'!O22*'final-death'!O$29</f>
        <v>3.2240556918122136</v>
      </c>
      <c r="P24" s="17">
        <f>'fatality risk'!P22*'final-death'!P$29</f>
        <v>2.1447077139322102</v>
      </c>
      <c r="Q24" s="17">
        <f>'fatality risk'!Q22*'final-death'!Q$29</f>
        <v>2.8002678437004063</v>
      </c>
      <c r="R24" s="17">
        <f>'fatality risk'!R22*'final-death'!R$29</f>
        <v>3.0577615433944816</v>
      </c>
      <c r="S24" s="17">
        <f>'fatality risk'!S22*'final-death'!S$29</f>
        <v>2.1677134677850143</v>
      </c>
      <c r="T24" s="17">
        <f>'fatality risk'!T22*'final-death'!T$29</f>
        <v>1.0335972186332778</v>
      </c>
      <c r="U24" s="17">
        <f>'fatality risk'!U22*'final-death'!U$29</f>
        <v>0.44394715484027419</v>
      </c>
    </row>
    <row r="25" spans="1:21" ht="15" customHeight="1" x14ac:dyDescent="0.15">
      <c r="A25" s="11" t="s">
        <v>21</v>
      </c>
      <c r="B25" s="11">
        <v>0.08</v>
      </c>
      <c r="C25" s="17">
        <f>'fatality risk'!C23*'final-death'!C$29</f>
        <v>599.20703989331355</v>
      </c>
      <c r="D25" s="17">
        <f>'fatality risk'!D23*'final-death'!D$29</f>
        <v>403.96546260914499</v>
      </c>
      <c r="E25" s="17">
        <f>'fatality risk'!E23*'final-death'!E$29</f>
        <v>0.34376586376586377</v>
      </c>
      <c r="F25" s="17">
        <f>'fatality risk'!F23*'final-death'!F$29</f>
        <v>5.6513721258193179</v>
      </c>
      <c r="G25" s="17">
        <f>'fatality risk'!G23*'final-death'!G$29</f>
        <v>0.93751620352261833</v>
      </c>
      <c r="H25" s="17">
        <f>'fatality risk'!H23*'final-death'!H$29</f>
        <v>11.629827484447786</v>
      </c>
      <c r="I25" s="17">
        <f>'fatality risk'!I23*'final-death'!I$29</f>
        <v>21.67842309563785</v>
      </c>
      <c r="J25" s="17">
        <f>'fatality risk'!J23*'final-death'!J$29</f>
        <v>0.64976834404189843</v>
      </c>
      <c r="K25" s="17">
        <f>'fatality risk'!K23*'final-death'!K$29</f>
        <v>4.1645670605895582</v>
      </c>
      <c r="L25" s="17">
        <f>'fatality risk'!L23*'final-death'!L$29</f>
        <v>4.7964459409990106</v>
      </c>
      <c r="M25" s="17">
        <f>'fatality risk'!M23*'final-death'!M$29</f>
        <v>8.194781809638453</v>
      </c>
      <c r="N25" s="17">
        <f>'fatality risk'!N23*'final-death'!N$29</f>
        <v>3.7824411101528255</v>
      </c>
      <c r="O25" s="17">
        <f>'fatality risk'!O23*'final-death'!O$29</f>
        <v>2.194967719559024</v>
      </c>
      <c r="P25" s="17">
        <f>'fatality risk'!P23*'final-death'!P$29</f>
        <v>1.4318115435550831</v>
      </c>
      <c r="Q25" s="17">
        <f>'fatality risk'!Q23*'final-death'!Q$29</f>
        <v>2.0126064305519242</v>
      </c>
      <c r="R25" s="17">
        <f>'fatality risk'!R23*'final-death'!R$29</f>
        <v>2.1124580908087314</v>
      </c>
      <c r="S25" s="17">
        <f>'fatality risk'!S23*'final-death'!S$29</f>
        <v>1.4318495774514022</v>
      </c>
      <c r="T25" s="17">
        <f>'fatality risk'!T23*'final-death'!T$29</f>
        <v>0.72223603029835082</v>
      </c>
      <c r="U25" s="17">
        <f>'fatality risk'!U23*'final-death'!U$29</f>
        <v>0.23987304129410716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risk'!C24*'final-death'!C$29</f>
        <v>1022.3186059069154</v>
      </c>
      <c r="D26" s="17">
        <f>'fatality risk'!D24*'final-death'!D$29</f>
        <v>679.8721071694406</v>
      </c>
      <c r="E26" s="17">
        <f>'fatality risk'!E24*'final-death'!E$29</f>
        <v>0.67364724164724166</v>
      </c>
      <c r="F26" s="17">
        <f>'fatality risk'!F24*'final-death'!F$29</f>
        <v>11.424158977248489</v>
      </c>
      <c r="G26" s="17">
        <f>'fatality risk'!G24*'final-death'!G$29</f>
        <v>1.6378592053682408</v>
      </c>
      <c r="H26" s="17">
        <f>'fatality risk'!H24*'final-death'!H$29</f>
        <v>19.872191339822859</v>
      </c>
      <c r="I26" s="17">
        <f>'fatality risk'!I24*'final-death'!I$29</f>
        <v>35.181776863098925</v>
      </c>
      <c r="J26" s="17">
        <f>'fatality risk'!J24*'final-death'!J$29</f>
        <v>1.0824118163166134</v>
      </c>
      <c r="K26" s="17">
        <f>'fatality risk'!K24*'final-death'!K$29</f>
        <v>6.8816383733003459</v>
      </c>
      <c r="L26" s="17">
        <f>'fatality risk'!L24*'final-death'!L$29</f>
        <v>9.0704421212410224</v>
      </c>
      <c r="M26" s="17">
        <f>'fatality risk'!M24*'final-death'!M$29</f>
        <v>14.183485716338046</v>
      </c>
      <c r="N26" s="17">
        <f>'fatality risk'!N24*'final-death'!N$29</f>
        <v>6.0511318535856775</v>
      </c>
      <c r="O26" s="17">
        <f>'fatality risk'!O24*'final-death'!O$29</f>
        <v>3.6533197770345596</v>
      </c>
      <c r="P26" s="17">
        <f>'fatality risk'!P24*'final-death'!P$29</f>
        <v>2.4103265346716314</v>
      </c>
      <c r="Q26" s="17">
        <f>'fatality risk'!Q24*'final-death'!Q$29</f>
        <v>3.2437925695551275</v>
      </c>
      <c r="R26" s="17">
        <f>'fatality risk'!R24*'final-death'!R$29</f>
        <v>3.3345573657792111</v>
      </c>
      <c r="S26" s="17">
        <f>'fatality risk'!S24*'final-death'!S$29</f>
        <v>2.3295291744659732</v>
      </c>
      <c r="T26" s="17">
        <f>'fatality risk'!T24*'final-death'!T$29</f>
        <v>1.1194180325943337</v>
      </c>
      <c r="U26" s="17">
        <f>'fatality risk'!U24*'final-death'!U$29</f>
        <v>0.39661975883452288</v>
      </c>
    </row>
    <row r="27" spans="1:21" ht="27" customHeight="1" x14ac:dyDescent="0.15">
      <c r="A27" s="11"/>
      <c r="B27" s="23" t="s">
        <v>56</v>
      </c>
      <c r="C27" s="27">
        <f>SUM(D27:U27)</f>
        <v>5728</v>
      </c>
      <c r="D27" s="30">
        <f t="shared" ref="D27:U27" si="1">ROUNDUP(SUM(D9:D26),0)</f>
        <v>4980</v>
      </c>
      <c r="E27" s="30">
        <f t="shared" si="1"/>
        <v>4</v>
      </c>
      <c r="F27" s="30">
        <f t="shared" si="1"/>
        <v>52</v>
      </c>
      <c r="G27" s="30">
        <f t="shared" si="1"/>
        <v>10</v>
      </c>
      <c r="H27" s="30">
        <f t="shared" si="1"/>
        <v>122</v>
      </c>
      <c r="I27" s="30">
        <f t="shared" si="1"/>
        <v>247</v>
      </c>
      <c r="J27" s="30">
        <f t="shared" si="1"/>
        <v>7</v>
      </c>
      <c r="K27" s="30">
        <f t="shared" si="1"/>
        <v>40</v>
      </c>
      <c r="L27" s="30">
        <f t="shared" si="1"/>
        <v>42</v>
      </c>
      <c r="M27" s="30">
        <f t="shared" si="1"/>
        <v>79</v>
      </c>
      <c r="N27" s="30">
        <f t="shared" si="1"/>
        <v>35</v>
      </c>
      <c r="O27" s="30">
        <f t="shared" si="1"/>
        <v>21</v>
      </c>
      <c r="P27" s="30">
        <f t="shared" si="1"/>
        <v>16</v>
      </c>
      <c r="Q27" s="30">
        <f t="shared" si="1"/>
        <v>21</v>
      </c>
      <c r="R27" s="30">
        <f t="shared" si="1"/>
        <v>23</v>
      </c>
      <c r="S27" s="30">
        <f t="shared" si="1"/>
        <v>17</v>
      </c>
      <c r="T27" s="30">
        <f t="shared" si="1"/>
        <v>7</v>
      </c>
      <c r="U27" s="30">
        <f t="shared" si="1"/>
        <v>5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57</v>
      </c>
      <c r="C29" s="29">
        <f>SUM(D29:U29)</f>
        <v>880393</v>
      </c>
      <c r="D29" s="25">
        <f>ROUNDUP(D8*D6,0)</f>
        <v>776858</v>
      </c>
      <c r="E29" s="25">
        <f t="shared" ref="E29:U29" si="2">ROUNDUP(E8*E6,0)</f>
        <v>446</v>
      </c>
      <c r="F29" s="25">
        <f t="shared" si="2"/>
        <v>5776</v>
      </c>
      <c r="G29" s="25">
        <f t="shared" si="2"/>
        <v>1190</v>
      </c>
      <c r="H29" s="25">
        <f t="shared" si="2"/>
        <v>16759</v>
      </c>
      <c r="I29" s="25">
        <f t="shared" si="2"/>
        <v>37270</v>
      </c>
      <c r="J29" s="25">
        <f t="shared" si="2"/>
        <v>937</v>
      </c>
      <c r="K29" s="25">
        <f t="shared" si="2"/>
        <v>5496</v>
      </c>
      <c r="L29" s="25">
        <f t="shared" si="2"/>
        <v>4631</v>
      </c>
      <c r="M29" s="25">
        <f t="shared" si="2"/>
        <v>10415</v>
      </c>
      <c r="N29" s="25">
        <f t="shared" si="2"/>
        <v>4249</v>
      </c>
      <c r="O29" s="25">
        <f t="shared" si="2"/>
        <v>2552</v>
      </c>
      <c r="P29" s="25">
        <f t="shared" si="2"/>
        <v>2295</v>
      </c>
      <c r="Q29" s="25">
        <f t="shared" si="2"/>
        <v>3166</v>
      </c>
      <c r="R29" s="25">
        <f t="shared" si="2"/>
        <v>3445</v>
      </c>
      <c r="S29" s="25">
        <f t="shared" si="2"/>
        <v>2743</v>
      </c>
      <c r="T29" s="25">
        <f t="shared" si="2"/>
        <v>970</v>
      </c>
      <c r="U29" s="25">
        <f t="shared" si="2"/>
        <v>1195</v>
      </c>
    </row>
    <row r="30" spans="1:21" ht="15" customHeight="1" x14ac:dyDescent="0.15">
      <c r="A30" s="11"/>
      <c r="B30" s="23" t="s">
        <v>58</v>
      </c>
      <c r="C30" s="31">
        <f>C27/C29</f>
        <v>6.5061853058804419E-3</v>
      </c>
      <c r="D30" s="31">
        <f t="shared" ref="D30:U30" si="3">D27/D29</f>
        <v>6.4104379436138908E-3</v>
      </c>
      <c r="E30" s="31">
        <f t="shared" si="3"/>
        <v>8.9686098654708519E-3</v>
      </c>
      <c r="F30" s="31">
        <f t="shared" si="3"/>
        <v>9.0027700831024939E-3</v>
      </c>
      <c r="G30" s="31">
        <f t="shared" si="3"/>
        <v>8.4033613445378148E-3</v>
      </c>
      <c r="H30" s="31">
        <f t="shared" si="3"/>
        <v>7.2796706247389466E-3</v>
      </c>
      <c r="I30" s="31">
        <f t="shared" si="3"/>
        <v>6.6273141937214916E-3</v>
      </c>
      <c r="J30" s="31">
        <f t="shared" si="3"/>
        <v>7.470651013874066E-3</v>
      </c>
      <c r="K30" s="31">
        <f t="shared" si="3"/>
        <v>7.2780203784570596E-3</v>
      </c>
      <c r="L30" s="31">
        <f t="shared" si="3"/>
        <v>9.0693154826171456E-3</v>
      </c>
      <c r="M30" s="31">
        <f t="shared" si="3"/>
        <v>7.585213634181469E-3</v>
      </c>
      <c r="N30" s="31">
        <f t="shared" si="3"/>
        <v>8.2372322899505763E-3</v>
      </c>
      <c r="O30" s="31">
        <f t="shared" si="3"/>
        <v>8.2288401253918491E-3</v>
      </c>
      <c r="P30" s="31">
        <f t="shared" si="3"/>
        <v>6.9716775599128538E-3</v>
      </c>
      <c r="Q30" s="31">
        <f t="shared" si="3"/>
        <v>6.6329753632343655E-3</v>
      </c>
      <c r="R30" s="31">
        <f t="shared" si="3"/>
        <v>6.6763425253991288E-3</v>
      </c>
      <c r="S30" s="31">
        <f t="shared" si="3"/>
        <v>6.1975938753189939E-3</v>
      </c>
      <c r="T30" s="31">
        <f t="shared" si="3"/>
        <v>7.2164948453608251E-3</v>
      </c>
      <c r="U30" s="31">
        <f t="shared" si="3"/>
        <v>4.1841004184100415E-3</v>
      </c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384E-2C5D-2849-9046-DA8DB3AE21AB}">
  <dimension ref="A1:U38"/>
  <sheetViews>
    <sheetView zoomScale="75" zoomScaleNormal="85" zoomScaleSheetLayoutView="75" workbookViewId="0">
      <selection activeCell="G2" sqref="G2"/>
    </sheetView>
  </sheetViews>
  <sheetFormatPr baseColWidth="10" defaultColWidth="9.6640625" defaultRowHeight="14" x14ac:dyDescent="0.15"/>
  <cols>
    <col min="1" max="2" width="37.6640625" style="1" customWidth="1"/>
    <col min="3" max="3" width="17.6640625" style="4" customWidth="1"/>
    <col min="4" max="4" width="14.33203125" style="3" bestFit="1" customWidth="1"/>
    <col min="5" max="5" width="13.33203125" style="3" bestFit="1" customWidth="1"/>
    <col min="6" max="6" width="12.33203125" style="3" bestFit="1" customWidth="1"/>
    <col min="7" max="7" width="13.33203125" style="3" bestFit="1" customWidth="1"/>
    <col min="8" max="8" width="12.33203125" style="3" bestFit="1" customWidth="1"/>
    <col min="9" max="10" width="13.33203125" style="3" bestFit="1" customWidth="1"/>
    <col min="11" max="11" width="12.33203125" style="3" bestFit="1" customWidth="1"/>
    <col min="12" max="12" width="13.33203125" style="3" bestFit="1" customWidth="1"/>
    <col min="13" max="13" width="12.33203125" style="3" bestFit="1" customWidth="1"/>
    <col min="14" max="16" width="13.33203125" style="3" bestFit="1" customWidth="1"/>
    <col min="17" max="17" width="12.33203125" style="3" bestFit="1" customWidth="1"/>
    <col min="18" max="20" width="13.33203125" style="3" bestFit="1" customWidth="1"/>
    <col min="21" max="21" width="12.33203125" style="3" bestFit="1" customWidth="1"/>
    <col min="22" max="254" width="9.6640625" style="3"/>
    <col min="255" max="255" width="37.6640625" style="3" customWidth="1"/>
    <col min="256" max="256" width="17.6640625" style="3" customWidth="1"/>
    <col min="257" max="257" width="1.5" style="3" customWidth="1"/>
    <col min="258" max="259" width="17.6640625" style="3" customWidth="1"/>
    <col min="260" max="260" width="10.1640625" style="3" bestFit="1" customWidth="1"/>
    <col min="261" max="510" width="9.6640625" style="3"/>
    <col min="511" max="511" width="37.6640625" style="3" customWidth="1"/>
    <col min="512" max="512" width="17.6640625" style="3" customWidth="1"/>
    <col min="513" max="513" width="1.5" style="3" customWidth="1"/>
    <col min="514" max="515" width="17.6640625" style="3" customWidth="1"/>
    <col min="516" max="516" width="10.1640625" style="3" bestFit="1" customWidth="1"/>
    <col min="517" max="766" width="9.6640625" style="3"/>
    <col min="767" max="767" width="37.6640625" style="3" customWidth="1"/>
    <col min="768" max="768" width="17.6640625" style="3" customWidth="1"/>
    <col min="769" max="769" width="1.5" style="3" customWidth="1"/>
    <col min="770" max="771" width="17.6640625" style="3" customWidth="1"/>
    <col min="772" max="772" width="10.1640625" style="3" bestFit="1" customWidth="1"/>
    <col min="773" max="1022" width="9.6640625" style="3"/>
    <col min="1023" max="1023" width="37.6640625" style="3" customWidth="1"/>
    <col min="1024" max="1024" width="17.6640625" style="3" customWidth="1"/>
    <col min="1025" max="1025" width="1.5" style="3" customWidth="1"/>
    <col min="1026" max="1027" width="17.6640625" style="3" customWidth="1"/>
    <col min="1028" max="1028" width="10.1640625" style="3" bestFit="1" customWidth="1"/>
    <col min="1029" max="1278" width="9.6640625" style="3"/>
    <col min="1279" max="1279" width="37.6640625" style="3" customWidth="1"/>
    <col min="1280" max="1280" width="17.6640625" style="3" customWidth="1"/>
    <col min="1281" max="1281" width="1.5" style="3" customWidth="1"/>
    <col min="1282" max="1283" width="17.6640625" style="3" customWidth="1"/>
    <col min="1284" max="1284" width="10.1640625" style="3" bestFit="1" customWidth="1"/>
    <col min="1285" max="1534" width="9.6640625" style="3"/>
    <col min="1535" max="1535" width="37.6640625" style="3" customWidth="1"/>
    <col min="1536" max="1536" width="17.6640625" style="3" customWidth="1"/>
    <col min="1537" max="1537" width="1.5" style="3" customWidth="1"/>
    <col min="1538" max="1539" width="17.6640625" style="3" customWidth="1"/>
    <col min="1540" max="1540" width="10.1640625" style="3" bestFit="1" customWidth="1"/>
    <col min="1541" max="1790" width="9.6640625" style="3"/>
    <col min="1791" max="1791" width="37.6640625" style="3" customWidth="1"/>
    <col min="1792" max="1792" width="17.6640625" style="3" customWidth="1"/>
    <col min="1793" max="1793" width="1.5" style="3" customWidth="1"/>
    <col min="1794" max="1795" width="17.6640625" style="3" customWidth="1"/>
    <col min="1796" max="1796" width="10.1640625" style="3" bestFit="1" customWidth="1"/>
    <col min="1797" max="2046" width="9.6640625" style="3"/>
    <col min="2047" max="2047" width="37.6640625" style="3" customWidth="1"/>
    <col min="2048" max="2048" width="17.6640625" style="3" customWidth="1"/>
    <col min="2049" max="2049" width="1.5" style="3" customWidth="1"/>
    <col min="2050" max="2051" width="17.6640625" style="3" customWidth="1"/>
    <col min="2052" max="2052" width="10.1640625" style="3" bestFit="1" customWidth="1"/>
    <col min="2053" max="2302" width="9.6640625" style="3"/>
    <col min="2303" max="2303" width="37.6640625" style="3" customWidth="1"/>
    <col min="2304" max="2304" width="17.6640625" style="3" customWidth="1"/>
    <col min="2305" max="2305" width="1.5" style="3" customWidth="1"/>
    <col min="2306" max="2307" width="17.6640625" style="3" customWidth="1"/>
    <col min="2308" max="2308" width="10.1640625" style="3" bestFit="1" customWidth="1"/>
    <col min="2309" max="2558" width="9.6640625" style="3"/>
    <col min="2559" max="2559" width="37.6640625" style="3" customWidth="1"/>
    <col min="2560" max="2560" width="17.6640625" style="3" customWidth="1"/>
    <col min="2561" max="2561" width="1.5" style="3" customWidth="1"/>
    <col min="2562" max="2563" width="17.6640625" style="3" customWidth="1"/>
    <col min="2564" max="2564" width="10.1640625" style="3" bestFit="1" customWidth="1"/>
    <col min="2565" max="2814" width="9.6640625" style="3"/>
    <col min="2815" max="2815" width="37.6640625" style="3" customWidth="1"/>
    <col min="2816" max="2816" width="17.6640625" style="3" customWidth="1"/>
    <col min="2817" max="2817" width="1.5" style="3" customWidth="1"/>
    <col min="2818" max="2819" width="17.6640625" style="3" customWidth="1"/>
    <col min="2820" max="2820" width="10.1640625" style="3" bestFit="1" customWidth="1"/>
    <col min="2821" max="3070" width="9.6640625" style="3"/>
    <col min="3071" max="3071" width="37.6640625" style="3" customWidth="1"/>
    <col min="3072" max="3072" width="17.6640625" style="3" customWidth="1"/>
    <col min="3073" max="3073" width="1.5" style="3" customWidth="1"/>
    <col min="3074" max="3075" width="17.6640625" style="3" customWidth="1"/>
    <col min="3076" max="3076" width="10.1640625" style="3" bestFit="1" customWidth="1"/>
    <col min="3077" max="3326" width="9.6640625" style="3"/>
    <col min="3327" max="3327" width="37.6640625" style="3" customWidth="1"/>
    <col min="3328" max="3328" width="17.6640625" style="3" customWidth="1"/>
    <col min="3329" max="3329" width="1.5" style="3" customWidth="1"/>
    <col min="3330" max="3331" width="17.6640625" style="3" customWidth="1"/>
    <col min="3332" max="3332" width="10.1640625" style="3" bestFit="1" customWidth="1"/>
    <col min="3333" max="3582" width="9.6640625" style="3"/>
    <col min="3583" max="3583" width="37.6640625" style="3" customWidth="1"/>
    <col min="3584" max="3584" width="17.6640625" style="3" customWidth="1"/>
    <col min="3585" max="3585" width="1.5" style="3" customWidth="1"/>
    <col min="3586" max="3587" width="17.6640625" style="3" customWidth="1"/>
    <col min="3588" max="3588" width="10.1640625" style="3" bestFit="1" customWidth="1"/>
    <col min="3589" max="3838" width="9.6640625" style="3"/>
    <col min="3839" max="3839" width="37.6640625" style="3" customWidth="1"/>
    <col min="3840" max="3840" width="17.6640625" style="3" customWidth="1"/>
    <col min="3841" max="3841" width="1.5" style="3" customWidth="1"/>
    <col min="3842" max="3843" width="17.6640625" style="3" customWidth="1"/>
    <col min="3844" max="3844" width="10.1640625" style="3" bestFit="1" customWidth="1"/>
    <col min="3845" max="4094" width="9.6640625" style="3"/>
    <col min="4095" max="4095" width="37.6640625" style="3" customWidth="1"/>
    <col min="4096" max="4096" width="17.6640625" style="3" customWidth="1"/>
    <col min="4097" max="4097" width="1.5" style="3" customWidth="1"/>
    <col min="4098" max="4099" width="17.6640625" style="3" customWidth="1"/>
    <col min="4100" max="4100" width="10.1640625" style="3" bestFit="1" customWidth="1"/>
    <col min="4101" max="4350" width="9.6640625" style="3"/>
    <col min="4351" max="4351" width="37.6640625" style="3" customWidth="1"/>
    <col min="4352" max="4352" width="17.6640625" style="3" customWidth="1"/>
    <col min="4353" max="4353" width="1.5" style="3" customWidth="1"/>
    <col min="4354" max="4355" width="17.6640625" style="3" customWidth="1"/>
    <col min="4356" max="4356" width="10.1640625" style="3" bestFit="1" customWidth="1"/>
    <col min="4357" max="4606" width="9.6640625" style="3"/>
    <col min="4607" max="4607" width="37.6640625" style="3" customWidth="1"/>
    <col min="4608" max="4608" width="17.6640625" style="3" customWidth="1"/>
    <col min="4609" max="4609" width="1.5" style="3" customWidth="1"/>
    <col min="4610" max="4611" width="17.6640625" style="3" customWidth="1"/>
    <col min="4612" max="4612" width="10.1640625" style="3" bestFit="1" customWidth="1"/>
    <col min="4613" max="4862" width="9.6640625" style="3"/>
    <col min="4863" max="4863" width="37.6640625" style="3" customWidth="1"/>
    <col min="4864" max="4864" width="17.6640625" style="3" customWidth="1"/>
    <col min="4865" max="4865" width="1.5" style="3" customWidth="1"/>
    <col min="4866" max="4867" width="17.6640625" style="3" customWidth="1"/>
    <col min="4868" max="4868" width="10.1640625" style="3" bestFit="1" customWidth="1"/>
    <col min="4869" max="5118" width="9.6640625" style="3"/>
    <col min="5119" max="5119" width="37.6640625" style="3" customWidth="1"/>
    <col min="5120" max="5120" width="17.6640625" style="3" customWidth="1"/>
    <col min="5121" max="5121" width="1.5" style="3" customWidth="1"/>
    <col min="5122" max="5123" width="17.6640625" style="3" customWidth="1"/>
    <col min="5124" max="5124" width="10.1640625" style="3" bestFit="1" customWidth="1"/>
    <col min="5125" max="5374" width="9.6640625" style="3"/>
    <col min="5375" max="5375" width="37.6640625" style="3" customWidth="1"/>
    <col min="5376" max="5376" width="17.6640625" style="3" customWidth="1"/>
    <col min="5377" max="5377" width="1.5" style="3" customWidth="1"/>
    <col min="5378" max="5379" width="17.6640625" style="3" customWidth="1"/>
    <col min="5380" max="5380" width="10.1640625" style="3" bestFit="1" customWidth="1"/>
    <col min="5381" max="5630" width="9.6640625" style="3"/>
    <col min="5631" max="5631" width="37.6640625" style="3" customWidth="1"/>
    <col min="5632" max="5632" width="17.6640625" style="3" customWidth="1"/>
    <col min="5633" max="5633" width="1.5" style="3" customWidth="1"/>
    <col min="5634" max="5635" width="17.6640625" style="3" customWidth="1"/>
    <col min="5636" max="5636" width="10.1640625" style="3" bestFit="1" customWidth="1"/>
    <col min="5637" max="5886" width="9.6640625" style="3"/>
    <col min="5887" max="5887" width="37.6640625" style="3" customWidth="1"/>
    <col min="5888" max="5888" width="17.6640625" style="3" customWidth="1"/>
    <col min="5889" max="5889" width="1.5" style="3" customWidth="1"/>
    <col min="5890" max="5891" width="17.6640625" style="3" customWidth="1"/>
    <col min="5892" max="5892" width="10.1640625" style="3" bestFit="1" customWidth="1"/>
    <col min="5893" max="6142" width="9.6640625" style="3"/>
    <col min="6143" max="6143" width="37.6640625" style="3" customWidth="1"/>
    <col min="6144" max="6144" width="17.6640625" style="3" customWidth="1"/>
    <col min="6145" max="6145" width="1.5" style="3" customWidth="1"/>
    <col min="6146" max="6147" width="17.6640625" style="3" customWidth="1"/>
    <col min="6148" max="6148" width="10.1640625" style="3" bestFit="1" customWidth="1"/>
    <col min="6149" max="6398" width="9.6640625" style="3"/>
    <col min="6399" max="6399" width="37.6640625" style="3" customWidth="1"/>
    <col min="6400" max="6400" width="17.6640625" style="3" customWidth="1"/>
    <col min="6401" max="6401" width="1.5" style="3" customWidth="1"/>
    <col min="6402" max="6403" width="17.6640625" style="3" customWidth="1"/>
    <col min="6404" max="6404" width="10.1640625" style="3" bestFit="1" customWidth="1"/>
    <col min="6405" max="6654" width="9.6640625" style="3"/>
    <col min="6655" max="6655" width="37.6640625" style="3" customWidth="1"/>
    <col min="6656" max="6656" width="17.6640625" style="3" customWidth="1"/>
    <col min="6657" max="6657" width="1.5" style="3" customWidth="1"/>
    <col min="6658" max="6659" width="17.6640625" style="3" customWidth="1"/>
    <col min="6660" max="6660" width="10.1640625" style="3" bestFit="1" customWidth="1"/>
    <col min="6661" max="6910" width="9.6640625" style="3"/>
    <col min="6911" max="6911" width="37.6640625" style="3" customWidth="1"/>
    <col min="6912" max="6912" width="17.6640625" style="3" customWidth="1"/>
    <col min="6913" max="6913" width="1.5" style="3" customWidth="1"/>
    <col min="6914" max="6915" width="17.6640625" style="3" customWidth="1"/>
    <col min="6916" max="6916" width="10.1640625" style="3" bestFit="1" customWidth="1"/>
    <col min="6917" max="7166" width="9.6640625" style="3"/>
    <col min="7167" max="7167" width="37.6640625" style="3" customWidth="1"/>
    <col min="7168" max="7168" width="17.6640625" style="3" customWidth="1"/>
    <col min="7169" max="7169" width="1.5" style="3" customWidth="1"/>
    <col min="7170" max="7171" width="17.6640625" style="3" customWidth="1"/>
    <col min="7172" max="7172" width="10.1640625" style="3" bestFit="1" customWidth="1"/>
    <col min="7173" max="7422" width="9.6640625" style="3"/>
    <col min="7423" max="7423" width="37.6640625" style="3" customWidth="1"/>
    <col min="7424" max="7424" width="17.6640625" style="3" customWidth="1"/>
    <col min="7425" max="7425" width="1.5" style="3" customWidth="1"/>
    <col min="7426" max="7427" width="17.6640625" style="3" customWidth="1"/>
    <col min="7428" max="7428" width="10.1640625" style="3" bestFit="1" customWidth="1"/>
    <col min="7429" max="7678" width="9.6640625" style="3"/>
    <col min="7679" max="7679" width="37.6640625" style="3" customWidth="1"/>
    <col min="7680" max="7680" width="17.6640625" style="3" customWidth="1"/>
    <col min="7681" max="7681" width="1.5" style="3" customWidth="1"/>
    <col min="7682" max="7683" width="17.6640625" style="3" customWidth="1"/>
    <col min="7684" max="7684" width="10.1640625" style="3" bestFit="1" customWidth="1"/>
    <col min="7685" max="7934" width="9.6640625" style="3"/>
    <col min="7935" max="7935" width="37.6640625" style="3" customWidth="1"/>
    <col min="7936" max="7936" width="17.6640625" style="3" customWidth="1"/>
    <col min="7937" max="7937" width="1.5" style="3" customWidth="1"/>
    <col min="7938" max="7939" width="17.6640625" style="3" customWidth="1"/>
    <col min="7940" max="7940" width="10.1640625" style="3" bestFit="1" customWidth="1"/>
    <col min="7941" max="8190" width="9.6640625" style="3"/>
    <col min="8191" max="8191" width="37.6640625" style="3" customWidth="1"/>
    <col min="8192" max="8192" width="17.6640625" style="3" customWidth="1"/>
    <col min="8193" max="8193" width="1.5" style="3" customWidth="1"/>
    <col min="8194" max="8195" width="17.6640625" style="3" customWidth="1"/>
    <col min="8196" max="8196" width="10.1640625" style="3" bestFit="1" customWidth="1"/>
    <col min="8197" max="8446" width="9.6640625" style="3"/>
    <col min="8447" max="8447" width="37.6640625" style="3" customWidth="1"/>
    <col min="8448" max="8448" width="17.6640625" style="3" customWidth="1"/>
    <col min="8449" max="8449" width="1.5" style="3" customWidth="1"/>
    <col min="8450" max="8451" width="17.6640625" style="3" customWidth="1"/>
    <col min="8452" max="8452" width="10.1640625" style="3" bestFit="1" customWidth="1"/>
    <col min="8453" max="8702" width="9.6640625" style="3"/>
    <col min="8703" max="8703" width="37.6640625" style="3" customWidth="1"/>
    <col min="8704" max="8704" width="17.6640625" style="3" customWidth="1"/>
    <col min="8705" max="8705" width="1.5" style="3" customWidth="1"/>
    <col min="8706" max="8707" width="17.6640625" style="3" customWidth="1"/>
    <col min="8708" max="8708" width="10.1640625" style="3" bestFit="1" customWidth="1"/>
    <col min="8709" max="8958" width="9.6640625" style="3"/>
    <col min="8959" max="8959" width="37.6640625" style="3" customWidth="1"/>
    <col min="8960" max="8960" width="17.6640625" style="3" customWidth="1"/>
    <col min="8961" max="8961" width="1.5" style="3" customWidth="1"/>
    <col min="8962" max="8963" width="17.6640625" style="3" customWidth="1"/>
    <col min="8964" max="8964" width="10.1640625" style="3" bestFit="1" customWidth="1"/>
    <col min="8965" max="9214" width="9.6640625" style="3"/>
    <col min="9215" max="9215" width="37.6640625" style="3" customWidth="1"/>
    <col min="9216" max="9216" width="17.6640625" style="3" customWidth="1"/>
    <col min="9217" max="9217" width="1.5" style="3" customWidth="1"/>
    <col min="9218" max="9219" width="17.6640625" style="3" customWidth="1"/>
    <col min="9220" max="9220" width="10.1640625" style="3" bestFit="1" customWidth="1"/>
    <col min="9221" max="9470" width="9.6640625" style="3"/>
    <col min="9471" max="9471" width="37.6640625" style="3" customWidth="1"/>
    <col min="9472" max="9472" width="17.6640625" style="3" customWidth="1"/>
    <col min="9473" max="9473" width="1.5" style="3" customWidth="1"/>
    <col min="9474" max="9475" width="17.6640625" style="3" customWidth="1"/>
    <col min="9476" max="9476" width="10.1640625" style="3" bestFit="1" customWidth="1"/>
    <col min="9477" max="9726" width="9.6640625" style="3"/>
    <col min="9727" max="9727" width="37.6640625" style="3" customWidth="1"/>
    <col min="9728" max="9728" width="17.6640625" style="3" customWidth="1"/>
    <col min="9729" max="9729" width="1.5" style="3" customWidth="1"/>
    <col min="9730" max="9731" width="17.6640625" style="3" customWidth="1"/>
    <col min="9732" max="9732" width="10.1640625" style="3" bestFit="1" customWidth="1"/>
    <col min="9733" max="9982" width="9.6640625" style="3"/>
    <col min="9983" max="9983" width="37.6640625" style="3" customWidth="1"/>
    <col min="9984" max="9984" width="17.6640625" style="3" customWidth="1"/>
    <col min="9985" max="9985" width="1.5" style="3" customWidth="1"/>
    <col min="9986" max="9987" width="17.6640625" style="3" customWidth="1"/>
    <col min="9988" max="9988" width="10.1640625" style="3" bestFit="1" customWidth="1"/>
    <col min="9989" max="10238" width="9.6640625" style="3"/>
    <col min="10239" max="10239" width="37.6640625" style="3" customWidth="1"/>
    <col min="10240" max="10240" width="17.6640625" style="3" customWidth="1"/>
    <col min="10241" max="10241" width="1.5" style="3" customWidth="1"/>
    <col min="10242" max="10243" width="17.6640625" style="3" customWidth="1"/>
    <col min="10244" max="10244" width="10.1640625" style="3" bestFit="1" customWidth="1"/>
    <col min="10245" max="10494" width="9.6640625" style="3"/>
    <col min="10495" max="10495" width="37.6640625" style="3" customWidth="1"/>
    <col min="10496" max="10496" width="17.6640625" style="3" customWidth="1"/>
    <col min="10497" max="10497" width="1.5" style="3" customWidth="1"/>
    <col min="10498" max="10499" width="17.6640625" style="3" customWidth="1"/>
    <col min="10500" max="10500" width="10.1640625" style="3" bestFit="1" customWidth="1"/>
    <col min="10501" max="10750" width="9.6640625" style="3"/>
    <col min="10751" max="10751" width="37.6640625" style="3" customWidth="1"/>
    <col min="10752" max="10752" width="17.6640625" style="3" customWidth="1"/>
    <col min="10753" max="10753" width="1.5" style="3" customWidth="1"/>
    <col min="10754" max="10755" width="17.6640625" style="3" customWidth="1"/>
    <col min="10756" max="10756" width="10.1640625" style="3" bestFit="1" customWidth="1"/>
    <col min="10757" max="11006" width="9.6640625" style="3"/>
    <col min="11007" max="11007" width="37.6640625" style="3" customWidth="1"/>
    <col min="11008" max="11008" width="17.6640625" style="3" customWidth="1"/>
    <col min="11009" max="11009" width="1.5" style="3" customWidth="1"/>
    <col min="11010" max="11011" width="17.6640625" style="3" customWidth="1"/>
    <col min="11012" max="11012" width="10.1640625" style="3" bestFit="1" customWidth="1"/>
    <col min="11013" max="11262" width="9.6640625" style="3"/>
    <col min="11263" max="11263" width="37.6640625" style="3" customWidth="1"/>
    <col min="11264" max="11264" width="17.6640625" style="3" customWidth="1"/>
    <col min="11265" max="11265" width="1.5" style="3" customWidth="1"/>
    <col min="11266" max="11267" width="17.6640625" style="3" customWidth="1"/>
    <col min="11268" max="11268" width="10.1640625" style="3" bestFit="1" customWidth="1"/>
    <col min="11269" max="11518" width="9.6640625" style="3"/>
    <col min="11519" max="11519" width="37.6640625" style="3" customWidth="1"/>
    <col min="11520" max="11520" width="17.6640625" style="3" customWidth="1"/>
    <col min="11521" max="11521" width="1.5" style="3" customWidth="1"/>
    <col min="11522" max="11523" width="17.6640625" style="3" customWidth="1"/>
    <col min="11524" max="11524" width="10.1640625" style="3" bestFit="1" customWidth="1"/>
    <col min="11525" max="11774" width="9.6640625" style="3"/>
    <col min="11775" max="11775" width="37.6640625" style="3" customWidth="1"/>
    <col min="11776" max="11776" width="17.6640625" style="3" customWidth="1"/>
    <col min="11777" max="11777" width="1.5" style="3" customWidth="1"/>
    <col min="11778" max="11779" width="17.6640625" style="3" customWidth="1"/>
    <col min="11780" max="11780" width="10.1640625" style="3" bestFit="1" customWidth="1"/>
    <col min="11781" max="12030" width="9.6640625" style="3"/>
    <col min="12031" max="12031" width="37.6640625" style="3" customWidth="1"/>
    <col min="12032" max="12032" width="17.6640625" style="3" customWidth="1"/>
    <col min="12033" max="12033" width="1.5" style="3" customWidth="1"/>
    <col min="12034" max="12035" width="17.6640625" style="3" customWidth="1"/>
    <col min="12036" max="12036" width="10.1640625" style="3" bestFit="1" customWidth="1"/>
    <col min="12037" max="12286" width="9.6640625" style="3"/>
    <col min="12287" max="12287" width="37.6640625" style="3" customWidth="1"/>
    <col min="12288" max="12288" width="17.6640625" style="3" customWidth="1"/>
    <col min="12289" max="12289" width="1.5" style="3" customWidth="1"/>
    <col min="12290" max="12291" width="17.6640625" style="3" customWidth="1"/>
    <col min="12292" max="12292" width="10.1640625" style="3" bestFit="1" customWidth="1"/>
    <col min="12293" max="12542" width="9.6640625" style="3"/>
    <col min="12543" max="12543" width="37.6640625" style="3" customWidth="1"/>
    <col min="12544" max="12544" width="17.6640625" style="3" customWidth="1"/>
    <col min="12545" max="12545" width="1.5" style="3" customWidth="1"/>
    <col min="12546" max="12547" width="17.6640625" style="3" customWidth="1"/>
    <col min="12548" max="12548" width="10.1640625" style="3" bestFit="1" customWidth="1"/>
    <col min="12549" max="12798" width="9.6640625" style="3"/>
    <col min="12799" max="12799" width="37.6640625" style="3" customWidth="1"/>
    <col min="12800" max="12800" width="17.6640625" style="3" customWidth="1"/>
    <col min="12801" max="12801" width="1.5" style="3" customWidth="1"/>
    <col min="12802" max="12803" width="17.6640625" style="3" customWidth="1"/>
    <col min="12804" max="12804" width="10.1640625" style="3" bestFit="1" customWidth="1"/>
    <col min="12805" max="13054" width="9.6640625" style="3"/>
    <col min="13055" max="13055" width="37.6640625" style="3" customWidth="1"/>
    <col min="13056" max="13056" width="17.6640625" style="3" customWidth="1"/>
    <col min="13057" max="13057" width="1.5" style="3" customWidth="1"/>
    <col min="13058" max="13059" width="17.6640625" style="3" customWidth="1"/>
    <col min="13060" max="13060" width="10.1640625" style="3" bestFit="1" customWidth="1"/>
    <col min="13061" max="13310" width="9.6640625" style="3"/>
    <col min="13311" max="13311" width="37.6640625" style="3" customWidth="1"/>
    <col min="13312" max="13312" width="17.6640625" style="3" customWidth="1"/>
    <col min="13313" max="13313" width="1.5" style="3" customWidth="1"/>
    <col min="13314" max="13315" width="17.6640625" style="3" customWidth="1"/>
    <col min="13316" max="13316" width="10.1640625" style="3" bestFit="1" customWidth="1"/>
    <col min="13317" max="13566" width="9.6640625" style="3"/>
    <col min="13567" max="13567" width="37.6640625" style="3" customWidth="1"/>
    <col min="13568" max="13568" width="17.6640625" style="3" customWidth="1"/>
    <col min="13569" max="13569" width="1.5" style="3" customWidth="1"/>
    <col min="13570" max="13571" width="17.6640625" style="3" customWidth="1"/>
    <col min="13572" max="13572" width="10.1640625" style="3" bestFit="1" customWidth="1"/>
    <col min="13573" max="13822" width="9.6640625" style="3"/>
    <col min="13823" max="13823" width="37.6640625" style="3" customWidth="1"/>
    <col min="13824" max="13824" width="17.6640625" style="3" customWidth="1"/>
    <col min="13825" max="13825" width="1.5" style="3" customWidth="1"/>
    <col min="13826" max="13827" width="17.6640625" style="3" customWidth="1"/>
    <col min="13828" max="13828" width="10.1640625" style="3" bestFit="1" customWidth="1"/>
    <col min="13829" max="14078" width="9.6640625" style="3"/>
    <col min="14079" max="14079" width="37.6640625" style="3" customWidth="1"/>
    <col min="14080" max="14080" width="17.6640625" style="3" customWidth="1"/>
    <col min="14081" max="14081" width="1.5" style="3" customWidth="1"/>
    <col min="14082" max="14083" width="17.6640625" style="3" customWidth="1"/>
    <col min="14084" max="14084" width="10.1640625" style="3" bestFit="1" customWidth="1"/>
    <col min="14085" max="14334" width="9.6640625" style="3"/>
    <col min="14335" max="14335" width="37.6640625" style="3" customWidth="1"/>
    <col min="14336" max="14336" width="17.6640625" style="3" customWidth="1"/>
    <col min="14337" max="14337" width="1.5" style="3" customWidth="1"/>
    <col min="14338" max="14339" width="17.6640625" style="3" customWidth="1"/>
    <col min="14340" max="14340" width="10.1640625" style="3" bestFit="1" customWidth="1"/>
    <col min="14341" max="14590" width="9.6640625" style="3"/>
    <col min="14591" max="14591" width="37.6640625" style="3" customWidth="1"/>
    <col min="14592" max="14592" width="17.6640625" style="3" customWidth="1"/>
    <col min="14593" max="14593" width="1.5" style="3" customWidth="1"/>
    <col min="14594" max="14595" width="17.6640625" style="3" customWidth="1"/>
    <col min="14596" max="14596" width="10.1640625" style="3" bestFit="1" customWidth="1"/>
    <col min="14597" max="14846" width="9.6640625" style="3"/>
    <col min="14847" max="14847" width="37.6640625" style="3" customWidth="1"/>
    <col min="14848" max="14848" width="17.6640625" style="3" customWidth="1"/>
    <col min="14849" max="14849" width="1.5" style="3" customWidth="1"/>
    <col min="14850" max="14851" width="17.6640625" style="3" customWidth="1"/>
    <col min="14852" max="14852" width="10.1640625" style="3" bestFit="1" customWidth="1"/>
    <col min="14853" max="15102" width="9.6640625" style="3"/>
    <col min="15103" max="15103" width="37.6640625" style="3" customWidth="1"/>
    <col min="15104" max="15104" width="17.6640625" style="3" customWidth="1"/>
    <col min="15105" max="15105" width="1.5" style="3" customWidth="1"/>
    <col min="15106" max="15107" width="17.6640625" style="3" customWidth="1"/>
    <col min="15108" max="15108" width="10.1640625" style="3" bestFit="1" customWidth="1"/>
    <col min="15109" max="15358" width="9.6640625" style="3"/>
    <col min="15359" max="15359" width="37.6640625" style="3" customWidth="1"/>
    <col min="15360" max="15360" width="17.6640625" style="3" customWidth="1"/>
    <col min="15361" max="15361" width="1.5" style="3" customWidth="1"/>
    <col min="15362" max="15363" width="17.6640625" style="3" customWidth="1"/>
    <col min="15364" max="15364" width="10.1640625" style="3" bestFit="1" customWidth="1"/>
    <col min="15365" max="15614" width="9.6640625" style="3"/>
    <col min="15615" max="15615" width="37.6640625" style="3" customWidth="1"/>
    <col min="15616" max="15616" width="17.6640625" style="3" customWidth="1"/>
    <col min="15617" max="15617" width="1.5" style="3" customWidth="1"/>
    <col min="15618" max="15619" width="17.6640625" style="3" customWidth="1"/>
    <col min="15620" max="15620" width="10.1640625" style="3" bestFit="1" customWidth="1"/>
    <col min="15621" max="15870" width="9.6640625" style="3"/>
    <col min="15871" max="15871" width="37.6640625" style="3" customWidth="1"/>
    <col min="15872" max="15872" width="17.6640625" style="3" customWidth="1"/>
    <col min="15873" max="15873" width="1.5" style="3" customWidth="1"/>
    <col min="15874" max="15875" width="17.6640625" style="3" customWidth="1"/>
    <col min="15876" max="15876" width="10.1640625" style="3" bestFit="1" customWidth="1"/>
    <col min="15877" max="16126" width="9.6640625" style="3"/>
    <col min="16127" max="16127" width="37.6640625" style="3" customWidth="1"/>
    <col min="16128" max="16128" width="17.6640625" style="3" customWidth="1"/>
    <col min="16129" max="16129" width="1.5" style="3" customWidth="1"/>
    <col min="16130" max="16131" width="17.6640625" style="3" customWidth="1"/>
    <col min="16132" max="16132" width="10.1640625" style="3" bestFit="1" customWidth="1"/>
    <col min="16133" max="16384" width="9.6640625" style="3"/>
  </cols>
  <sheetData>
    <row r="1" spans="1:21" ht="15" customHeight="1" x14ac:dyDescent="0.15">
      <c r="A1" s="1" t="s">
        <v>0</v>
      </c>
      <c r="C1" s="18" t="s">
        <v>51</v>
      </c>
      <c r="D1" s="19">
        <f>'T4'!D1</f>
        <v>3</v>
      </c>
      <c r="E1" s="3" t="s">
        <v>55</v>
      </c>
    </row>
    <row r="2" spans="1:21" ht="15" customHeight="1" x14ac:dyDescent="0.15"/>
    <row r="3" spans="1:21" ht="34.5" customHeight="1" x14ac:dyDescent="0.15">
      <c r="A3" s="6" t="s">
        <v>1</v>
      </c>
      <c r="B3" s="6"/>
      <c r="C3" s="7" t="s">
        <v>2</v>
      </c>
    </row>
    <row r="4" spans="1:21" ht="34.5" customHeight="1" x14ac:dyDescent="0.15">
      <c r="A4" s="21"/>
      <c r="B4" s="21"/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</row>
    <row r="5" spans="1:21" ht="15" customHeight="1" x14ac:dyDescent="0.15">
      <c r="A5" s="8"/>
      <c r="B5" s="20" t="s">
        <v>52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</row>
    <row r="6" spans="1:21" ht="15" customHeight="1" x14ac:dyDescent="0.15">
      <c r="A6" s="8"/>
      <c r="B6" s="20"/>
      <c r="C6" s="24">
        <f>C5/C4</f>
        <v>1</v>
      </c>
      <c r="D6" s="24">
        <f t="shared" ref="D6:U6" si="0">D5/D4</f>
        <v>1</v>
      </c>
      <c r="E6" s="24">
        <f t="shared" si="0"/>
        <v>1</v>
      </c>
      <c r="F6" s="24">
        <f t="shared" si="0"/>
        <v>1</v>
      </c>
      <c r="G6" s="24">
        <f t="shared" si="0"/>
        <v>1</v>
      </c>
      <c r="H6" s="24">
        <f t="shared" si="0"/>
        <v>1</v>
      </c>
      <c r="I6" s="24">
        <f t="shared" si="0"/>
        <v>1</v>
      </c>
      <c r="J6" s="24">
        <f t="shared" si="0"/>
        <v>1</v>
      </c>
      <c r="K6" s="24">
        <f t="shared" si="0"/>
        <v>1</v>
      </c>
      <c r="L6" s="24">
        <f t="shared" si="0"/>
        <v>1</v>
      </c>
      <c r="M6" s="24">
        <f t="shared" si="0"/>
        <v>1</v>
      </c>
      <c r="N6" s="24">
        <f t="shared" si="0"/>
        <v>1</v>
      </c>
      <c r="O6" s="24">
        <f t="shared" si="0"/>
        <v>1</v>
      </c>
      <c r="P6" s="24">
        <f t="shared" si="0"/>
        <v>1</v>
      </c>
      <c r="Q6" s="24">
        <f t="shared" si="0"/>
        <v>1</v>
      </c>
      <c r="R6" s="24">
        <f t="shared" si="0"/>
        <v>1</v>
      </c>
      <c r="S6" s="24">
        <f t="shared" si="0"/>
        <v>1</v>
      </c>
      <c r="T6" s="24">
        <f t="shared" si="0"/>
        <v>1</v>
      </c>
      <c r="U6" s="24">
        <f t="shared" si="0"/>
        <v>1</v>
      </c>
    </row>
    <row r="7" spans="1:21" ht="15" customHeight="1" x14ac:dyDescent="0.15">
      <c r="C7" s="10" t="s">
        <v>3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10" t="s">
        <v>43</v>
      </c>
      <c r="S7" s="10" t="s">
        <v>44</v>
      </c>
      <c r="T7" s="10" t="s">
        <v>45</v>
      </c>
      <c r="U7" s="10" t="s">
        <v>46</v>
      </c>
    </row>
    <row r="8" spans="1:21" ht="27" customHeight="1" x14ac:dyDescent="0.15">
      <c r="A8" s="11" t="s">
        <v>4</v>
      </c>
      <c r="B8" s="11" t="s">
        <v>50</v>
      </c>
      <c r="C8" s="4">
        <f>'T4'!C6*(1+0.015)^5*(1-1/$D$1)</f>
        <v>72522258.56352894</v>
      </c>
      <c r="D8" s="4">
        <f>'T4'!D6*(1+0.015)^5*(1-1/$D$1)</f>
        <v>9248305.7805813812</v>
      </c>
      <c r="E8" s="4">
        <f>'T4'!E6*(1+0.015)^5*(1-1/$D$1)</f>
        <v>1236726.3455952774</v>
      </c>
      <c r="F8" s="4">
        <f>'T4'!F6*(1+0.015)^5*(1-1/$D$1)</f>
        <v>3609711.5305835754</v>
      </c>
      <c r="G8" s="4">
        <f>'T4'!G6*(1+0.015)^5*(1-1/$D$1)</f>
        <v>2478765.8558977125</v>
      </c>
      <c r="H8" s="4">
        <f>'T4'!H6*(1+0.015)^5*(1-1/$D$1)</f>
        <v>8056775.0898957336</v>
      </c>
      <c r="I8" s="4">
        <f>'T4'!I6*(1+0.015)^5*(1-1/$D$1)</f>
        <v>10352536.966538919</v>
      </c>
      <c r="J8" s="4">
        <f>'T4'!J6*(1+0.015)^5*(1-1/$D$1)</f>
        <v>2128253.5505005331</v>
      </c>
      <c r="K8" s="4">
        <f>'T4'!K6*(1+0.015)^5*(1-1/$D$1)</f>
        <v>4163335.6802624506</v>
      </c>
      <c r="L8" s="4">
        <f>'T4'!L6*(1+0.015)^5*(1-1/$D$1)</f>
        <v>3215511.0496928687</v>
      </c>
      <c r="M8" s="4">
        <f>'T4'!M6*(1+0.015)^5*(1-1/$D$1)</f>
        <v>4339230.3032806758</v>
      </c>
      <c r="N8" s="4">
        <f>'T4'!N6*(1+0.015)^5*(1-1/$D$1)</f>
        <v>3170181.811566758</v>
      </c>
      <c r="O8" s="4">
        <f>'T4'!O6*(1+0.015)^5*(1-1/$D$1)</f>
        <v>3188868.3798981369</v>
      </c>
      <c r="P8" s="4">
        <f>'T4'!P6*(1+0.015)^5*(1-1/$D$1)</f>
        <v>2606871.4423142909</v>
      </c>
      <c r="Q8" s="4">
        <f>'T4'!Q6*(1+0.015)^5*(1-1/$D$1)</f>
        <v>3367806.6893220032</v>
      </c>
      <c r="R8" s="4">
        <f>'T4'!R6*(1+0.015)^5*(1-1/$D$1)</f>
        <v>3514328.8048796528</v>
      </c>
      <c r="S8" s="4">
        <f>'T4'!S6*(1+0.015)^5*(1-1/$D$1)</f>
        <v>3264368.7520263689</v>
      </c>
      <c r="T8" s="4">
        <f>'T4'!T6*(1+0.015)^5*(1-1/$D$1)</f>
        <v>1864928.71229506</v>
      </c>
      <c r="U8" s="4">
        <f>'T4'!U6*(1+0.015)^5*(1-1/$D$1)</f>
        <v>2715751.8183975485</v>
      </c>
    </row>
    <row r="9" spans="1:21" ht="27" customHeight="1" x14ac:dyDescent="0.15">
      <c r="A9" s="11" t="s">
        <v>5</v>
      </c>
      <c r="B9" s="11">
        <v>1E-4</v>
      </c>
      <c r="C9" s="17">
        <f>'fatality risk'!C7*'final-death (no density)'!C$29</f>
        <v>149.09719871010597</v>
      </c>
      <c r="D9" s="17">
        <f>'fatality risk'!D7*'final-death (no density)'!D$29</f>
        <v>17.174205635254662</v>
      </c>
      <c r="E9" s="17">
        <f>'fatality risk'!E7*'final-death (no density)'!E$29</f>
        <v>2.4841464084910276</v>
      </c>
      <c r="F9" s="17">
        <f>'fatality risk'!F7*'final-death (no density)'!F$29</f>
        <v>6.9422344806180822</v>
      </c>
      <c r="G9" s="17">
        <f>'fatality risk'!G7*'final-death (no density)'!G$29</f>
        <v>5.0090836335294862</v>
      </c>
      <c r="H9" s="17">
        <f>'fatality risk'!H7*'final-death (no density)'!H$29</f>
        <v>15.492351190964451</v>
      </c>
      <c r="I9" s="17">
        <f>'fatality risk'!I7*'final-death (no density)'!I$29</f>
        <v>20.421067462570001</v>
      </c>
      <c r="J9" s="17">
        <f>'fatality risk'!J7*'final-death (no density)'!J$29</f>
        <v>4.7664081724123974</v>
      </c>
      <c r="K9" s="17">
        <f>'fatality risk'!K7*'final-death (no density)'!K$29</f>
        <v>9.2902106872378063</v>
      </c>
      <c r="L9" s="17">
        <f>'fatality risk'!L7*'final-death (no density)'!L$29</f>
        <v>6.1003738411572996</v>
      </c>
      <c r="M9" s="17">
        <f>'fatality risk'!M7*'final-death (no density)'!M$29</f>
        <v>9.6842820173213653</v>
      </c>
      <c r="N9" s="17">
        <f>'fatality risk'!N7*'final-death (no density)'!N$29</f>
        <v>6.3490813826775883</v>
      </c>
      <c r="O9" s="17">
        <f>'fatality risk'!O7*'final-death (no density)'!O$29</f>
        <v>6.8617977065414451</v>
      </c>
      <c r="P9" s="17">
        <f>'fatality risk'!P7*'final-death (no density)'!P$29</f>
        <v>5.8766573173107046</v>
      </c>
      <c r="Q9" s="17">
        <f>'fatality risk'!Q7*'final-death (no density)'!Q$29</f>
        <v>7.4272993404775391</v>
      </c>
      <c r="R9" s="17">
        <f>'fatality risk'!R7*'final-death (no density)'!R$29</f>
        <v>7.462777622852224</v>
      </c>
      <c r="S9" s="17">
        <f>'fatality risk'!S7*'final-death (no density)'!S$29</f>
        <v>7.3618721660466822</v>
      </c>
      <c r="T9" s="17">
        <f>'fatality risk'!T7*'final-death (no density)'!T$29</f>
        <v>4.1806525882954153</v>
      </c>
      <c r="U9" s="17">
        <f>'fatality risk'!U7*'final-death (no density)'!U$29</f>
        <v>6.2126972658445183</v>
      </c>
    </row>
    <row r="10" spans="1:21" ht="15" customHeight="1" x14ac:dyDescent="0.15">
      <c r="A10" s="11" t="s">
        <v>6</v>
      </c>
      <c r="B10" s="11">
        <v>1E-4</v>
      </c>
      <c r="C10" s="17">
        <f>'fatality risk'!C8*'final-death (no density)'!C$29</f>
        <v>627.90696799289253</v>
      </c>
      <c r="D10" s="17">
        <f>'fatality risk'!D8*'final-death (no density)'!D$29</f>
        <v>69.040332508540445</v>
      </c>
      <c r="E10" s="17">
        <f>'fatality risk'!E8*'final-death (no density)'!E$29</f>
        <v>10.402475302699294</v>
      </c>
      <c r="F10" s="17">
        <f>'fatality risk'!F8*'final-death (no density)'!F$29</f>
        <v>29.11891859276167</v>
      </c>
      <c r="G10" s="17">
        <f>'fatality risk'!G8*'final-death (no density)'!G$29</f>
        <v>21.040291465169311</v>
      </c>
      <c r="H10" s="17">
        <f>'fatality risk'!H8*'final-death (no density)'!H$29</f>
        <v>64.320541458456219</v>
      </c>
      <c r="I10" s="17">
        <f>'fatality risk'!I8*'final-death (no density)'!I$29</f>
        <v>84.484130985425097</v>
      </c>
      <c r="J10" s="17">
        <f>'fatality risk'!J8*'final-death (no density)'!J$29</f>
        <v>20.098317353882077</v>
      </c>
      <c r="K10" s="17">
        <f>'fatality risk'!K8*'final-death (no density)'!K$29</f>
        <v>40.022827472399896</v>
      </c>
      <c r="L10" s="17">
        <f>'fatality risk'!L8*'final-death (no density)'!L$29</f>
        <v>25.909047045204343</v>
      </c>
      <c r="M10" s="17">
        <f>'fatality risk'!M8*'final-death (no density)'!M$29</f>
        <v>38.467160654565298</v>
      </c>
      <c r="N10" s="17">
        <f>'fatality risk'!N8*'final-death (no density)'!N$29</f>
        <v>26.814605915592452</v>
      </c>
      <c r="O10" s="17">
        <f>'fatality risk'!O8*'final-death (no density)'!O$29</f>
        <v>28.981099908111212</v>
      </c>
      <c r="P10" s="17">
        <f>'fatality risk'!P8*'final-death (no density)'!P$29</f>
        <v>24.943654618912483</v>
      </c>
      <c r="Q10" s="17">
        <f>'fatality risk'!Q8*'final-death (no density)'!Q$29</f>
        <v>31.867284696507074</v>
      </c>
      <c r="R10" s="17">
        <f>'fatality risk'!R8*'final-death (no density)'!R$29</f>
        <v>31.201234698971135</v>
      </c>
      <c r="S10" s="17">
        <f>'fatality risk'!S8*'final-death (no density)'!S$29</f>
        <v>30.816357642440195</v>
      </c>
      <c r="T10" s="17">
        <f>'fatality risk'!T8*'final-death (no density)'!T$29</f>
        <v>18.015064081497002</v>
      </c>
      <c r="U10" s="17">
        <f>'fatality risk'!U8*'final-death (no density)'!U$29</f>
        <v>32.363624570984143</v>
      </c>
    </row>
    <row r="11" spans="1:21" ht="15" customHeight="1" x14ac:dyDescent="0.15">
      <c r="A11" s="11" t="s">
        <v>7</v>
      </c>
      <c r="B11" s="11">
        <v>1E-4</v>
      </c>
      <c r="C11" s="17">
        <f>'fatality risk'!C9*'final-death (no density)'!C$29</f>
        <v>778.72703127760747</v>
      </c>
      <c r="D11" s="17">
        <f>'fatality risk'!D9*'final-death (no density)'!D$29</f>
        <v>83.577059563976889</v>
      </c>
      <c r="E11" s="17">
        <f>'fatality risk'!E9*'final-death (no density)'!E$29</f>
        <v>12.985157340218327</v>
      </c>
      <c r="F11" s="17">
        <f>'fatality risk'!F9*'final-death (no density)'!F$29</f>
        <v>36.689281548261405</v>
      </c>
      <c r="G11" s="17">
        <f>'fatality risk'!G9*'final-death (no density)'!G$29</f>
        <v>25.72583078405637</v>
      </c>
      <c r="H11" s="17">
        <f>'fatality risk'!H9*'final-death (no density)'!H$29</f>
        <v>81.347304338949201</v>
      </c>
      <c r="I11" s="17">
        <f>'fatality risk'!I9*'final-death (no density)'!I$29</f>
        <v>104.1482268854857</v>
      </c>
      <c r="J11" s="17">
        <f>'fatality risk'!J9*'final-death (no density)'!J$29</f>
        <v>25.392020248096756</v>
      </c>
      <c r="K11" s="17">
        <f>'fatality risk'!K9*'final-death (no density)'!K$29</f>
        <v>50.700292787445342</v>
      </c>
      <c r="L11" s="17">
        <f>'fatality risk'!L9*'final-death (no density)'!L$29</f>
        <v>32.703048351989523</v>
      </c>
      <c r="M11" s="17">
        <f>'fatality risk'!M9*'final-death (no density)'!M$29</f>
        <v>47.37191984151351</v>
      </c>
      <c r="N11" s="17">
        <f>'fatality risk'!N9*'final-death (no density)'!N$29</f>
        <v>34.226320302863691</v>
      </c>
      <c r="O11" s="17">
        <f>'fatality risk'!O9*'final-death (no density)'!O$29</f>
        <v>36.555700669166583</v>
      </c>
      <c r="P11" s="17">
        <f>'fatality risk'!P9*'final-death (no density)'!P$29</f>
        <v>30.664967549630376</v>
      </c>
      <c r="Q11" s="17">
        <f>'fatality risk'!Q9*'final-death (no density)'!Q$29</f>
        <v>38.821871772472747</v>
      </c>
      <c r="R11" s="17">
        <f>'fatality risk'!R9*'final-death (no density)'!R$29</f>
        <v>38.444174553891649</v>
      </c>
      <c r="S11" s="17">
        <f>'fatality risk'!S9*'final-death (no density)'!S$29</f>
        <v>37.769077312730843</v>
      </c>
      <c r="T11" s="17">
        <f>'fatality risk'!T9*'final-death (no density)'!T$29</f>
        <v>21.793530579629834</v>
      </c>
      <c r="U11" s="17">
        <f>'fatality risk'!U9*'final-death (no density)'!U$29</f>
        <v>39.811248482527709</v>
      </c>
    </row>
    <row r="12" spans="1:21" ht="15" customHeight="1" x14ac:dyDescent="0.15">
      <c r="A12" s="11" t="s">
        <v>8</v>
      </c>
      <c r="B12" s="11">
        <v>2E-3</v>
      </c>
      <c r="C12" s="17">
        <f>'fatality risk'!C10*'final-death (no density)'!C$29</f>
        <v>15073.276018008799</v>
      </c>
      <c r="D12" s="17">
        <f>'fatality risk'!D10*'final-death (no density)'!D$29</f>
        <v>1631.1401674180047</v>
      </c>
      <c r="E12" s="17">
        <f>'fatality risk'!E10*'final-death (no density)'!E$29</f>
        <v>253.36009523311765</v>
      </c>
      <c r="F12" s="17">
        <f>'fatality risk'!F10*'final-death (no density)'!F$29</f>
        <v>721.51895551247401</v>
      </c>
      <c r="G12" s="17">
        <f>'fatality risk'!G10*'final-death (no density)'!G$29</f>
        <v>485.44861880912435</v>
      </c>
      <c r="H12" s="17">
        <f>'fatality risk'!H10*'final-death (no density)'!H$29</f>
        <v>1596.5508742705699</v>
      </c>
      <c r="I12" s="17">
        <f>'fatality risk'!I10*'final-death (no density)'!I$29</f>
        <v>2034.1879906135191</v>
      </c>
      <c r="J12" s="17">
        <f>'fatality risk'!J10*'final-death (no density)'!J$29</f>
        <v>494.17756814966793</v>
      </c>
      <c r="K12" s="17">
        <f>'fatality risk'!K10*'final-death (no density)'!K$29</f>
        <v>1018.0521347782445</v>
      </c>
      <c r="L12" s="17">
        <f>'fatality risk'!L10*'final-death (no density)'!L$29</f>
        <v>639.86523243055387</v>
      </c>
      <c r="M12" s="17">
        <f>'fatality risk'!M10*'final-death (no density)'!M$29</f>
        <v>901.49581763460935</v>
      </c>
      <c r="N12" s="17">
        <f>'fatality risk'!N10*'final-death (no density)'!N$29</f>
        <v>668.81529521076743</v>
      </c>
      <c r="O12" s="17">
        <f>'fatality risk'!O10*'final-death (no density)'!O$29</f>
        <v>737.65384674797031</v>
      </c>
      <c r="P12" s="17">
        <f>'fatality risk'!P10*'final-death (no density)'!P$29</f>
        <v>585.7079471825175</v>
      </c>
      <c r="Q12" s="17">
        <f>'fatality risk'!Q10*'final-death (no density)'!Q$29</f>
        <v>732.48137127871053</v>
      </c>
      <c r="R12" s="17">
        <f>'fatality risk'!R10*'final-death (no density)'!R$29</f>
        <v>725.79643766622155</v>
      </c>
      <c r="S12" s="17">
        <f>'fatality risk'!S10*'final-death (no density)'!S$29</f>
        <v>713.0356634131789</v>
      </c>
      <c r="T12" s="17">
        <f>'fatality risk'!T10*'final-death (no density)'!T$29</f>
        <v>416.42635051212903</v>
      </c>
      <c r="U12" s="17">
        <f>'fatality risk'!U10*'final-death (no density)'!U$29</f>
        <v>717.56168642670013</v>
      </c>
    </row>
    <row r="13" spans="1:21" ht="15" customHeight="1" x14ac:dyDescent="0.15">
      <c r="A13" s="11" t="s">
        <v>9</v>
      </c>
      <c r="B13" s="11">
        <v>2E-3</v>
      </c>
      <c r="C13" s="17">
        <f>'fatality risk'!C11*'final-death (no density)'!C$29</f>
        <v>14638.40227586459</v>
      </c>
      <c r="D13" s="17">
        <f>'fatality risk'!D11*'final-death (no density)'!D$29</f>
        <v>1800.9359306240237</v>
      </c>
      <c r="E13" s="17">
        <f>'fatality risk'!E11*'final-death (no density)'!E$29</f>
        <v>257.6132147309591</v>
      </c>
      <c r="F13" s="17">
        <f>'fatality risk'!F11*'final-death (no density)'!F$29</f>
        <v>681.60485978868826</v>
      </c>
      <c r="G13" s="17">
        <f>'fatality risk'!G11*'final-death (no density)'!G$29</f>
        <v>477.30004213002798</v>
      </c>
      <c r="H13" s="17">
        <f>'fatality risk'!H11*'final-death (no density)'!H$29</f>
        <v>1583.978250335683</v>
      </c>
      <c r="I13" s="17">
        <f>'fatality risk'!I11*'final-death (no density)'!I$29</f>
        <v>2039.8975958525607</v>
      </c>
      <c r="J13" s="17">
        <f>'fatality risk'!J11*'final-death (no density)'!J$29</f>
        <v>450.34215458398575</v>
      </c>
      <c r="K13" s="17">
        <f>'fatality risk'!K11*'final-death (no density)'!K$29</f>
        <v>899.38426531152652</v>
      </c>
      <c r="L13" s="17">
        <f>'fatality risk'!L11*'final-death (no density)'!L$29</f>
        <v>633.64140180606523</v>
      </c>
      <c r="M13" s="17">
        <f>'fatality risk'!M11*'final-death (no density)'!M$29</f>
        <v>851.11770038810619</v>
      </c>
      <c r="N13" s="17">
        <f>'fatality risk'!N11*'final-death (no density)'!N$29</f>
        <v>635.92365804911549</v>
      </c>
      <c r="O13" s="17">
        <f>'fatality risk'!O11*'final-death (no density)'!O$29</f>
        <v>700.59814256590425</v>
      </c>
      <c r="P13" s="17">
        <f>'fatality risk'!P11*'final-death (no density)'!P$29</f>
        <v>555.19494852887897</v>
      </c>
      <c r="Q13" s="17">
        <f>'fatality risk'!Q11*'final-death (no density)'!Q$29</f>
        <v>689.55088157427269</v>
      </c>
      <c r="R13" s="17">
        <f>'fatality risk'!R11*'final-death (no density)'!R$29</f>
        <v>707.86612171005436</v>
      </c>
      <c r="S13" s="17">
        <f>'fatality risk'!S11*'final-death (no density)'!S$29</f>
        <v>687.68214155048008</v>
      </c>
      <c r="T13" s="17">
        <f>'fatality risk'!T11*'final-death (no density)'!T$29</f>
        <v>380.42351354811029</v>
      </c>
      <c r="U13" s="17">
        <f>'fatality risk'!U11*'final-death (no density)'!U$29</f>
        <v>605.34746794231853</v>
      </c>
    </row>
    <row r="14" spans="1:21" ht="15" customHeight="1" x14ac:dyDescent="0.15">
      <c r="A14" s="11" t="s">
        <v>10</v>
      </c>
      <c r="B14" s="11">
        <v>2E-3</v>
      </c>
      <c r="C14" s="17">
        <f>'fatality risk'!C12*'final-death (no density)'!C$29</f>
        <v>13598.907851867505</v>
      </c>
      <c r="D14" s="17">
        <f>'fatality risk'!D12*'final-death (no density)'!D$29</f>
        <v>1937.6820561854304</v>
      </c>
      <c r="E14" s="17">
        <f>'fatality risk'!E12*'final-death (no density)'!E$29</f>
        <v>252.01277132600006</v>
      </c>
      <c r="F14" s="17">
        <f>'fatality risk'!F12*'final-death (no density)'!F$29</f>
        <v>629.73003730903793</v>
      </c>
      <c r="G14" s="17">
        <f>'fatality risk'!G12*'final-death (no density)'!G$29</f>
        <v>457.72219969461759</v>
      </c>
      <c r="H14" s="17">
        <f>'fatality risk'!H12*'final-death (no density)'!H$29</f>
        <v>1507.8587904013282</v>
      </c>
      <c r="I14" s="17">
        <f>'fatality risk'!I12*'final-death (no density)'!I$29</f>
        <v>1986.6912569180756</v>
      </c>
      <c r="J14" s="17">
        <f>'fatality risk'!J12*'final-death (no density)'!J$29</f>
        <v>370.25540844176874</v>
      </c>
      <c r="K14" s="17">
        <f>'fatality risk'!K12*'final-death (no density)'!K$29</f>
        <v>699.54232172874572</v>
      </c>
      <c r="L14" s="17">
        <f>'fatality risk'!L12*'final-death (no density)'!L$29</f>
        <v>586.982063240201</v>
      </c>
      <c r="M14" s="17">
        <f>'fatality risk'!M12*'final-death (no density)'!M$29</f>
        <v>814.90371549890824</v>
      </c>
      <c r="N14" s="17">
        <f>'fatality risk'!N12*'final-death (no density)'!N$29</f>
        <v>574.56443029805871</v>
      </c>
      <c r="O14" s="17">
        <f>'fatality risk'!O12*'final-death (no density)'!O$29</f>
        <v>565.72215905183384</v>
      </c>
      <c r="P14" s="17">
        <f>'fatality risk'!P12*'final-death (no density)'!P$29</f>
        <v>487.6535361722726</v>
      </c>
      <c r="Q14" s="17">
        <f>'fatality risk'!Q12*'final-death (no density)'!Q$29</f>
        <v>627.69035560729503</v>
      </c>
      <c r="R14" s="17">
        <f>'fatality risk'!R12*'final-death (no density)'!R$29</f>
        <v>670.86356869020165</v>
      </c>
      <c r="S14" s="17">
        <f>'fatality risk'!S12*'final-death (no density)'!S$29</f>
        <v>626.43351395162802</v>
      </c>
      <c r="T14" s="17">
        <f>'fatality risk'!T12*'final-death (no density)'!T$29</f>
        <v>334.22095006178972</v>
      </c>
      <c r="U14" s="17">
        <f>'fatality risk'!U12*'final-death (no density)'!U$29</f>
        <v>468.37869777200802</v>
      </c>
    </row>
    <row r="15" spans="1:21" ht="15" customHeight="1" x14ac:dyDescent="0.15">
      <c r="A15" s="11" t="s">
        <v>11</v>
      </c>
      <c r="B15" s="11">
        <v>2E-3</v>
      </c>
      <c r="C15" s="17">
        <f>'fatality risk'!C13*'final-death (no density)'!C$29</f>
        <v>12008.768989282922</v>
      </c>
      <c r="D15" s="17">
        <f>'fatality risk'!D13*'final-death (no density)'!D$29</f>
        <v>1817.1655736222624</v>
      </c>
      <c r="E15" s="17">
        <f>'fatality risk'!E13*'final-death (no density)'!E$29</f>
        <v>216.06881242225637</v>
      </c>
      <c r="F15" s="17">
        <f>'fatality risk'!F13*'final-death (no density)'!F$29</f>
        <v>562.57214377349726</v>
      </c>
      <c r="G15" s="17">
        <f>'fatality risk'!G13*'final-death (no density)'!G$29</f>
        <v>401.45637109007629</v>
      </c>
      <c r="H15" s="17">
        <f>'fatality risk'!H13*'final-death (no density)'!H$29</f>
        <v>1345.4072170221598</v>
      </c>
      <c r="I15" s="17">
        <f>'fatality risk'!I13*'final-death (no density)'!I$29</f>
        <v>1793.2282857392008</v>
      </c>
      <c r="J15" s="17">
        <f>'fatality risk'!J13*'final-death (no density)'!J$29</f>
        <v>312.88786855056424</v>
      </c>
      <c r="K15" s="17">
        <f>'fatality risk'!K13*'final-death (no density)'!K$29</f>
        <v>576.186111917066</v>
      </c>
      <c r="L15" s="17">
        <f>'fatality risk'!L13*'final-death (no density)'!L$29</f>
        <v>515.52651233403026</v>
      </c>
      <c r="M15" s="17">
        <f>'fatality risk'!M13*'final-death (no density)'!M$29</f>
        <v>717.25867770866239</v>
      </c>
      <c r="N15" s="17">
        <f>'fatality risk'!N13*'final-death (no density)'!N$29</f>
        <v>488.23806698894981</v>
      </c>
      <c r="O15" s="17">
        <f>'fatality risk'!O13*'final-death (no density)'!O$29</f>
        <v>450.49009407384887</v>
      </c>
      <c r="P15" s="17">
        <f>'fatality risk'!P13*'final-death (no density)'!P$29</f>
        <v>398.97293437982387</v>
      </c>
      <c r="Q15" s="17">
        <f>'fatality risk'!Q13*'final-death (no density)'!Q$29</f>
        <v>550.42466696365477</v>
      </c>
      <c r="R15" s="17">
        <f>'fatality risk'!R13*'final-death (no density)'!R$29</f>
        <v>607.09553401311746</v>
      </c>
      <c r="S15" s="17">
        <f>'fatality risk'!S13*'final-death (no density)'!S$29</f>
        <v>549.19511776314562</v>
      </c>
      <c r="T15" s="17">
        <f>'fatality risk'!T13*'final-death (no density)'!T$29</f>
        <v>291.80180858078438</v>
      </c>
      <c r="U15" s="17">
        <f>'fatality risk'!U13*'final-death (no density)'!U$29</f>
        <v>414.79315145685962</v>
      </c>
    </row>
    <row r="16" spans="1:21" ht="15" customHeight="1" x14ac:dyDescent="0.15">
      <c r="A16" s="11" t="s">
        <v>12</v>
      </c>
      <c r="B16" s="11">
        <v>2E-3</v>
      </c>
      <c r="C16" s="17">
        <f>'fatality risk'!C14*'final-death (no density)'!C$29</f>
        <v>10545.741033918684</v>
      </c>
      <c r="D16" s="17">
        <f>'fatality risk'!D14*'final-death (no density)'!D$29</f>
        <v>1586.6497733807048</v>
      </c>
      <c r="E16" s="17">
        <f>'fatality risk'!E14*'final-death (no density)'!E$29</f>
        <v>181.24953861368658</v>
      </c>
      <c r="F16" s="17">
        <f>'fatality risk'!F14*'final-death (no density)'!F$29</f>
        <v>525.40153166970674</v>
      </c>
      <c r="G16" s="17">
        <f>'fatality risk'!G14*'final-death (no density)'!G$29</f>
        <v>355.46639610130359</v>
      </c>
      <c r="H16" s="17">
        <f>'fatality risk'!H14*'final-death (no density)'!H$29</f>
        <v>1208.7242799267653</v>
      </c>
      <c r="I16" s="17">
        <f>'fatality risk'!I14*'final-death (no density)'!I$29</f>
        <v>1635.1591215276774</v>
      </c>
      <c r="J16" s="17">
        <f>'fatality risk'!J14*'final-death (no density)'!J$29</f>
        <v>283.99510546406782</v>
      </c>
      <c r="K16" s="17">
        <f>'fatality risk'!K14*'final-death (no density)'!K$29</f>
        <v>514.2451496940912</v>
      </c>
      <c r="L16" s="17">
        <f>'fatality risk'!L14*'final-death (no density)'!L$29</f>
        <v>453.66310103329124</v>
      </c>
      <c r="M16" s="17">
        <f>'fatality risk'!M14*'final-death (no density)'!M$29</f>
        <v>622.20055832177377</v>
      </c>
      <c r="N16" s="17">
        <f>'fatality risk'!N14*'final-death (no density)'!N$29</f>
        <v>423.30081975365027</v>
      </c>
      <c r="O16" s="17">
        <f>'fatality risk'!O14*'final-death (no density)'!O$29</f>
        <v>393.20730150152588</v>
      </c>
      <c r="P16" s="17">
        <f>'fatality risk'!P14*'final-death (no density)'!P$29</f>
        <v>337.570605780015</v>
      </c>
      <c r="Q16" s="17">
        <f>'fatality risk'!Q14*'final-death (no density)'!Q$29</f>
        <v>455.88221406128241</v>
      </c>
      <c r="R16" s="17">
        <f>'fatality risk'!R14*'final-death (no density)'!R$29</f>
        <v>509.39592408709177</v>
      </c>
      <c r="S16" s="17">
        <f>'fatality risk'!S14*'final-death (no density)'!S$29</f>
        <v>461.6047397002954</v>
      </c>
      <c r="T16" s="17">
        <f>'fatality risk'!T14*'final-death (no density)'!T$29</f>
        <v>241.25276256292096</v>
      </c>
      <c r="U16" s="17">
        <f>'fatality risk'!U14*'final-death (no density)'!U$29</f>
        <v>356.77206750644672</v>
      </c>
    </row>
    <row r="17" spans="1:21" ht="15" customHeight="1" x14ac:dyDescent="0.15">
      <c r="A17" s="11" t="s">
        <v>13</v>
      </c>
      <c r="B17" s="11">
        <v>2E-3</v>
      </c>
      <c r="C17" s="17">
        <f>'fatality risk'!C15*'final-death (no density)'!C$29</f>
        <v>9685.0527908425356</v>
      </c>
      <c r="D17" s="17">
        <f>'fatality risk'!D15*'final-death (no density)'!D$29</f>
        <v>1384.4780341431517</v>
      </c>
      <c r="E17" s="17">
        <f>'fatality risk'!E15*'final-death (no density)'!E$29</f>
        <v>155.59436558060773</v>
      </c>
      <c r="F17" s="17">
        <f>'fatality risk'!F15*'final-death (no density)'!F$29</f>
        <v>483.34148593111831</v>
      </c>
      <c r="G17" s="17">
        <f>'fatality risk'!G15*'final-death (no density)'!G$29</f>
        <v>335.24218322598585</v>
      </c>
      <c r="H17" s="17">
        <f>'fatality risk'!H15*'final-death (no density)'!H$29</f>
        <v>1138.5643557750961</v>
      </c>
      <c r="I17" s="17">
        <f>'fatality risk'!I15*'final-death (no density)'!I$29</f>
        <v>1524.8294390079234</v>
      </c>
      <c r="J17" s="17">
        <f>'fatality risk'!J15*'final-death (no density)'!J$29</f>
        <v>262.65195027131364</v>
      </c>
      <c r="K17" s="17">
        <f>'fatality risk'!K15*'final-death (no density)'!K$29</f>
        <v>488.10161948004389</v>
      </c>
      <c r="L17" s="17">
        <f>'fatality risk'!L15*'final-death (no density)'!L$29</f>
        <v>408.58521585250929</v>
      </c>
      <c r="M17" s="17">
        <f>'fatality risk'!M15*'final-death (no density)'!M$29</f>
        <v>554.50832978483754</v>
      </c>
      <c r="N17" s="17">
        <f>'fatality risk'!N15*'final-death (no density)'!N$29</f>
        <v>388.94838539590239</v>
      </c>
      <c r="O17" s="17">
        <f>'fatality risk'!O15*'final-death (no density)'!O$29</f>
        <v>369.47975760728809</v>
      </c>
      <c r="P17" s="17">
        <f>'fatality risk'!P15*'final-death (no density)'!P$29</f>
        <v>315.43026019571971</v>
      </c>
      <c r="Q17" s="17">
        <f>'fatality risk'!Q15*'final-death (no density)'!Q$29</f>
        <v>419.98998049816367</v>
      </c>
      <c r="R17" s="17">
        <f>'fatality risk'!R15*'final-death (no density)'!R$29</f>
        <v>458.31398654409952</v>
      </c>
      <c r="S17" s="17">
        <f>'fatality risk'!S15*'final-death (no density)'!S$29</f>
        <v>426.85011871622316</v>
      </c>
      <c r="T17" s="17">
        <f>'fatality risk'!T15*'final-death (no density)'!T$29</f>
        <v>218.22042700664574</v>
      </c>
      <c r="U17" s="17">
        <f>'fatality risk'!U15*'final-death (no density)'!U$29</f>
        <v>351.92285278602799</v>
      </c>
    </row>
    <row r="18" spans="1:21" ht="15" customHeight="1" x14ac:dyDescent="0.15">
      <c r="A18" s="11" t="s">
        <v>14</v>
      </c>
      <c r="B18" s="11">
        <v>4.0000000000000001E-3</v>
      </c>
      <c r="C18" s="17">
        <f>'fatality risk'!C16*'final-death (no density)'!C$29</f>
        <v>16803.701690721635</v>
      </c>
      <c r="D18" s="17">
        <f>'fatality risk'!D16*'final-death (no density)'!D$29</f>
        <v>2349.309411078279</v>
      </c>
      <c r="E18" s="17">
        <f>'fatality risk'!E16*'final-death (no density)'!E$29</f>
        <v>260.15416994598161</v>
      </c>
      <c r="F18" s="17">
        <f>'fatality risk'!F16*'final-death (no density)'!F$29</f>
        <v>849.08376194796472</v>
      </c>
      <c r="G18" s="17">
        <f>'fatality risk'!G16*'final-death (no density)'!G$29</f>
        <v>589.07616411379695</v>
      </c>
      <c r="H18" s="17">
        <f>'fatality risk'!H16*'final-death (no density)'!H$29</f>
        <v>1968.4738821632072</v>
      </c>
      <c r="I18" s="17">
        <f>'fatality risk'!I16*'final-death (no density)'!I$29</f>
        <v>2541.0343159139366</v>
      </c>
      <c r="J18" s="17">
        <f>'fatality risk'!J16*'final-death (no density)'!J$29</f>
        <v>465.80333787322502</v>
      </c>
      <c r="K18" s="17">
        <f>'fatality risk'!K16*'final-death (no density)'!K$29</f>
        <v>863.45899559098689</v>
      </c>
      <c r="L18" s="17">
        <f>'fatality risk'!L16*'final-death (no density)'!L$29</f>
        <v>720.03673169338208</v>
      </c>
      <c r="M18" s="17">
        <f>'fatality risk'!M16*'final-death (no density)'!M$29</f>
        <v>970.81977260475719</v>
      </c>
      <c r="N18" s="17">
        <f>'fatality risk'!N16*'final-death (no density)'!N$29</f>
        <v>715.93426396271434</v>
      </c>
      <c r="O18" s="17">
        <f>'fatality risk'!O16*'final-death (no density)'!O$29</f>
        <v>679.52502697341299</v>
      </c>
      <c r="P18" s="17">
        <f>'fatality risk'!P16*'final-death (no density)'!P$29</f>
        <v>570.01550683553262</v>
      </c>
      <c r="Q18" s="17">
        <f>'fatality risk'!Q16*'final-death (no density)'!Q$29</f>
        <v>738.97380347437638</v>
      </c>
      <c r="R18" s="17">
        <f>'fatality risk'!R16*'final-death (no density)'!R$29</f>
        <v>802.01643974088745</v>
      </c>
      <c r="S18" s="17">
        <f>'fatality risk'!S16*'final-death (no density)'!S$29</f>
        <v>741.7402569718538</v>
      </c>
      <c r="T18" s="17">
        <f>'fatality risk'!T16*'final-death (no density)'!T$29</f>
        <v>397.74193386629003</v>
      </c>
      <c r="U18" s="17">
        <f>'fatality risk'!U16*'final-death (no density)'!U$29</f>
        <v>580.50386077277994</v>
      </c>
    </row>
    <row r="19" spans="1:21" ht="15" customHeight="1" x14ac:dyDescent="0.15">
      <c r="A19" s="11" t="s">
        <v>15</v>
      </c>
      <c r="B19" s="11">
        <v>4.0000000000000001E-3</v>
      </c>
      <c r="C19" s="17">
        <f>'fatality risk'!C17*'final-death (no density)'!C$29</f>
        <v>15180.585006828576</v>
      </c>
      <c r="D19" s="17">
        <f>'fatality risk'!D17*'final-death (no density)'!D$29</f>
        <v>2046.1300848614219</v>
      </c>
      <c r="E19" s="17">
        <f>'fatality risk'!E17*'final-death (no density)'!E$29</f>
        <v>244.42294240786617</v>
      </c>
      <c r="F19" s="17">
        <f>'fatality risk'!F17*'final-death (no density)'!F$29</f>
        <v>794.88631485389942</v>
      </c>
      <c r="G19" s="17">
        <f>'fatality risk'!G17*'final-death (no density)'!G$29</f>
        <v>539.40331399630884</v>
      </c>
      <c r="H19" s="17">
        <f>'fatality risk'!H17*'final-death (no density)'!H$29</f>
        <v>1814.5314169972537</v>
      </c>
      <c r="I19" s="17">
        <f>'fatality risk'!I17*'final-death (no density)'!I$29</f>
        <v>2260.0843923075035</v>
      </c>
      <c r="J19" s="17">
        <f>'fatality risk'!J17*'final-death (no density)'!J$29</f>
        <v>417.65016910803956</v>
      </c>
      <c r="K19" s="17">
        <f>'fatality risk'!K17*'final-death (no density)'!K$29</f>
        <v>815.12484957138952</v>
      </c>
      <c r="L19" s="17">
        <f>'fatality risk'!L17*'final-death (no density)'!L$29</f>
        <v>679.80949872097744</v>
      </c>
      <c r="M19" s="17">
        <f>'fatality risk'!M17*'final-death (no density)'!M$29</f>
        <v>866.19680610628814</v>
      </c>
      <c r="N19" s="17">
        <f>'fatality risk'!N17*'final-death (no density)'!N$29</f>
        <v>670.85208028850968</v>
      </c>
      <c r="O19" s="17">
        <f>'fatality risk'!O17*'final-death (no density)'!O$29</f>
        <v>630.96392739254304</v>
      </c>
      <c r="P19" s="17">
        <f>'fatality risk'!P17*'final-death (no density)'!P$29</f>
        <v>516.06798513740353</v>
      </c>
      <c r="Q19" s="17">
        <f>'fatality risk'!Q17*'final-death (no density)'!Q$29</f>
        <v>669.49616070792626</v>
      </c>
      <c r="R19" s="17">
        <f>'fatality risk'!R17*'final-death (no density)'!R$29</f>
        <v>716.90525319384517</v>
      </c>
      <c r="S19" s="17">
        <f>'fatality risk'!S17*'final-death (no density)'!S$29</f>
        <v>655.42538326649469</v>
      </c>
      <c r="T19" s="17">
        <f>'fatality risk'!T17*'final-death (no density)'!T$29</f>
        <v>372.8351238540784</v>
      </c>
      <c r="U19" s="17">
        <f>'fatality risk'!U17*'final-death (no density)'!U$29</f>
        <v>469.79927637345764</v>
      </c>
    </row>
    <row r="20" spans="1:21" ht="15" customHeight="1" x14ac:dyDescent="0.15">
      <c r="A20" s="11" t="s">
        <v>16</v>
      </c>
      <c r="B20" s="11">
        <v>1.2999999999999999E-2</v>
      </c>
      <c r="C20" s="17">
        <f>'fatality risk'!C18*'final-death (no density)'!C$29</f>
        <v>41365.635141822335</v>
      </c>
      <c r="D20" s="17">
        <f>'fatality risk'!D18*'final-death (no density)'!D$29</f>
        <v>5521.9755148303757</v>
      </c>
      <c r="E20" s="17">
        <f>'fatality risk'!E18*'final-death (no density)'!E$29</f>
        <v>698.78782077123992</v>
      </c>
      <c r="F20" s="17">
        <f>'fatality risk'!F18*'final-death (no density)'!F$29</f>
        <v>2214.2261292796366</v>
      </c>
      <c r="G20" s="17">
        <f>'fatality risk'!G18*'final-death (no density)'!G$29</f>
        <v>1553.9047014906951</v>
      </c>
      <c r="H20" s="17">
        <f>'fatality risk'!H18*'final-death (no density)'!H$29</f>
        <v>4883.0912205382383</v>
      </c>
      <c r="I20" s="17">
        <f>'fatality risk'!I18*'final-death (no density)'!I$29</f>
        <v>5971.3486251753238</v>
      </c>
      <c r="J20" s="17">
        <f>'fatality risk'!J18*'final-death (no density)'!J$29</f>
        <v>1153.8374852761729</v>
      </c>
      <c r="K20" s="17">
        <f>'fatality risk'!K18*'final-death (no density)'!K$29</f>
        <v>2244.0279983570776</v>
      </c>
      <c r="L20" s="17">
        <f>'fatality risk'!L18*'final-death (no density)'!L$29</f>
        <v>1965.6244654342277</v>
      </c>
      <c r="M20" s="17">
        <f>'fatality risk'!M18*'final-death (no density)'!M$29</f>
        <v>2420.4126427930073</v>
      </c>
      <c r="N20" s="17">
        <f>'fatality risk'!N18*'final-death (no density)'!N$29</f>
        <v>1948.5196031110088</v>
      </c>
      <c r="O20" s="17">
        <f>'fatality risk'!O18*'final-death (no density)'!O$29</f>
        <v>1779.7352847840723</v>
      </c>
      <c r="P20" s="17">
        <f>'fatality risk'!P18*'final-death (no density)'!P$29</f>
        <v>1430.066093515783</v>
      </c>
      <c r="Q20" s="17">
        <f>'fatality risk'!Q18*'final-death (no density)'!Q$29</f>
        <v>1866.4988463666875</v>
      </c>
      <c r="R20" s="17">
        <f>'fatality risk'!R18*'final-death (no density)'!R$29</f>
        <v>1960.9464262463628</v>
      </c>
      <c r="S20" s="17">
        <f>'fatality risk'!S18*'final-death (no density)'!S$29</f>
        <v>1670.2463831272289</v>
      </c>
      <c r="T20" s="17">
        <f>'fatality risk'!T18*'final-death (no density)'!T$29</f>
        <v>1056.0846539901081</v>
      </c>
      <c r="U20" s="17">
        <f>'fatality risk'!U18*'final-death (no density)'!U$29</f>
        <v>1026.3012479346864</v>
      </c>
    </row>
    <row r="21" spans="1:21" ht="15" customHeight="1" x14ac:dyDescent="0.15">
      <c r="A21" s="11" t="s">
        <v>17</v>
      </c>
      <c r="B21" s="11">
        <v>1.2999999999999999E-2</v>
      </c>
      <c r="C21" s="17">
        <f>'fatality risk'!C19*'final-death (no density)'!C$29</f>
        <v>33675.069751233794</v>
      </c>
      <c r="D21" s="17">
        <f>'fatality risk'!D19*'final-death (no density)'!D$29</f>
        <v>4373.2546268266988</v>
      </c>
      <c r="E21" s="17">
        <f>'fatality risk'!E19*'final-death (no density)'!E$29</f>
        <v>579.49579076263376</v>
      </c>
      <c r="F21" s="17">
        <f>'fatality risk'!F19*'final-death (no density)'!F$29</f>
        <v>1879.7753666981819</v>
      </c>
      <c r="G21" s="17">
        <f>'fatality risk'!G19*'final-death (no density)'!G$29</f>
        <v>1291.0366164211148</v>
      </c>
      <c r="H21" s="17">
        <f>'fatality risk'!H19*'final-death (no density)'!H$29</f>
        <v>3921.5102828069125</v>
      </c>
      <c r="I21" s="17">
        <f>'fatality risk'!I19*'final-death (no density)'!I$29</f>
        <v>4836.7818361906329</v>
      </c>
      <c r="J21" s="17">
        <f>'fatality risk'!J19*'final-death (no density)'!J$29</f>
        <v>948.38860950340154</v>
      </c>
      <c r="K21" s="17">
        <f>'fatality risk'!K19*'final-death (no density)'!K$29</f>
        <v>1871.1950579557765</v>
      </c>
      <c r="L21" s="17">
        <f>'fatality risk'!L19*'final-death (no density)'!L$29</f>
        <v>1682.9163316904339</v>
      </c>
      <c r="M21" s="17">
        <f>'fatality risk'!M19*'final-death (no density)'!M$29</f>
        <v>1996.3038171010028</v>
      </c>
      <c r="N21" s="17">
        <f>'fatality risk'!N19*'final-death (no density)'!N$29</f>
        <v>1645.6261054391</v>
      </c>
      <c r="O21" s="17">
        <f>'fatality risk'!O19*'final-death (no density)'!O$29</f>
        <v>1509.4260027228811</v>
      </c>
      <c r="P21" s="17">
        <f>'fatality risk'!P19*'final-death (no density)'!P$29</f>
        <v>1136.5183488776049</v>
      </c>
      <c r="Q21" s="17">
        <f>'fatality risk'!Q19*'final-death (no density)'!Q$29</f>
        <v>1525.8953678167879</v>
      </c>
      <c r="R21" s="17">
        <f>'fatality risk'!R19*'final-death (no density)'!R$29</f>
        <v>1632.4243418858123</v>
      </c>
      <c r="S21" s="17">
        <f>'fatality risk'!S19*'final-death (no density)'!S$29</f>
        <v>1287.8995881814437</v>
      </c>
      <c r="T21" s="17">
        <f>'fatality risk'!T19*'final-death (no density)'!T$29</f>
        <v>875.12533185813265</v>
      </c>
      <c r="U21" s="17">
        <f>'fatality risk'!U19*'final-death (no density)'!U$29</f>
        <v>681.49637013296979</v>
      </c>
    </row>
    <row r="22" spans="1:21" ht="15" customHeight="1" x14ac:dyDescent="0.15">
      <c r="A22" s="11" t="s">
        <v>18</v>
      </c>
      <c r="B22" s="11">
        <v>3.5999999999999997E-2</v>
      </c>
      <c r="C22" s="17">
        <f>'fatality risk'!C20*'final-death (no density)'!C$29</f>
        <v>71389.885985095461</v>
      </c>
      <c r="D22" s="17">
        <f>'fatality risk'!D20*'final-death (no density)'!D$29</f>
        <v>8924.1519537298827</v>
      </c>
      <c r="E22" s="17">
        <f>'fatality risk'!E20*'final-death (no density)'!E$29</f>
        <v>1194.3380065853428</v>
      </c>
      <c r="F22" s="17">
        <f>'fatality risk'!F20*'final-death (no density)'!F$29</f>
        <v>4115.1306289883578</v>
      </c>
      <c r="G22" s="17">
        <f>'fatality risk'!G20*'final-death (no density)'!G$29</f>
        <v>2714.7041379749148</v>
      </c>
      <c r="H22" s="17">
        <f>'fatality risk'!H20*'final-death (no density)'!H$29</f>
        <v>8360.802098594093</v>
      </c>
      <c r="I22" s="17">
        <f>'fatality risk'!I20*'final-death (no density)'!I$29</f>
        <v>10224.830008252089</v>
      </c>
      <c r="J22" s="17">
        <f>'fatality risk'!J20*'final-death (no density)'!J$29</f>
        <v>1987.7962455293991</v>
      </c>
      <c r="K22" s="17">
        <f>'fatality risk'!K20*'final-death (no density)'!K$29</f>
        <v>4053.3115398549139</v>
      </c>
      <c r="L22" s="17">
        <f>'fatality risk'!L20*'final-death (no density)'!L$29</f>
        <v>3719.3198134764507</v>
      </c>
      <c r="M22" s="17">
        <f>'fatality risk'!M20*'final-death (no density)'!M$29</f>
        <v>4432.1884152420189</v>
      </c>
      <c r="N22" s="17">
        <f>'fatality risk'!N20*'final-death (no density)'!N$29</f>
        <v>3655.8712128842571</v>
      </c>
      <c r="O22" s="17">
        <f>'fatality risk'!O20*'final-death (no density)'!O$29</f>
        <v>3254.5273182365449</v>
      </c>
      <c r="P22" s="17">
        <f>'fatality risk'!P20*'final-death (no density)'!P$29</f>
        <v>2445.5817226230874</v>
      </c>
      <c r="Q22" s="17">
        <f>'fatality risk'!Q20*'final-death (no density)'!Q$29</f>
        <v>3223.1392359621959</v>
      </c>
      <c r="R22" s="17">
        <f>'fatality risk'!R20*'final-death (no density)'!R$29</f>
        <v>3425.0135328470369</v>
      </c>
      <c r="S22" s="17">
        <f>'fatality risk'!S20*'final-death (no density)'!S$29</f>
        <v>2644.0946782611218</v>
      </c>
      <c r="T22" s="17">
        <f>'fatality risk'!T20*'final-death (no density)'!T$29</f>
        <v>1806.5279887611589</v>
      </c>
      <c r="U22" s="17">
        <f>'fatality risk'!U20*'final-death (no density)'!U$29</f>
        <v>1208.5576042780069</v>
      </c>
    </row>
    <row r="23" spans="1:21" ht="15" customHeight="1" x14ac:dyDescent="0.15">
      <c r="A23" s="11" t="s">
        <v>19</v>
      </c>
      <c r="B23" s="11">
        <v>3.5999999999999997E-2</v>
      </c>
      <c r="C23" s="17">
        <f>'fatality risk'!C21*'final-death (no density)'!C$29</f>
        <v>49541.064566597372</v>
      </c>
      <c r="D23" s="17">
        <f>'fatality risk'!D21*'final-death (no density)'!D$29</f>
        <v>5771.7775719563779</v>
      </c>
      <c r="E23" s="17">
        <f>'fatality risk'!E21*'final-death (no density)'!E$29</f>
        <v>818.9517330950066</v>
      </c>
      <c r="F23" s="17">
        <f>'fatality risk'!F21*'final-death (no density)'!F$29</f>
        <v>3180.9184376044541</v>
      </c>
      <c r="G23" s="17">
        <f>'fatality risk'!G21*'final-death (no density)'!G$29</f>
        <v>1798.2542734569347</v>
      </c>
      <c r="H23" s="17">
        <f>'fatality risk'!H21*'final-death (no density)'!H$29</f>
        <v>5995.9135130379918</v>
      </c>
      <c r="I23" s="17">
        <f>'fatality risk'!I21*'final-death (no density)'!I$29</f>
        <v>6778.357157069544</v>
      </c>
      <c r="J23" s="17">
        <f>'fatality risk'!J21*'final-death (no density)'!J$29</f>
        <v>1415.1119481102533</v>
      </c>
      <c r="K23" s="17">
        <f>'fatality risk'!K21*'final-death (no density)'!K$29</f>
        <v>3023.7726839557567</v>
      </c>
      <c r="L23" s="17">
        <f>'fatality risk'!L21*'final-death (no density)'!L$29</f>
        <v>2755.3744201899067</v>
      </c>
      <c r="M23" s="17">
        <f>'fatality risk'!M21*'final-death (no density)'!M$29</f>
        <v>3137.9478234403955</v>
      </c>
      <c r="N23" s="17">
        <f>'fatality risk'!N21*'final-death (no density)'!N$29</f>
        <v>2458.8190114321483</v>
      </c>
      <c r="O23" s="17">
        <f>'fatality risk'!O21*'final-death (no density)'!O$29</f>
        <v>2512.1578393919121</v>
      </c>
      <c r="P23" s="17">
        <f>'fatality risk'!P21*'final-death (no density)'!P$29</f>
        <v>1641.2382218903992</v>
      </c>
      <c r="Q23" s="17">
        <f>'fatality risk'!Q21*'final-death (no density)'!Q$29</f>
        <v>2113.9158136055216</v>
      </c>
      <c r="R23" s="17">
        <f>'fatality risk'!R21*'final-death (no density)'!R$29</f>
        <v>2281.8944854497499</v>
      </c>
      <c r="S23" s="17">
        <f>'fatality risk'!S21*'final-death (no density)'!S$29</f>
        <v>1797.4269513402485</v>
      </c>
      <c r="T23" s="17">
        <f>'fatality risk'!T21*'final-death (no density)'!T$29</f>
        <v>1286.7943954751956</v>
      </c>
      <c r="U23" s="17">
        <f>'fatality risk'!U21*'final-death (no density)'!U$29</f>
        <v>772.43853725418728</v>
      </c>
    </row>
    <row r="24" spans="1:21" ht="15" customHeight="1" x14ac:dyDescent="0.15">
      <c r="A24" s="11" t="s">
        <v>20</v>
      </c>
      <c r="B24" s="11">
        <v>0.08</v>
      </c>
      <c r="C24" s="17">
        <f>'fatality risk'!C22*'final-death (no density)'!C$29</f>
        <v>70099.882785905153</v>
      </c>
      <c r="D24" s="17">
        <f>'fatality risk'!D22*'final-death (no density)'!D$29</f>
        <v>7064.9148478110974</v>
      </c>
      <c r="E24" s="17">
        <f>'fatality risk'!E22*'final-death (no density)'!E$29</f>
        <v>1209.9485782511792</v>
      </c>
      <c r="F24" s="17">
        <f>'fatality risk'!F22*'final-death (no density)'!F$29</f>
        <v>4732.1214222001508</v>
      </c>
      <c r="G24" s="17">
        <f>'fatality risk'!G22*'final-death (no density)'!G$29</f>
        <v>2472.9845755097194</v>
      </c>
      <c r="H24" s="17">
        <f>'fatality risk'!H22*'final-death (no density)'!H$29</f>
        <v>7869.5174459664886</v>
      </c>
      <c r="I24" s="17">
        <f>'fatality risk'!I22*'final-death (no density)'!I$29</f>
        <v>8777.5951817267487</v>
      </c>
      <c r="J24" s="17">
        <f>'fatality risk'!J22*'final-death (no density)'!J$29</f>
        <v>2109.8683491172183</v>
      </c>
      <c r="K24" s="17">
        <f>'fatality risk'!K22*'final-death (no density)'!K$29</f>
        <v>4640.1929281839248</v>
      </c>
      <c r="L24" s="17">
        <f>'fatality risk'!L22*'final-death (no density)'!L$29</f>
        <v>4368.0288320032378</v>
      </c>
      <c r="M24" s="17">
        <f>'fatality risk'!M22*'final-death (no density)'!M$29</f>
        <v>4909.3132680349227</v>
      </c>
      <c r="N24" s="17">
        <f>'fatality risk'!N22*'final-death (no density)'!N$29</f>
        <v>3806.6909823926844</v>
      </c>
      <c r="O24" s="17">
        <f>'fatality risk'!O22*'final-death (no density)'!O$29</f>
        <v>4028.6407719018503</v>
      </c>
      <c r="P24" s="17">
        <f>'fatality risk'!P22*'final-death (no density)'!P$29</f>
        <v>2436.1562037620429</v>
      </c>
      <c r="Q24" s="17">
        <f>'fatality risk'!Q22*'final-death (no density)'!Q$29</f>
        <v>2978.7623644627711</v>
      </c>
      <c r="R24" s="17">
        <f>'fatality risk'!R22*'final-death (no density)'!R$29</f>
        <v>3119.2975521149451</v>
      </c>
      <c r="S24" s="17">
        <f>'fatality risk'!S22*'final-death (no density)'!S$29</f>
        <v>2579.7362906014946</v>
      </c>
      <c r="T24" s="17">
        <f>'fatality risk'!T22*'final-death (no density)'!T$29</f>
        <v>1987.2014714933403</v>
      </c>
      <c r="U24" s="17">
        <f>'fatality risk'!U22*'final-death (no density)'!U$29</f>
        <v>1008.9124465705308</v>
      </c>
    </row>
    <row r="25" spans="1:21" ht="15" customHeight="1" x14ac:dyDescent="0.15">
      <c r="A25" s="11" t="s">
        <v>21</v>
      </c>
      <c r="B25" s="11">
        <v>0.08</v>
      </c>
      <c r="C25" s="17">
        <f>'fatality risk'!C23*'final-death (no density)'!C$29</f>
        <v>49359.606830376317</v>
      </c>
      <c r="D25" s="17">
        <f>'fatality risk'!D23*'final-death (no density)'!D$29</f>
        <v>4809.1108177310798</v>
      </c>
      <c r="E25" s="17">
        <f>'fatality risk'!E23*'final-death (no density)'!E$29</f>
        <v>953.23884618288196</v>
      </c>
      <c r="F25" s="17">
        <f>'fatality risk'!F23*'final-death (no density)'!F$29</f>
        <v>3531.8257927693044</v>
      </c>
      <c r="G25" s="17">
        <f>'fatality risk'!G23*'final-death (no density)'!G$29</f>
        <v>1952.843100622644</v>
      </c>
      <c r="H25" s="17">
        <f>'fatality risk'!H23*'final-death (no density)'!H$29</f>
        <v>5590.9609738551999</v>
      </c>
      <c r="I25" s="17">
        <f>'fatality risk'!I23*'final-death (no density)'!I$29</f>
        <v>6021.6441427219042</v>
      </c>
      <c r="J25" s="17">
        <f>'fatality risk'!J23*'final-death (no density)'!J$29</f>
        <v>1475.8506694562927</v>
      </c>
      <c r="K25" s="17">
        <f>'fatality risk'!K23*'final-death (no density)'!K$29</f>
        <v>3154.7474468280002</v>
      </c>
      <c r="L25" s="17">
        <f>'fatality risk'!L23*'final-death (no density)'!L$29</f>
        <v>3330.3885727993115</v>
      </c>
      <c r="M25" s="17">
        <f>'fatality risk'!M23*'final-death (no density)'!M$29</f>
        <v>3414.2151960268147</v>
      </c>
      <c r="N25" s="17">
        <f>'fatality risk'!N23*'final-death (no density)'!N$29</f>
        <v>2822.0820718913874</v>
      </c>
      <c r="O25" s="17">
        <f>'fatality risk'!O23*'final-death (no density)'!O$29</f>
        <v>2742.7368796639753</v>
      </c>
      <c r="P25" s="17">
        <f>'fatality risk'!P23*'final-death (no density)'!P$29</f>
        <v>1626.3831904882468</v>
      </c>
      <c r="Q25" s="17">
        <f>'fatality risk'!Q23*'final-death (no density)'!Q$29</f>
        <v>2140.893880308839</v>
      </c>
      <c r="R25" s="17">
        <f>'fatality risk'!R23*'final-death (no density)'!R$29</f>
        <v>2154.9703134437614</v>
      </c>
      <c r="S25" s="17">
        <f>'fatality risk'!S23*'final-death (no density)'!S$29</f>
        <v>1704.0048754267066</v>
      </c>
      <c r="T25" s="17">
        <f>'fatality risk'!T23*'final-death (no density)'!T$29</f>
        <v>1388.576203864199</v>
      </c>
      <c r="U25" s="17">
        <f>'fatality risk'!U23*'final-death (no density)'!U$29</f>
        <v>545.13446999209555</v>
      </c>
    </row>
    <row r="26" spans="1:21" ht="15" customHeight="1" x14ac:dyDescent="0.15">
      <c r="A26" s="11" t="s">
        <v>22</v>
      </c>
      <c r="B26" s="11">
        <v>0.14799999999999999</v>
      </c>
      <c r="C26" s="17">
        <f>'fatality risk'!C24*'final-death (no density)'!C$29</f>
        <v>84213.370476969358</v>
      </c>
      <c r="D26" s="17">
        <f>'fatality risk'!D24*'final-death (no density)'!D$29</f>
        <v>8093.7124776571527</v>
      </c>
      <c r="E26" s="17">
        <f>'fatality risk'!E24*'final-death (no density)'!E$29</f>
        <v>1867.976978073247</v>
      </c>
      <c r="F26" s="17">
        <f>'fatality risk'!F24*'final-death (no density)'!F$29</f>
        <v>7139.5297351249301</v>
      </c>
      <c r="G26" s="17">
        <f>'fatality risk'!G24*'final-death (no density)'!G$29</f>
        <v>3411.6552193729522</v>
      </c>
      <c r="H26" s="17">
        <f>'fatality risk'!H24*'final-death (no density)'!H$29</f>
        <v>9553.4216990329169</v>
      </c>
      <c r="I26" s="17">
        <f>'fatality risk'!I24*'final-death (no density)'!I$29</f>
        <v>9772.4885082097007</v>
      </c>
      <c r="J26" s="17">
        <f>'fatality risk'!J24*'final-death (no density)'!J$29</f>
        <v>2458.5349815614704</v>
      </c>
      <c r="K26" s="17">
        <f>'fatality risk'!K24*'final-death (no density)'!K$29</f>
        <v>5212.9863134175348</v>
      </c>
      <c r="L26" s="17">
        <f>'fatality risk'!L24*'final-death (no density)'!L$29</f>
        <v>6298.016732056999</v>
      </c>
      <c r="M26" s="17">
        <f>'fatality risk'!M24*'final-death (no density)'!M$29</f>
        <v>5909.3058961489442</v>
      </c>
      <c r="N26" s="17">
        <f>'fatality risk'!N24*'final-death (no density)'!N$29</f>
        <v>4514.7538907658154</v>
      </c>
      <c r="O26" s="17">
        <f>'fatality risk'!O24*'final-death (no density)'!O$29</f>
        <v>4565.0306363920135</v>
      </c>
      <c r="P26" s="17">
        <f>'fatality risk'!P24*'final-death (no density)'!P$29</f>
        <v>2737.870481086059</v>
      </c>
      <c r="Q26" s="17">
        <f>'fatality risk'!Q24*'final-death (no density)'!Q$29</f>
        <v>3450.5582192974562</v>
      </c>
      <c r="R26" s="17">
        <f>'fatality risk'!R24*'final-death (no density)'!R$29</f>
        <v>3401.6637598611001</v>
      </c>
      <c r="S26" s="17">
        <f>'fatality risk'!S24*'final-death (no density)'!S$29</f>
        <v>2772.3087210070412</v>
      </c>
      <c r="T26" s="17">
        <f>'fatality risk'!T24*'final-death (no density)'!T$29</f>
        <v>2152.2011877403279</v>
      </c>
      <c r="U26" s="17">
        <f>'fatality risk'!U24*'final-death (no density)'!U$29</f>
        <v>901.35640443043781</v>
      </c>
    </row>
    <row r="27" spans="1:21" ht="27" customHeight="1" x14ac:dyDescent="0.15">
      <c r="A27" s="11"/>
      <c r="B27" s="23" t="s">
        <v>56</v>
      </c>
      <c r="C27" s="27">
        <f>SUM(D27:U27)</f>
        <v>508745</v>
      </c>
      <c r="D27" s="30">
        <f t="shared" ref="D27:U27" si="1">ROUNDUP(SUM(D9:D26),0)</f>
        <v>59283</v>
      </c>
      <c r="E27" s="30">
        <f t="shared" si="1"/>
        <v>9170</v>
      </c>
      <c r="F27" s="30">
        <f t="shared" si="1"/>
        <v>32115</v>
      </c>
      <c r="G27" s="30">
        <f t="shared" si="1"/>
        <v>18889</v>
      </c>
      <c r="H27" s="30">
        <f t="shared" si="1"/>
        <v>58501</v>
      </c>
      <c r="I27" s="30">
        <f t="shared" si="1"/>
        <v>68408</v>
      </c>
      <c r="J27" s="30">
        <f t="shared" si="1"/>
        <v>14658</v>
      </c>
      <c r="K27" s="30">
        <f t="shared" si="1"/>
        <v>30175</v>
      </c>
      <c r="L27" s="30">
        <f t="shared" si="1"/>
        <v>28823</v>
      </c>
      <c r="M27" s="30">
        <f t="shared" si="1"/>
        <v>32614</v>
      </c>
      <c r="N27" s="30">
        <f t="shared" si="1"/>
        <v>25487</v>
      </c>
      <c r="O27" s="30">
        <f t="shared" si="1"/>
        <v>24993</v>
      </c>
      <c r="P27" s="30">
        <f t="shared" si="1"/>
        <v>17282</v>
      </c>
      <c r="Q27" s="30">
        <f t="shared" si="1"/>
        <v>22263</v>
      </c>
      <c r="R27" s="30">
        <f t="shared" si="1"/>
        <v>23252</v>
      </c>
      <c r="S27" s="30">
        <f t="shared" si="1"/>
        <v>19394</v>
      </c>
      <c r="T27" s="30">
        <f t="shared" si="1"/>
        <v>13250</v>
      </c>
      <c r="U27" s="30">
        <f t="shared" si="1"/>
        <v>10188</v>
      </c>
    </row>
    <row r="28" spans="1:21" ht="15" customHeight="1" x14ac:dyDescent="0.15">
      <c r="A28" s="11"/>
      <c r="B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15">
      <c r="A29" s="11"/>
      <c r="B29" s="23" t="s">
        <v>57</v>
      </c>
      <c r="C29" s="29">
        <f>SUM(D29:U29)</f>
        <v>72522266</v>
      </c>
      <c r="D29" s="25">
        <f>ROUNDUP(D8*D6,0)</f>
        <v>9248306</v>
      </c>
      <c r="E29" s="25">
        <f t="shared" ref="E29:U29" si="2">ROUNDUP(E8*E6,0)</f>
        <v>1236727</v>
      </c>
      <c r="F29" s="25">
        <f t="shared" si="2"/>
        <v>3609712</v>
      </c>
      <c r="G29" s="25">
        <f t="shared" si="2"/>
        <v>2478766</v>
      </c>
      <c r="H29" s="25">
        <f t="shared" si="2"/>
        <v>8056776</v>
      </c>
      <c r="I29" s="25">
        <f t="shared" si="2"/>
        <v>10352537</v>
      </c>
      <c r="J29" s="25">
        <f t="shared" si="2"/>
        <v>2128254</v>
      </c>
      <c r="K29" s="25">
        <f t="shared" si="2"/>
        <v>4163336</v>
      </c>
      <c r="L29" s="25">
        <f t="shared" si="2"/>
        <v>3215512</v>
      </c>
      <c r="M29" s="25">
        <f t="shared" si="2"/>
        <v>4339231</v>
      </c>
      <c r="N29" s="25">
        <f t="shared" si="2"/>
        <v>3170182</v>
      </c>
      <c r="O29" s="25">
        <f t="shared" si="2"/>
        <v>3188869</v>
      </c>
      <c r="P29" s="25">
        <f t="shared" si="2"/>
        <v>2606872</v>
      </c>
      <c r="Q29" s="25">
        <f t="shared" si="2"/>
        <v>3367807</v>
      </c>
      <c r="R29" s="25">
        <f t="shared" si="2"/>
        <v>3514329</v>
      </c>
      <c r="S29" s="25">
        <f t="shared" si="2"/>
        <v>3264369</v>
      </c>
      <c r="T29" s="25">
        <f t="shared" si="2"/>
        <v>1864929</v>
      </c>
      <c r="U29" s="25">
        <f t="shared" si="2"/>
        <v>2715752</v>
      </c>
    </row>
    <row r="30" spans="1:21" ht="15" customHeight="1" x14ac:dyDescent="0.15">
      <c r="A30" s="11"/>
      <c r="B30" s="23" t="s">
        <v>58</v>
      </c>
      <c r="C30" s="31">
        <f>C27/C29</f>
        <v>7.0150179808226073E-3</v>
      </c>
      <c r="D30" s="31">
        <f t="shared" ref="D30:U30" si="3">D27/D29</f>
        <v>6.4101468960910245E-3</v>
      </c>
      <c r="E30" s="31">
        <f t="shared" si="3"/>
        <v>7.4147325966037779E-3</v>
      </c>
      <c r="F30" s="31">
        <f t="shared" si="3"/>
        <v>8.8968316585921539E-3</v>
      </c>
      <c r="G30" s="31">
        <f t="shared" si="3"/>
        <v>7.6203239837887076E-3</v>
      </c>
      <c r="H30" s="31">
        <f t="shared" si="3"/>
        <v>7.2610930228170674E-3</v>
      </c>
      <c r="I30" s="31">
        <f t="shared" si="3"/>
        <v>6.6078488780093227E-3</v>
      </c>
      <c r="J30" s="31">
        <f t="shared" si="3"/>
        <v>6.8873358161196923E-3</v>
      </c>
      <c r="K30" s="31">
        <f t="shared" si="3"/>
        <v>7.2477935962891298E-3</v>
      </c>
      <c r="L30" s="31">
        <f t="shared" si="3"/>
        <v>8.9637357907543184E-3</v>
      </c>
      <c r="M30" s="31">
        <f t="shared" si="3"/>
        <v>7.5160783097281527E-3</v>
      </c>
      <c r="N30" s="31">
        <f t="shared" si="3"/>
        <v>8.0396015118374912E-3</v>
      </c>
      <c r="O30" s="31">
        <f t="shared" si="3"/>
        <v>7.8375750148406854E-3</v>
      </c>
      <c r="P30" s="31">
        <f t="shared" si="3"/>
        <v>6.629401059967655E-3</v>
      </c>
      <c r="Q30" s="31">
        <f t="shared" si="3"/>
        <v>6.6105332045452722E-3</v>
      </c>
      <c r="R30" s="31">
        <f t="shared" si="3"/>
        <v>6.6163412702680939E-3</v>
      </c>
      <c r="S30" s="31">
        <f t="shared" si="3"/>
        <v>5.9411175636087709E-3</v>
      </c>
      <c r="T30" s="31">
        <f t="shared" si="3"/>
        <v>7.1048281194619209E-3</v>
      </c>
      <c r="U30" s="31">
        <f t="shared" si="3"/>
        <v>3.7514471129911713E-3</v>
      </c>
    </row>
    <row r="31" spans="1:21" ht="15" customHeight="1" x14ac:dyDescent="0.15">
      <c r="A31" s="11"/>
      <c r="B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15">
      <c r="A32" s="11"/>
      <c r="B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3" ht="27" customHeight="1" x14ac:dyDescent="0.15"/>
    <row r="34" spans="1:3" x14ac:dyDescent="0.15">
      <c r="A34" s="13"/>
      <c r="B34" s="13"/>
      <c r="C34" s="13"/>
    </row>
    <row r="35" spans="1:3" x14ac:dyDescent="0.15">
      <c r="A35" s="14" t="s">
        <v>47</v>
      </c>
      <c r="B35" s="14"/>
      <c r="C35" s="5"/>
    </row>
    <row r="36" spans="1:3" ht="15" x14ac:dyDescent="0.15">
      <c r="A36" s="15" t="s">
        <v>48</v>
      </c>
      <c r="B36" s="15"/>
    </row>
    <row r="37" spans="1:3" x14ac:dyDescent="0.15">
      <c r="A37" s="15"/>
      <c r="B37" s="15"/>
    </row>
    <row r="38" spans="1:3" x14ac:dyDescent="0.15">
      <c r="A38" s="12" t="s">
        <v>49</v>
      </c>
      <c r="B38" s="12"/>
    </row>
  </sheetData>
  <pageMargins left="0.39370078740157483" right="0.39370078740157483" top="0.39370078740157483" bottom="0.39370078740157483" header="0.11811023622047245" footer="0.11811023622047245"/>
  <pageSetup paperSize="14" scale="90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T4</vt:lpstr>
      <vt:lpstr>fatality risk</vt:lpstr>
      <vt:lpstr>proportion of pop</vt:lpstr>
      <vt:lpstr>infected-death Density 400</vt:lpstr>
      <vt:lpstr>infected-death Density 700</vt:lpstr>
      <vt:lpstr>infected-death Density varying</vt:lpstr>
      <vt:lpstr>final-infected</vt:lpstr>
      <vt:lpstr>final-death</vt:lpstr>
      <vt:lpstr>final-death (no density)</vt:lpstr>
      <vt:lpstr>final-death (DOH)</vt:lpstr>
      <vt:lpstr>'fatality risk'!Print_Titles</vt:lpstr>
      <vt:lpstr>'final-death'!Print_Titles</vt:lpstr>
      <vt:lpstr>'final-death (DOH)'!Print_Titles</vt:lpstr>
      <vt:lpstr>'final-death (no density)'!Print_Titles</vt:lpstr>
      <vt:lpstr>'final-infected'!Print_Titles</vt:lpstr>
      <vt:lpstr>'infected-death Density 400'!Print_Titles</vt:lpstr>
      <vt:lpstr>'infected-death Density 700'!Print_Titles</vt:lpstr>
      <vt:lpstr>'infected-death Density varying'!Print_Titles</vt:lpstr>
      <vt:lpstr>'proportion of pop'!Print_Titles</vt:lpstr>
      <vt:lpstr>'T4'!Print_Titles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</dc:creator>
  <cp:lastModifiedBy>J Rabajante</cp:lastModifiedBy>
  <dcterms:created xsi:type="dcterms:W3CDTF">2020-03-20T09:01:36Z</dcterms:created>
  <dcterms:modified xsi:type="dcterms:W3CDTF">2020-03-26T02:24:32Z</dcterms:modified>
</cp:coreProperties>
</file>