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fahme\Desktop\"/>
    </mc:Choice>
  </mc:AlternateContent>
  <bookViews>
    <workbookView xWindow="0" yWindow="0" windowWidth="24000" windowHeight="10320"/>
  </bookViews>
  <sheets>
    <sheet name="EXPENSE" sheetId="1" r:id="rId1"/>
    <sheet name="APART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B30" i="1"/>
  <c r="B23" i="1"/>
  <c r="Q14" i="2" l="1"/>
  <c r="L14" i="2"/>
  <c r="G14" i="2"/>
  <c r="F14" i="2"/>
  <c r="B19" i="2"/>
  <c r="E14" i="2"/>
  <c r="B13" i="2"/>
  <c r="F15" i="2" l="1"/>
  <c r="P14" i="2"/>
  <c r="O14" i="2"/>
  <c r="P15" i="2" s="1"/>
  <c r="K14" i="2"/>
  <c r="J14" i="2"/>
  <c r="K15" i="2" s="1"/>
  <c r="B20" i="1"/>
  <c r="B20" i="2" l="1"/>
  <c r="B21" i="2" s="1"/>
  <c r="C9" i="1"/>
  <c r="B19" i="1" l="1"/>
  <c r="H31" i="1" l="1"/>
  <c r="G31" i="1"/>
  <c r="F31" i="1"/>
  <c r="E30" i="1"/>
  <c r="F30" i="1"/>
  <c r="G30" i="1"/>
  <c r="H30" i="1"/>
  <c r="E10" i="1" l="1"/>
  <c r="C30" i="1"/>
  <c r="D30" i="1"/>
  <c r="B8" i="1"/>
  <c r="B7" i="1"/>
  <c r="B6" i="1" l="1"/>
  <c r="B33" i="1" s="1"/>
  <c r="D31" i="1"/>
  <c r="C31" i="1"/>
  <c r="B31" i="1"/>
  <c r="D33" i="1" l="1"/>
  <c r="C33" i="1"/>
</calcChain>
</file>

<file path=xl/comments1.xml><?xml version="1.0" encoding="utf-8"?>
<comments xmlns="http://schemas.openxmlformats.org/spreadsheetml/2006/main">
  <authors>
    <author>Wafic Fahme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Yaris and part of all risk corrolla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Pizza Nini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Reebok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Yara+cake+cake+cake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Moulin dor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Car Tyre</t>
        </r>
      </text>
    </comment>
  </commentList>
</comments>
</file>

<file path=xl/sharedStrings.xml><?xml version="1.0" encoding="utf-8"?>
<sst xmlns="http://schemas.openxmlformats.org/spreadsheetml/2006/main" count="69" uniqueCount="54">
  <si>
    <t>Target</t>
  </si>
  <si>
    <t>April</t>
  </si>
  <si>
    <t>Mortgage</t>
  </si>
  <si>
    <t>Real</t>
  </si>
  <si>
    <t>May</t>
  </si>
  <si>
    <t>June</t>
  </si>
  <si>
    <t>Internet</t>
  </si>
  <si>
    <t>Mobile Phone</t>
  </si>
  <si>
    <t>Car Maintenance</t>
  </si>
  <si>
    <t>Water Meter</t>
  </si>
  <si>
    <t>Motor</t>
  </si>
  <si>
    <t>Gym</t>
  </si>
  <si>
    <t>Online Learning</t>
  </si>
  <si>
    <t>Books</t>
  </si>
  <si>
    <t>Salary</t>
  </si>
  <si>
    <t>Total Expenditure</t>
  </si>
  <si>
    <t>Savings</t>
  </si>
  <si>
    <t>Supermarket</t>
  </si>
  <si>
    <t>Car Fuel</t>
  </si>
  <si>
    <t>Pharmacy</t>
  </si>
  <si>
    <t>Coffee</t>
  </si>
  <si>
    <t>Eating Out</t>
  </si>
  <si>
    <t>Parking</t>
  </si>
  <si>
    <t>Gift</t>
  </si>
  <si>
    <t>Office</t>
  </si>
  <si>
    <t>Reward</t>
  </si>
  <si>
    <t>Medium</t>
  </si>
  <si>
    <t>Clothes Shopping</t>
  </si>
  <si>
    <t>Home Maintenance</t>
  </si>
  <si>
    <t>Home Tax</t>
  </si>
  <si>
    <t>Other</t>
  </si>
  <si>
    <t>Total</t>
  </si>
  <si>
    <t>Month</t>
  </si>
  <si>
    <t>Amount</t>
  </si>
  <si>
    <t>Udacity</t>
  </si>
  <si>
    <t>Car Insurance</t>
  </si>
  <si>
    <t>20 extra in card</t>
  </si>
  <si>
    <t>July</t>
  </si>
  <si>
    <t>Hair Cut</t>
  </si>
  <si>
    <t>Car Wash</t>
  </si>
  <si>
    <t>Free yourself and explore all the options at a reasonable cost</t>
  </si>
  <si>
    <t>Grace</t>
  </si>
  <si>
    <t>Option 1:</t>
  </si>
  <si>
    <t>Ask Elie to wait for couple years for Iskan else will get a housing loan according to payment plan</t>
  </si>
  <si>
    <t>Option 2:</t>
  </si>
  <si>
    <t>Option 3:</t>
  </si>
  <si>
    <t xml:space="preserve">Secure 100k and he drops 30k and 20k paid for 3 years </t>
  </si>
  <si>
    <t>Break agreement, drop 20K after you secure a same house for 150,000</t>
  </si>
  <si>
    <r>
      <t xml:space="preserve">Where you have by end of 2019 around </t>
    </r>
    <r>
      <rPr>
        <b/>
        <sz val="11"/>
        <color theme="1"/>
        <rFont val="Calibri"/>
        <family val="2"/>
        <scheme val="minor"/>
      </rPr>
      <t>50K</t>
    </r>
    <r>
      <rPr>
        <sz val="11"/>
        <color theme="1"/>
        <rFont val="Calibri"/>
        <family val="2"/>
        <scheme val="minor"/>
      </rPr>
      <t xml:space="preserve"> </t>
    </r>
  </si>
  <si>
    <t>Paid</t>
  </si>
  <si>
    <t>Cost</t>
  </si>
  <si>
    <t>Forecast</t>
  </si>
  <si>
    <t>Remain</t>
  </si>
  <si>
    <t>Canteen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</si>
</sst>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3" xfId="0" applyBorder="1"/>
    <xf numFmtId="0" fontId="0" fillId="0" borderId="2" xfId="0" applyBorder="1"/>
    <xf numFmtId="0" fontId="1" fillId="3" borderId="1" xfId="0" applyFont="1" applyFill="1" applyBorder="1"/>
    <xf numFmtId="43" fontId="0" fillId="0" borderId="0" xfId="1" applyFont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0" fillId="0" borderId="5" xfId="0" applyNumberFormat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1" fillId="3" borderId="9" xfId="0" applyNumberFormat="1" applyFont="1" applyFill="1" applyBorder="1" applyAlignment="1">
      <alignment horizontal="center" vertical="center"/>
    </xf>
    <xf numFmtId="3" fontId="1" fillId="3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3" fontId="0" fillId="0" borderId="4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G8" sqref="G8"/>
    </sheetView>
  </sheetViews>
  <sheetFormatPr defaultRowHeight="15" x14ac:dyDescent="0.25"/>
  <cols>
    <col min="1" max="1" width="21" customWidth="1"/>
    <col min="2" max="7" width="12.28515625" style="1" customWidth="1"/>
    <col min="8" max="8" width="13.140625" style="2" customWidth="1"/>
    <col min="9" max="9" width="17.42578125" style="1" customWidth="1"/>
    <col min="10" max="10" width="12.28515625" customWidth="1"/>
    <col min="11" max="11" width="15" customWidth="1"/>
    <col min="12" max="14" width="12.28515625" customWidth="1"/>
  </cols>
  <sheetData>
    <row r="1" spans="1:14" x14ac:dyDescent="0.25">
      <c r="A1" s="4"/>
      <c r="B1" s="31" t="s">
        <v>1</v>
      </c>
      <c r="C1" s="29" t="s">
        <v>4</v>
      </c>
      <c r="D1" s="30"/>
      <c r="E1" s="29" t="s">
        <v>5</v>
      </c>
      <c r="F1" s="30"/>
      <c r="G1" s="29" t="s">
        <v>37</v>
      </c>
      <c r="H1" s="30"/>
      <c r="J1" s="1"/>
      <c r="K1" s="1"/>
      <c r="L1" s="1"/>
      <c r="M1" s="1"/>
      <c r="N1" s="1"/>
    </row>
    <row r="2" spans="1:14" x14ac:dyDescent="0.25">
      <c r="A2" s="5"/>
      <c r="B2" s="32"/>
      <c r="C2" s="14" t="s">
        <v>0</v>
      </c>
      <c r="D2" s="17" t="s">
        <v>3</v>
      </c>
      <c r="E2" s="14" t="s">
        <v>0</v>
      </c>
      <c r="F2" s="17" t="s">
        <v>3</v>
      </c>
      <c r="G2" s="14" t="s">
        <v>0</v>
      </c>
      <c r="H2" s="17" t="s">
        <v>3</v>
      </c>
      <c r="J2" s="1"/>
      <c r="K2" s="1"/>
      <c r="L2" s="1"/>
      <c r="M2" s="1"/>
      <c r="N2" s="1"/>
    </row>
    <row r="3" spans="1:14" x14ac:dyDescent="0.25">
      <c r="A3" s="3" t="s">
        <v>2</v>
      </c>
      <c r="B3" s="15">
        <v>1500</v>
      </c>
      <c r="C3" s="12">
        <v>1500</v>
      </c>
      <c r="D3" s="15"/>
      <c r="E3" s="12">
        <v>2200</v>
      </c>
      <c r="F3" s="15"/>
      <c r="G3" s="12">
        <v>2200</v>
      </c>
      <c r="H3" s="15"/>
    </row>
    <row r="4" spans="1:14" x14ac:dyDescent="0.25">
      <c r="A4" s="3" t="s">
        <v>6</v>
      </c>
      <c r="B4" s="15">
        <v>30</v>
      </c>
      <c r="C4" s="12">
        <v>30</v>
      </c>
      <c r="D4" s="15"/>
      <c r="E4" s="12"/>
      <c r="F4" s="15"/>
      <c r="G4" s="12"/>
      <c r="H4" s="15"/>
    </row>
    <row r="5" spans="1:14" x14ac:dyDescent="0.25">
      <c r="A5" s="3" t="s">
        <v>7</v>
      </c>
      <c r="B5" s="15">
        <v>25</v>
      </c>
      <c r="C5" s="12">
        <v>25</v>
      </c>
      <c r="D5" s="15"/>
      <c r="E5" s="12"/>
      <c r="F5" s="15"/>
      <c r="G5" s="12"/>
      <c r="H5" s="15"/>
    </row>
    <row r="6" spans="1:14" x14ac:dyDescent="0.25">
      <c r="A6" s="3" t="s">
        <v>17</v>
      </c>
      <c r="B6" s="15">
        <f>144+23+13</f>
        <v>180</v>
      </c>
      <c r="C6" s="12">
        <v>150</v>
      </c>
      <c r="D6" s="15"/>
      <c r="E6" s="12"/>
      <c r="F6" s="15"/>
      <c r="G6" s="12"/>
      <c r="H6" s="15"/>
      <c r="I6" s="2"/>
    </row>
    <row r="7" spans="1:14" x14ac:dyDescent="0.25">
      <c r="A7" s="3" t="s">
        <v>19</v>
      </c>
      <c r="B7" s="15">
        <f>30+56+13</f>
        <v>99</v>
      </c>
      <c r="C7" s="12">
        <v>80</v>
      </c>
      <c r="D7" s="15"/>
      <c r="E7" s="12"/>
      <c r="F7" s="15"/>
      <c r="G7" s="12"/>
      <c r="H7" s="15"/>
      <c r="I7" s="2"/>
      <c r="K7" s="7"/>
    </row>
    <row r="8" spans="1:14" x14ac:dyDescent="0.25">
      <c r="A8" s="3" t="s">
        <v>18</v>
      </c>
      <c r="B8" s="15">
        <f>180+13</f>
        <v>193</v>
      </c>
      <c r="C8" s="12">
        <v>150</v>
      </c>
      <c r="D8" s="15"/>
      <c r="E8" s="12"/>
      <c r="F8" s="15"/>
      <c r="G8" s="12"/>
      <c r="H8" s="15"/>
      <c r="I8" s="2"/>
    </row>
    <row r="9" spans="1:14" x14ac:dyDescent="0.25">
      <c r="A9" s="3" t="s">
        <v>8</v>
      </c>
      <c r="B9" s="15">
        <v>0</v>
      </c>
      <c r="C9" s="12">
        <f>18+15</f>
        <v>33</v>
      </c>
      <c r="D9" s="15"/>
      <c r="E9" s="12"/>
      <c r="F9" s="15"/>
      <c r="G9" s="12"/>
      <c r="H9" s="15"/>
    </row>
    <row r="10" spans="1:14" x14ac:dyDescent="0.25">
      <c r="A10" s="3" t="s">
        <v>35</v>
      </c>
      <c r="B10" s="15">
        <v>0</v>
      </c>
      <c r="C10" s="12">
        <v>0</v>
      </c>
      <c r="D10" s="15"/>
      <c r="E10" s="12">
        <f>100+200</f>
        <v>300</v>
      </c>
      <c r="F10" s="15"/>
      <c r="G10" s="12"/>
      <c r="H10" s="15"/>
      <c r="I10" s="2"/>
    </row>
    <row r="11" spans="1:14" x14ac:dyDescent="0.25">
      <c r="A11" s="3" t="s">
        <v>9</v>
      </c>
      <c r="B11" s="15">
        <v>0</v>
      </c>
      <c r="C11" s="12">
        <v>0</v>
      </c>
      <c r="D11" s="15"/>
      <c r="E11" s="12"/>
      <c r="F11" s="15"/>
      <c r="G11" s="12"/>
      <c r="H11" s="15"/>
    </row>
    <row r="12" spans="1:14" x14ac:dyDescent="0.25">
      <c r="A12" s="3" t="s">
        <v>10</v>
      </c>
      <c r="B12" s="27">
        <v>23</v>
      </c>
      <c r="C12" s="12">
        <v>60</v>
      </c>
      <c r="D12" s="15"/>
      <c r="E12" s="12"/>
      <c r="F12" s="15"/>
      <c r="G12" s="12"/>
      <c r="H12" s="15"/>
    </row>
    <row r="13" spans="1:14" x14ac:dyDescent="0.25">
      <c r="A13" s="3" t="s">
        <v>11</v>
      </c>
      <c r="B13" s="15">
        <v>0</v>
      </c>
      <c r="C13" s="12">
        <v>0</v>
      </c>
      <c r="D13" s="15"/>
      <c r="E13" s="12"/>
      <c r="F13" s="15"/>
      <c r="G13" s="12"/>
      <c r="H13" s="15"/>
    </row>
    <row r="14" spans="1:14" x14ac:dyDescent="0.25">
      <c r="A14" s="3" t="s">
        <v>12</v>
      </c>
      <c r="B14" s="15">
        <v>0</v>
      </c>
      <c r="C14" s="12">
        <v>0</v>
      </c>
      <c r="D14" s="15"/>
      <c r="E14" s="12"/>
      <c r="F14" s="15"/>
      <c r="G14" s="12"/>
      <c r="H14" s="15"/>
    </row>
    <row r="15" spans="1:14" x14ac:dyDescent="0.25">
      <c r="A15" s="3" t="s">
        <v>13</v>
      </c>
      <c r="B15" s="15">
        <v>0</v>
      </c>
      <c r="C15" s="12">
        <v>25</v>
      </c>
      <c r="D15" s="15"/>
      <c r="E15" s="12"/>
      <c r="F15" s="15"/>
      <c r="G15" s="12"/>
      <c r="H15" s="15"/>
    </row>
    <row r="16" spans="1:14" x14ac:dyDescent="0.25">
      <c r="A16" s="3" t="s">
        <v>26</v>
      </c>
      <c r="B16" s="15">
        <v>5</v>
      </c>
      <c r="C16" s="12">
        <v>5</v>
      </c>
      <c r="D16" s="15"/>
      <c r="E16" s="12"/>
      <c r="F16" s="15"/>
      <c r="G16" s="12"/>
      <c r="H16" s="15"/>
      <c r="I16" s="2"/>
    </row>
    <row r="17" spans="1:9" x14ac:dyDescent="0.25">
      <c r="A17" s="3" t="s">
        <v>28</v>
      </c>
      <c r="B17" s="15">
        <v>10</v>
      </c>
      <c r="C17" s="12">
        <v>10</v>
      </c>
      <c r="D17" s="15"/>
      <c r="E17" s="12">
        <v>10</v>
      </c>
      <c r="F17" s="15"/>
      <c r="G17" s="12"/>
      <c r="H17" s="15"/>
    </row>
    <row r="18" spans="1:9" x14ac:dyDescent="0.25">
      <c r="A18" s="3" t="s">
        <v>29</v>
      </c>
      <c r="B18" s="15">
        <v>0</v>
      </c>
      <c r="C18" s="12">
        <v>0</v>
      </c>
      <c r="D18" s="15"/>
      <c r="E18" s="12">
        <v>100</v>
      </c>
      <c r="F18" s="15"/>
      <c r="G18" s="12"/>
      <c r="H18" s="15"/>
      <c r="I18" s="2"/>
    </row>
    <row r="19" spans="1:9" x14ac:dyDescent="0.25">
      <c r="A19" s="3" t="s">
        <v>20</v>
      </c>
      <c r="B19" s="15">
        <f>5+8</f>
        <v>13</v>
      </c>
      <c r="C19" s="12">
        <v>20</v>
      </c>
      <c r="D19" s="15"/>
      <c r="E19" s="12"/>
      <c r="F19" s="15"/>
      <c r="G19" s="12"/>
      <c r="H19" s="15"/>
    </row>
    <row r="20" spans="1:9" x14ac:dyDescent="0.25">
      <c r="A20" s="3" t="s">
        <v>21</v>
      </c>
      <c r="B20" s="15">
        <f>17+10</f>
        <v>27</v>
      </c>
      <c r="C20" s="12">
        <v>20</v>
      </c>
      <c r="D20" s="15"/>
      <c r="E20" s="12"/>
      <c r="F20" s="15"/>
      <c r="G20" s="12"/>
      <c r="H20" s="15"/>
    </row>
    <row r="21" spans="1:9" x14ac:dyDescent="0.25">
      <c r="A21" s="3" t="s">
        <v>22</v>
      </c>
      <c r="B21" s="15">
        <v>10</v>
      </c>
      <c r="C21" s="12">
        <v>0</v>
      </c>
      <c r="D21" s="15"/>
      <c r="E21" s="12"/>
      <c r="F21" s="15"/>
      <c r="G21" s="12"/>
      <c r="H21" s="15"/>
    </row>
    <row r="22" spans="1:9" x14ac:dyDescent="0.25">
      <c r="A22" s="3" t="s">
        <v>23</v>
      </c>
      <c r="B22" s="15">
        <v>80</v>
      </c>
      <c r="C22" s="12">
        <v>243</v>
      </c>
      <c r="D22" s="15"/>
      <c r="E22" s="12"/>
      <c r="F22" s="15"/>
      <c r="G22" s="12"/>
      <c r="H22" s="15"/>
    </row>
    <row r="23" spans="1:9" x14ac:dyDescent="0.25">
      <c r="A23" s="3" t="s">
        <v>24</v>
      </c>
      <c r="B23" s="15">
        <f>22+3+3+7</f>
        <v>35</v>
      </c>
      <c r="C23" s="12">
        <v>3</v>
      </c>
      <c r="D23" s="15"/>
      <c r="E23" s="12"/>
      <c r="F23" s="15"/>
      <c r="G23" s="12"/>
      <c r="H23" s="15"/>
    </row>
    <row r="24" spans="1:9" x14ac:dyDescent="0.25">
      <c r="A24" s="3" t="s">
        <v>38</v>
      </c>
      <c r="B24" s="15">
        <v>7</v>
      </c>
      <c r="C24" s="12">
        <v>7</v>
      </c>
      <c r="D24" s="15"/>
      <c r="E24" s="12"/>
      <c r="F24" s="15"/>
      <c r="G24" s="12"/>
      <c r="H24" s="15"/>
      <c r="I24" s="2"/>
    </row>
    <row r="25" spans="1:9" x14ac:dyDescent="0.25">
      <c r="A25" s="3" t="s">
        <v>39</v>
      </c>
      <c r="B25" s="15"/>
      <c r="C25" s="12">
        <v>7</v>
      </c>
      <c r="D25" s="15"/>
      <c r="E25" s="12"/>
      <c r="F25" s="15"/>
      <c r="G25" s="12"/>
      <c r="H25" s="15"/>
      <c r="I25" s="2"/>
    </row>
    <row r="26" spans="1:9" x14ac:dyDescent="0.25">
      <c r="A26" s="3" t="s">
        <v>27</v>
      </c>
      <c r="B26" s="15">
        <v>150</v>
      </c>
      <c r="C26" s="12">
        <v>0</v>
      </c>
      <c r="D26" s="15"/>
      <c r="E26" s="12"/>
      <c r="F26" s="15"/>
      <c r="G26" s="12"/>
      <c r="H26" s="15"/>
      <c r="I26" s="2"/>
    </row>
    <row r="27" spans="1:9" x14ac:dyDescent="0.25">
      <c r="A27" s="3" t="s">
        <v>25</v>
      </c>
      <c r="B27" s="15">
        <v>15</v>
      </c>
      <c r="C27" s="12">
        <v>0</v>
      </c>
      <c r="D27" s="15"/>
      <c r="E27" s="12"/>
      <c r="F27" s="15"/>
      <c r="G27" s="12"/>
      <c r="H27" s="15"/>
    </row>
    <row r="28" spans="1:9" x14ac:dyDescent="0.25">
      <c r="A28" s="3" t="s">
        <v>53</v>
      </c>
      <c r="B28" s="15">
        <v>7</v>
      </c>
      <c r="C28" s="12"/>
      <c r="D28" s="15"/>
      <c r="E28" s="12"/>
      <c r="F28" s="15"/>
      <c r="G28" s="12"/>
      <c r="H28" s="15"/>
      <c r="I28" s="2"/>
    </row>
    <row r="29" spans="1:9" x14ac:dyDescent="0.25">
      <c r="A29" s="3" t="s">
        <v>30</v>
      </c>
      <c r="B29" s="15">
        <v>3</v>
      </c>
      <c r="C29" s="12"/>
      <c r="D29" s="15"/>
      <c r="E29" s="12"/>
      <c r="F29" s="15"/>
      <c r="G29" s="12"/>
      <c r="H29" s="15"/>
      <c r="I29" s="2" t="s">
        <v>36</v>
      </c>
    </row>
    <row r="30" spans="1:9" x14ac:dyDescent="0.25">
      <c r="A30" s="6" t="s">
        <v>15</v>
      </c>
      <c r="B30" s="16">
        <f>SUM(B3:B29)</f>
        <v>2412</v>
      </c>
      <c r="C30" s="13">
        <f t="shared" ref="C30:H30" si="0">SUM(C3:C29)</f>
        <v>2368</v>
      </c>
      <c r="D30" s="16">
        <f t="shared" si="0"/>
        <v>0</v>
      </c>
      <c r="E30" s="13">
        <f t="shared" si="0"/>
        <v>2610</v>
      </c>
      <c r="F30" s="16">
        <f t="shared" si="0"/>
        <v>0</v>
      </c>
      <c r="G30" s="13">
        <f t="shared" si="0"/>
        <v>2200</v>
      </c>
      <c r="H30" s="16">
        <f t="shared" si="0"/>
        <v>0</v>
      </c>
      <c r="I30" s="2"/>
    </row>
    <row r="31" spans="1:9" x14ac:dyDescent="0.25">
      <c r="A31" s="6" t="s">
        <v>14</v>
      </c>
      <c r="B31" s="16">
        <f>3541125/1500</f>
        <v>2360.75</v>
      </c>
      <c r="C31" s="13">
        <f>3541125/1500</f>
        <v>2360.75</v>
      </c>
      <c r="D31" s="16">
        <f>3541125/1500</f>
        <v>2360.75</v>
      </c>
      <c r="E31" s="13"/>
      <c r="F31" s="16">
        <f>3541125/1500</f>
        <v>2360.75</v>
      </c>
      <c r="G31" s="13">
        <f>3541125/1500</f>
        <v>2360.75</v>
      </c>
      <c r="H31" s="16">
        <f>3541125/1500</f>
        <v>2360.75</v>
      </c>
    </row>
    <row r="32" spans="1:9" x14ac:dyDescent="0.25">
      <c r="A32" s="6" t="s">
        <v>34</v>
      </c>
      <c r="B32" s="16"/>
      <c r="C32" s="13"/>
      <c r="D32" s="16"/>
      <c r="E32" s="13"/>
      <c r="F32" s="16"/>
      <c r="G32" s="13"/>
      <c r="H32" s="16"/>
      <c r="I32" s="2"/>
    </row>
    <row r="33" spans="1:8" x14ac:dyDescent="0.25">
      <c r="A33" s="6" t="s">
        <v>16</v>
      </c>
      <c r="B33" s="18">
        <f>B31-B30</f>
        <v>-51.25</v>
      </c>
      <c r="C33" s="19">
        <f>C31-C30</f>
        <v>-7.25</v>
      </c>
      <c r="D33" s="18">
        <f>D31-D30</f>
        <v>2360.75</v>
      </c>
      <c r="E33" s="19"/>
      <c r="F33" s="16"/>
      <c r="G33" s="13"/>
      <c r="H33" s="16"/>
    </row>
    <row r="36" spans="1:8" x14ac:dyDescent="0.25">
      <c r="G36" s="1">
        <f>3540890/1500</f>
        <v>2360.5933333333332</v>
      </c>
    </row>
  </sheetData>
  <mergeCells count="4">
    <mergeCell ref="C1:D1"/>
    <mergeCell ref="E1:F1"/>
    <mergeCell ref="B1:B2"/>
    <mergeCell ref="G1:H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D20" sqref="D20"/>
    </sheetView>
  </sheetViews>
  <sheetFormatPr defaultRowHeight="15" x14ac:dyDescent="0.25"/>
  <cols>
    <col min="2" max="2" width="9.7109375" style="9" customWidth="1"/>
  </cols>
  <sheetData>
    <row r="1" spans="1:25" ht="15.75" x14ac:dyDescent="0.25">
      <c r="A1" s="10" t="s">
        <v>32</v>
      </c>
      <c r="B1" s="11" t="s">
        <v>33</v>
      </c>
      <c r="D1" s="23" t="s">
        <v>32</v>
      </c>
      <c r="E1" s="23" t="s">
        <v>14</v>
      </c>
      <c r="F1" s="23" t="s">
        <v>34</v>
      </c>
      <c r="G1" s="23" t="s">
        <v>41</v>
      </c>
      <c r="H1" s="9"/>
      <c r="I1" s="23" t="s">
        <v>32</v>
      </c>
      <c r="J1" s="23" t="s">
        <v>14</v>
      </c>
      <c r="K1" s="23" t="s">
        <v>34</v>
      </c>
      <c r="L1" s="23" t="s">
        <v>41</v>
      </c>
      <c r="N1" s="23" t="s">
        <v>32</v>
      </c>
      <c r="O1" s="23" t="s">
        <v>14</v>
      </c>
      <c r="P1" s="23" t="s">
        <v>34</v>
      </c>
      <c r="Q1" s="23" t="s">
        <v>41</v>
      </c>
      <c r="R1" s="25"/>
      <c r="S1" s="33" t="s">
        <v>40</v>
      </c>
      <c r="T1" s="33"/>
      <c r="U1" s="33"/>
      <c r="V1" s="33"/>
      <c r="W1" s="33"/>
      <c r="X1" s="33"/>
      <c r="Y1" s="33"/>
    </row>
    <row r="2" spans="1:25" ht="15.75" x14ac:dyDescent="0.25">
      <c r="A2" s="8">
        <v>43132</v>
      </c>
      <c r="B2" s="20">
        <v>20000</v>
      </c>
      <c r="D2" s="8">
        <v>43466</v>
      </c>
      <c r="E2" s="20">
        <v>1500</v>
      </c>
      <c r="F2" s="9">
        <v>0</v>
      </c>
      <c r="G2" s="9">
        <v>0</v>
      </c>
      <c r="H2" s="9"/>
      <c r="I2" s="8">
        <v>43831</v>
      </c>
      <c r="J2" s="9">
        <v>1500</v>
      </c>
      <c r="K2" s="9">
        <v>800</v>
      </c>
      <c r="L2" s="9">
        <v>500</v>
      </c>
      <c r="N2" s="8">
        <v>44197</v>
      </c>
      <c r="O2" s="9">
        <v>1500</v>
      </c>
      <c r="P2" s="9">
        <v>800</v>
      </c>
      <c r="Q2" s="9">
        <v>500</v>
      </c>
      <c r="R2" s="25"/>
      <c r="S2" s="22" t="s">
        <v>42</v>
      </c>
      <c r="T2" t="s">
        <v>43</v>
      </c>
      <c r="X2" s="28"/>
      <c r="Y2" s="28"/>
    </row>
    <row r="3" spans="1:25" ht="15.75" x14ac:dyDescent="0.25">
      <c r="A3" s="8">
        <v>43160</v>
      </c>
      <c r="B3" s="20">
        <v>1500</v>
      </c>
      <c r="D3" s="8">
        <v>43497</v>
      </c>
      <c r="E3" s="20">
        <v>1500</v>
      </c>
      <c r="F3" s="9">
        <v>0</v>
      </c>
      <c r="G3" s="9">
        <v>0</v>
      </c>
      <c r="H3" s="9"/>
      <c r="I3" s="8">
        <v>43862</v>
      </c>
      <c r="J3" s="9">
        <v>1500</v>
      </c>
      <c r="K3" s="9">
        <v>800</v>
      </c>
      <c r="L3" s="9">
        <v>500</v>
      </c>
      <c r="N3" s="8">
        <v>44228</v>
      </c>
      <c r="O3" s="9">
        <v>1500</v>
      </c>
      <c r="P3" s="9">
        <v>800</v>
      </c>
      <c r="Q3" s="9">
        <v>500</v>
      </c>
      <c r="R3" s="25"/>
      <c r="S3" s="22" t="s">
        <v>44</v>
      </c>
      <c r="T3" t="s">
        <v>46</v>
      </c>
      <c r="X3" s="28"/>
      <c r="Y3" s="28"/>
    </row>
    <row r="4" spans="1:25" ht="15.75" x14ac:dyDescent="0.25">
      <c r="A4" s="8">
        <v>43191</v>
      </c>
      <c r="B4" s="20">
        <v>1500</v>
      </c>
      <c r="D4" s="8">
        <v>43525</v>
      </c>
      <c r="E4" s="20">
        <v>1500</v>
      </c>
      <c r="F4" s="9">
        <v>0</v>
      </c>
      <c r="G4" s="9">
        <v>0</v>
      </c>
      <c r="H4" s="9"/>
      <c r="I4" s="8">
        <v>43891</v>
      </c>
      <c r="J4" s="9">
        <v>2200</v>
      </c>
      <c r="K4" s="9">
        <v>800</v>
      </c>
      <c r="L4" s="9">
        <v>500</v>
      </c>
      <c r="N4" s="8">
        <v>44256</v>
      </c>
      <c r="O4" s="9">
        <v>2200</v>
      </c>
      <c r="P4" s="9">
        <v>800</v>
      </c>
      <c r="Q4" s="9">
        <v>500</v>
      </c>
      <c r="R4" s="25"/>
      <c r="S4" s="22" t="s">
        <v>45</v>
      </c>
      <c r="T4" t="s">
        <v>47</v>
      </c>
      <c r="X4" s="28"/>
      <c r="Y4" s="28"/>
    </row>
    <row r="5" spans="1:25" ht="15.75" x14ac:dyDescent="0.25">
      <c r="A5" s="8">
        <v>43221</v>
      </c>
      <c r="B5" s="20">
        <v>1500</v>
      </c>
      <c r="D5" s="8">
        <v>43556</v>
      </c>
      <c r="E5" s="20">
        <v>1500</v>
      </c>
      <c r="F5" s="9">
        <v>0</v>
      </c>
      <c r="G5" s="9">
        <v>0</v>
      </c>
      <c r="H5" s="9"/>
      <c r="I5" s="8">
        <v>43922</v>
      </c>
      <c r="J5" s="9">
        <v>1500</v>
      </c>
      <c r="K5" s="9">
        <v>800</v>
      </c>
      <c r="L5" s="9">
        <v>500</v>
      </c>
      <c r="N5" s="8">
        <v>44287</v>
      </c>
      <c r="O5" s="9">
        <v>1500</v>
      </c>
      <c r="P5" s="9">
        <v>800</v>
      </c>
      <c r="Q5" s="9">
        <v>500</v>
      </c>
      <c r="R5" s="25"/>
      <c r="T5" t="s">
        <v>48</v>
      </c>
      <c r="X5" s="28"/>
      <c r="Y5" s="28"/>
    </row>
    <row r="6" spans="1:25" x14ac:dyDescent="0.25">
      <c r="A6" s="8">
        <v>43252</v>
      </c>
      <c r="B6" s="20">
        <v>1500</v>
      </c>
      <c r="D6" s="8">
        <v>43586</v>
      </c>
      <c r="E6" s="9">
        <v>1500</v>
      </c>
      <c r="F6" s="9">
        <v>800</v>
      </c>
      <c r="G6" s="9">
        <v>500</v>
      </c>
      <c r="I6" s="8">
        <v>43952</v>
      </c>
      <c r="J6" s="9">
        <v>1500</v>
      </c>
      <c r="K6" s="9">
        <v>800</v>
      </c>
      <c r="L6" s="9">
        <v>500</v>
      </c>
      <c r="N6" s="8">
        <v>44317</v>
      </c>
      <c r="O6" s="9">
        <v>1500</v>
      </c>
      <c r="P6" s="9">
        <v>800</v>
      </c>
      <c r="Q6" s="9">
        <v>500</v>
      </c>
      <c r="R6" s="9"/>
    </row>
    <row r="7" spans="1:25" x14ac:dyDescent="0.25">
      <c r="A7" s="8">
        <v>43282</v>
      </c>
      <c r="B7" s="20">
        <v>1500</v>
      </c>
      <c r="C7" s="9"/>
      <c r="D7" s="8">
        <v>43617</v>
      </c>
      <c r="E7" s="9">
        <v>2200</v>
      </c>
      <c r="F7" s="9">
        <v>800</v>
      </c>
      <c r="G7" s="9">
        <v>500</v>
      </c>
      <c r="I7" s="8">
        <v>43983</v>
      </c>
      <c r="J7" s="9">
        <v>2200</v>
      </c>
      <c r="K7" s="9">
        <v>800</v>
      </c>
      <c r="L7" s="9">
        <v>500</v>
      </c>
      <c r="N7" s="8">
        <v>44348</v>
      </c>
      <c r="O7" s="9">
        <v>2200</v>
      </c>
      <c r="P7" s="9">
        <v>800</v>
      </c>
      <c r="Q7" s="9">
        <v>500</v>
      </c>
      <c r="R7" s="9"/>
    </row>
    <row r="8" spans="1:25" x14ac:dyDescent="0.25">
      <c r="A8" s="8">
        <v>43313</v>
      </c>
      <c r="B8" s="20">
        <v>1500</v>
      </c>
      <c r="C8" s="9"/>
      <c r="D8" s="8">
        <v>43647</v>
      </c>
      <c r="E8" s="9">
        <v>2200</v>
      </c>
      <c r="F8" s="9">
        <v>800</v>
      </c>
      <c r="G8" s="9">
        <v>500</v>
      </c>
      <c r="I8" s="8">
        <v>44013</v>
      </c>
      <c r="J8" s="9">
        <v>1500</v>
      </c>
      <c r="K8" s="9">
        <v>800</v>
      </c>
      <c r="L8" s="9">
        <v>500</v>
      </c>
      <c r="N8" s="8">
        <v>44378</v>
      </c>
      <c r="O8" s="9">
        <v>1500</v>
      </c>
      <c r="P8" s="9">
        <v>800</v>
      </c>
      <c r="Q8" s="9">
        <v>500</v>
      </c>
      <c r="R8" s="9"/>
    </row>
    <row r="9" spans="1:25" x14ac:dyDescent="0.25">
      <c r="A9" s="8">
        <v>43344</v>
      </c>
      <c r="B9" s="20">
        <v>1500</v>
      </c>
      <c r="C9" s="9"/>
      <c r="D9" s="8">
        <v>43678</v>
      </c>
      <c r="E9" s="9">
        <v>1500</v>
      </c>
      <c r="F9" s="9">
        <v>800</v>
      </c>
      <c r="G9" s="9">
        <v>500</v>
      </c>
      <c r="I9" s="8">
        <v>44044</v>
      </c>
      <c r="J9" s="9">
        <v>1500</v>
      </c>
      <c r="K9" s="9">
        <v>800</v>
      </c>
      <c r="L9" s="9">
        <v>500</v>
      </c>
      <c r="N9" s="8">
        <v>44409</v>
      </c>
      <c r="O9" s="9">
        <v>1500</v>
      </c>
      <c r="P9" s="9">
        <v>800</v>
      </c>
      <c r="Q9" s="9">
        <v>500</v>
      </c>
      <c r="R9" s="9"/>
    </row>
    <row r="10" spans="1:25" x14ac:dyDescent="0.25">
      <c r="A10" s="8">
        <v>43374</v>
      </c>
      <c r="B10" s="20">
        <v>1500</v>
      </c>
      <c r="C10" s="9"/>
      <c r="D10" s="8">
        <v>43709</v>
      </c>
      <c r="E10" s="9">
        <v>2200</v>
      </c>
      <c r="F10" s="9">
        <v>800</v>
      </c>
      <c r="G10" s="9">
        <v>500</v>
      </c>
      <c r="I10" s="8">
        <v>44075</v>
      </c>
      <c r="J10" s="9">
        <v>2200</v>
      </c>
      <c r="K10" s="9">
        <v>800</v>
      </c>
      <c r="L10" s="9">
        <v>500</v>
      </c>
      <c r="N10" s="8">
        <v>44440</v>
      </c>
      <c r="O10" s="9">
        <v>2200</v>
      </c>
      <c r="P10" s="9">
        <v>800</v>
      </c>
      <c r="Q10" s="9">
        <v>500</v>
      </c>
      <c r="R10" s="9"/>
    </row>
    <row r="11" spans="1:25" x14ac:dyDescent="0.25">
      <c r="A11" s="8">
        <v>43405</v>
      </c>
      <c r="B11" s="20">
        <v>1500</v>
      </c>
      <c r="C11" s="9"/>
      <c r="D11" s="8">
        <v>43739</v>
      </c>
      <c r="E11" s="9">
        <v>1500</v>
      </c>
      <c r="F11" s="9">
        <v>800</v>
      </c>
      <c r="G11" s="9">
        <v>500</v>
      </c>
      <c r="I11" s="8">
        <v>44105</v>
      </c>
      <c r="J11" s="9">
        <v>1500</v>
      </c>
      <c r="K11" s="9">
        <v>800</v>
      </c>
      <c r="L11" s="9">
        <v>500</v>
      </c>
      <c r="N11" s="8">
        <v>44470</v>
      </c>
      <c r="O11" s="9">
        <v>1500</v>
      </c>
      <c r="P11" s="9">
        <v>800</v>
      </c>
      <c r="Q11" s="9">
        <v>500</v>
      </c>
      <c r="R11" s="9"/>
    </row>
    <row r="12" spans="1:25" x14ac:dyDescent="0.25">
      <c r="A12" s="8">
        <v>43435</v>
      </c>
      <c r="B12" s="20">
        <v>1500</v>
      </c>
      <c r="C12" s="9"/>
      <c r="D12" s="8">
        <v>43770</v>
      </c>
      <c r="E12" s="9">
        <v>1500</v>
      </c>
      <c r="F12" s="9">
        <v>800</v>
      </c>
      <c r="G12" s="9">
        <v>500</v>
      </c>
      <c r="I12" s="8">
        <v>44136</v>
      </c>
      <c r="J12" s="9">
        <v>1500</v>
      </c>
      <c r="K12" s="9">
        <v>800</v>
      </c>
      <c r="L12" s="9">
        <v>500</v>
      </c>
      <c r="N12" s="8">
        <v>44501</v>
      </c>
      <c r="O12" s="9">
        <v>1500</v>
      </c>
      <c r="P12" s="9">
        <v>800</v>
      </c>
      <c r="Q12" s="9">
        <v>500</v>
      </c>
      <c r="R12" s="9"/>
      <c r="T12" s="9"/>
    </row>
    <row r="13" spans="1:25" x14ac:dyDescent="0.25">
      <c r="A13" s="10" t="s">
        <v>31</v>
      </c>
      <c r="B13" s="11">
        <f>SUM(B2:B12)</f>
        <v>35000</v>
      </c>
      <c r="C13" s="9"/>
      <c r="D13" s="8">
        <v>43800</v>
      </c>
      <c r="E13" s="9">
        <v>2200</v>
      </c>
      <c r="F13" s="9">
        <v>800</v>
      </c>
      <c r="G13" s="9">
        <v>500</v>
      </c>
      <c r="I13" s="8">
        <v>44166</v>
      </c>
      <c r="J13" s="9">
        <v>2200</v>
      </c>
      <c r="K13" s="9">
        <v>800</v>
      </c>
      <c r="L13" s="9">
        <v>500</v>
      </c>
      <c r="N13" s="8">
        <v>44531</v>
      </c>
      <c r="O13" s="9">
        <v>2200</v>
      </c>
      <c r="P13" s="9">
        <v>800</v>
      </c>
      <c r="Q13" s="9">
        <v>500</v>
      </c>
      <c r="R13" s="9"/>
      <c r="T13" s="9"/>
    </row>
    <row r="14" spans="1:25" x14ac:dyDescent="0.25">
      <c r="C14" s="9"/>
      <c r="E14" s="21">
        <f>SUM(E2:E13)</f>
        <v>20800</v>
      </c>
      <c r="F14" s="21">
        <f>SUM(F2:F13)</f>
        <v>6400</v>
      </c>
      <c r="G14" s="21">
        <f>SUM(G2:G13)</f>
        <v>4000</v>
      </c>
      <c r="J14" s="21">
        <f>SUM(J2:J13)</f>
        <v>20800</v>
      </c>
      <c r="K14" s="21">
        <f>SUM(K2:K13)</f>
        <v>9600</v>
      </c>
      <c r="L14" s="21">
        <f>SUM(L2:L13)</f>
        <v>6000</v>
      </c>
      <c r="O14" s="21">
        <f>SUM(O2:O13)</f>
        <v>20800</v>
      </c>
      <c r="P14" s="21">
        <f>SUM(P2:P13)</f>
        <v>9600</v>
      </c>
      <c r="Q14" s="21">
        <f>SUM(Q2:Q13)</f>
        <v>6000</v>
      </c>
      <c r="R14" s="9"/>
      <c r="T14" s="9"/>
    </row>
    <row r="15" spans="1:25" x14ac:dyDescent="0.25">
      <c r="C15" s="9"/>
      <c r="E15" s="24"/>
      <c r="F15" s="21">
        <f>E14+F14+G14</f>
        <v>31200</v>
      </c>
      <c r="G15" s="26"/>
      <c r="J15" s="24"/>
      <c r="K15" s="21">
        <f>J14+K14+L14</f>
        <v>36400</v>
      </c>
      <c r="L15" s="26"/>
      <c r="O15" s="24"/>
      <c r="P15" s="21">
        <f>O14+P14+Q14</f>
        <v>36400</v>
      </c>
      <c r="Q15" s="26"/>
      <c r="R15" s="9"/>
      <c r="T15" s="9"/>
    </row>
    <row r="16" spans="1:25" x14ac:dyDescent="0.25">
      <c r="C16" s="9"/>
      <c r="R16" s="9"/>
    </row>
    <row r="17" spans="1:18" x14ac:dyDescent="0.25">
      <c r="C17" s="9"/>
      <c r="R17" s="9"/>
    </row>
    <row r="18" spans="1:18" x14ac:dyDescent="0.25">
      <c r="A18" s="8" t="s">
        <v>50</v>
      </c>
      <c r="B18" s="9">
        <v>195000</v>
      </c>
    </row>
    <row r="19" spans="1:18" x14ac:dyDescent="0.25">
      <c r="A19" s="8" t="s">
        <v>49</v>
      </c>
      <c r="B19" s="9">
        <f>B13+E2+E3+E5+E4</f>
        <v>41000</v>
      </c>
      <c r="I19" s="9"/>
    </row>
    <row r="20" spans="1:18" x14ac:dyDescent="0.25">
      <c r="A20" s="8" t="s">
        <v>51</v>
      </c>
      <c r="B20" s="9">
        <f>K15+P15+SUM(E6:F13)</f>
        <v>94000</v>
      </c>
      <c r="I20" s="9"/>
    </row>
    <row r="21" spans="1:18" x14ac:dyDescent="0.25">
      <c r="A21" s="8" t="s">
        <v>52</v>
      </c>
      <c r="B21" s="9">
        <f>B18-(B20+B19)</f>
        <v>60000</v>
      </c>
      <c r="I21" s="20"/>
      <c r="J21" s="22"/>
    </row>
    <row r="22" spans="1:18" x14ac:dyDescent="0.25">
      <c r="E22" s="20"/>
      <c r="F22" s="20"/>
      <c r="G22" s="20"/>
    </row>
    <row r="23" spans="1:18" x14ac:dyDescent="0.25">
      <c r="F23" s="20"/>
      <c r="G23" s="20"/>
    </row>
  </sheetData>
  <mergeCells count="1">
    <mergeCell ref="S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2019-04-12T15:11:28Z</dcterms:modified>
</cp:coreProperties>
</file>