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fic/Downloads/"/>
    </mc:Choice>
  </mc:AlternateContent>
  <xr:revisionPtr revIDLastSave="0" documentId="13_ncr:1_{9BB6C9D5-00C6-9D40-9A50-E60EBA82BD9C}" xr6:coauthVersionLast="38" xr6:coauthVersionMax="38" xr10:uidLastSave="{00000000-0000-0000-0000-000000000000}"/>
  <bookViews>
    <workbookView xWindow="0" yWindow="460" windowWidth="25600" windowHeight="14280" activeTab="1" xr2:uid="{00000000-000D-0000-FFFF-FFFF00000000}"/>
  </bookViews>
  <sheets>
    <sheet name="EXPENSE" sheetId="1" r:id="rId1"/>
    <sheet name="APARTME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E9" i="1" l="1"/>
  <c r="E30" i="1" s="1"/>
  <c r="J31" i="1" l="1"/>
  <c r="J30" i="1"/>
  <c r="I31" i="1"/>
  <c r="I30" i="1"/>
  <c r="K31" i="1"/>
  <c r="K30" i="1"/>
  <c r="H31" i="1"/>
  <c r="F24" i="1"/>
  <c r="I32" i="1" l="1"/>
  <c r="K32" i="1"/>
  <c r="J32" i="1"/>
  <c r="D29" i="1"/>
  <c r="D24" i="1" l="1"/>
  <c r="H30" i="1"/>
  <c r="H32" i="1" l="1"/>
  <c r="G15" i="2"/>
  <c r="G31" i="1" l="1"/>
  <c r="G30" i="1"/>
  <c r="C9" i="1"/>
  <c r="G32" i="1" l="1"/>
  <c r="F31" i="1"/>
  <c r="C23" i="1" l="1"/>
  <c r="B23" i="1" l="1"/>
  <c r="D31" i="1"/>
  <c r="C31" i="1"/>
  <c r="C19" i="1"/>
  <c r="C7" i="1"/>
  <c r="B29" i="1" l="1"/>
  <c r="C24" i="1"/>
  <c r="B6" i="1" l="1"/>
  <c r="B28" i="1" l="1"/>
  <c r="Q15" i="2" l="1"/>
  <c r="L15" i="2"/>
  <c r="F15" i="2"/>
  <c r="E15" i="2"/>
  <c r="B14" i="2"/>
  <c r="F16" i="2" l="1"/>
  <c r="P15" i="2"/>
  <c r="O15" i="2"/>
  <c r="K15" i="2"/>
  <c r="J15" i="2"/>
  <c r="K16" i="2" l="1"/>
  <c r="P16" i="2"/>
  <c r="C13" i="1"/>
  <c r="C30" i="1" l="1"/>
  <c r="C32" i="1" s="1"/>
  <c r="F30" i="1"/>
  <c r="F32" i="1" s="1"/>
  <c r="D30" i="1" l="1"/>
  <c r="D32" i="1" s="1"/>
  <c r="B12" i="1"/>
  <c r="B7" i="1"/>
  <c r="B30" i="1" l="1"/>
  <c r="B31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Wafic Fahme</author>
  </authors>
  <commentList>
    <comment ref="D9" authorId="0" shapeId="0" xr:uid="{0A324835-3D0A-464C-8645-7A923D0E7E93}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B2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- Car Tyre
- 20 USD paid to card
- Nestle Water</t>
        </r>
      </text>
    </comment>
    <comment ref="D2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</commentList>
</comments>
</file>

<file path=xl/sharedStrings.xml><?xml version="1.0" encoding="utf-8"?>
<sst xmlns="http://schemas.openxmlformats.org/spreadsheetml/2006/main" count="61" uniqueCount="49">
  <si>
    <t>April</t>
  </si>
  <si>
    <t>Mortgage</t>
  </si>
  <si>
    <t>May</t>
  </si>
  <si>
    <t>June</t>
  </si>
  <si>
    <t>Internet</t>
  </si>
  <si>
    <t>Mobile Phone</t>
  </si>
  <si>
    <t>Car Maintenance</t>
  </si>
  <si>
    <t>Water Meter</t>
  </si>
  <si>
    <t>Motor</t>
  </si>
  <si>
    <t>Salary</t>
  </si>
  <si>
    <t>Total Expenditure</t>
  </si>
  <si>
    <t>Supermarket</t>
  </si>
  <si>
    <t>Car Fuel</t>
  </si>
  <si>
    <t>Pharmacy</t>
  </si>
  <si>
    <t>Parking</t>
  </si>
  <si>
    <t>Gift</t>
  </si>
  <si>
    <t>Office</t>
  </si>
  <si>
    <t>Reward</t>
  </si>
  <si>
    <t>Clothes Shopping</t>
  </si>
  <si>
    <t>Home Maintenance</t>
  </si>
  <si>
    <t>Home Tax</t>
  </si>
  <si>
    <t>Other</t>
  </si>
  <si>
    <t>Total</t>
  </si>
  <si>
    <t>Month</t>
  </si>
  <si>
    <t>Amount</t>
  </si>
  <si>
    <t>Udacity</t>
  </si>
  <si>
    <t>Car Insurance</t>
  </si>
  <si>
    <t>July</t>
  </si>
  <si>
    <t>Hair Cut</t>
  </si>
  <si>
    <t>Car Wash</t>
  </si>
  <si>
    <t>Grace</t>
  </si>
  <si>
    <t>Canteen Tax</t>
  </si>
  <si>
    <t>Travel</t>
  </si>
  <si>
    <t>Books</t>
  </si>
  <si>
    <t>Net</t>
  </si>
  <si>
    <t>Eating Out + Coffee</t>
  </si>
  <si>
    <t>PAID</t>
  </si>
  <si>
    <t>Vacation</t>
  </si>
  <si>
    <t>Gold</t>
  </si>
  <si>
    <t>Car Tax</t>
  </si>
  <si>
    <t>salary</t>
  </si>
  <si>
    <t>UD last</t>
  </si>
  <si>
    <t>Gym &amp; Equipment</t>
  </si>
  <si>
    <t>August</t>
  </si>
  <si>
    <t>September</t>
  </si>
  <si>
    <t>Grace old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</si>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</sst>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21" customWidth="1"/>
    <col min="2" max="4" width="12.33203125" style="1" customWidth="1"/>
    <col min="5" max="5" width="10.6640625" style="1" customWidth="1"/>
    <col min="6" max="7" width="12.33203125" style="1" customWidth="1"/>
    <col min="8" max="11" width="12.33203125" customWidth="1"/>
  </cols>
  <sheetData>
    <row r="1" spans="1:13" x14ac:dyDescent="0.2">
      <c r="A1" s="3"/>
      <c r="B1" s="16" t="s">
        <v>0</v>
      </c>
      <c r="C1" s="16" t="s">
        <v>2</v>
      </c>
      <c r="D1" s="16" t="s">
        <v>3</v>
      </c>
      <c r="E1" s="16"/>
      <c r="F1" s="16" t="s">
        <v>27</v>
      </c>
      <c r="G1" s="16" t="s">
        <v>43</v>
      </c>
      <c r="H1" s="16" t="s">
        <v>44</v>
      </c>
      <c r="I1" s="16" t="s">
        <v>46</v>
      </c>
      <c r="J1" s="16" t="s">
        <v>47</v>
      </c>
      <c r="K1" s="16" t="s">
        <v>48</v>
      </c>
    </row>
    <row r="2" spans="1:13" x14ac:dyDescent="0.2">
      <c r="A2" s="21" t="s">
        <v>1</v>
      </c>
      <c r="B2" s="23">
        <v>1400</v>
      </c>
      <c r="C2" s="22">
        <v>1000</v>
      </c>
      <c r="D2" s="22">
        <v>2000</v>
      </c>
      <c r="E2" s="22"/>
      <c r="F2" s="22">
        <v>2500</v>
      </c>
      <c r="G2" s="22">
        <v>1500</v>
      </c>
      <c r="H2" s="22">
        <v>3000</v>
      </c>
      <c r="I2" s="22">
        <v>1500</v>
      </c>
      <c r="J2" s="22">
        <v>1500</v>
      </c>
      <c r="K2" s="22">
        <v>3000</v>
      </c>
    </row>
    <row r="3" spans="1:13" x14ac:dyDescent="0.2">
      <c r="A3" s="21" t="s">
        <v>38</v>
      </c>
      <c r="B3" s="23">
        <v>0</v>
      </c>
      <c r="C3" s="22">
        <v>0</v>
      </c>
      <c r="D3" s="22">
        <v>700</v>
      </c>
      <c r="E3" s="22"/>
      <c r="F3" s="22">
        <v>600</v>
      </c>
      <c r="G3" s="22">
        <v>150</v>
      </c>
      <c r="H3" s="22">
        <v>600</v>
      </c>
      <c r="I3" s="22">
        <v>150</v>
      </c>
      <c r="J3" s="22">
        <v>150</v>
      </c>
      <c r="K3" s="22">
        <v>600</v>
      </c>
    </row>
    <row r="4" spans="1:13" x14ac:dyDescent="0.2">
      <c r="A4" s="2" t="s">
        <v>4</v>
      </c>
      <c r="B4" s="18">
        <v>30</v>
      </c>
      <c r="C4" s="18">
        <v>31</v>
      </c>
      <c r="D4" s="18">
        <v>31</v>
      </c>
      <c r="E4" s="18">
        <v>31</v>
      </c>
      <c r="F4" s="18">
        <v>31</v>
      </c>
      <c r="G4" s="18">
        <v>31</v>
      </c>
      <c r="H4" s="18">
        <v>31</v>
      </c>
      <c r="I4" s="18">
        <v>31</v>
      </c>
      <c r="J4" s="18">
        <v>31</v>
      </c>
      <c r="K4" s="18">
        <v>31</v>
      </c>
      <c r="M4" s="24"/>
    </row>
    <row r="5" spans="1:13" x14ac:dyDescent="0.2">
      <c r="A5" s="2" t="s">
        <v>5</v>
      </c>
      <c r="B5" s="18">
        <v>25</v>
      </c>
      <c r="C5" s="18">
        <v>25</v>
      </c>
      <c r="D5" s="18">
        <v>25</v>
      </c>
      <c r="E5" s="18">
        <v>25</v>
      </c>
      <c r="F5" s="18">
        <v>25</v>
      </c>
      <c r="G5" s="18">
        <v>25</v>
      </c>
      <c r="H5" s="18">
        <v>25</v>
      </c>
      <c r="I5" s="18">
        <v>25</v>
      </c>
      <c r="J5" s="18">
        <v>25</v>
      </c>
      <c r="K5" s="18">
        <v>25</v>
      </c>
    </row>
    <row r="6" spans="1:13" x14ac:dyDescent="0.2">
      <c r="A6" s="2" t="s">
        <v>11</v>
      </c>
      <c r="B6" s="18">
        <f>144+23+13+12</f>
        <v>192</v>
      </c>
      <c r="C6" s="18">
        <v>142</v>
      </c>
      <c r="D6" s="18">
        <v>120</v>
      </c>
      <c r="E6" s="18">
        <v>120</v>
      </c>
      <c r="F6" s="18">
        <v>150</v>
      </c>
      <c r="G6" s="18">
        <v>150</v>
      </c>
      <c r="H6" s="18">
        <v>150</v>
      </c>
      <c r="I6" s="18">
        <v>150</v>
      </c>
      <c r="J6" s="18">
        <v>150</v>
      </c>
      <c r="K6" s="18">
        <v>150</v>
      </c>
    </row>
    <row r="7" spans="1:13" x14ac:dyDescent="0.2">
      <c r="A7" s="2" t="s">
        <v>13</v>
      </c>
      <c r="B7" s="18">
        <f>30+56+13</f>
        <v>99</v>
      </c>
      <c r="C7" s="18">
        <f>22+26+31+21</f>
        <v>100</v>
      </c>
      <c r="D7" s="18">
        <v>125</v>
      </c>
      <c r="E7" s="18">
        <v>125</v>
      </c>
      <c r="F7" s="18">
        <v>120</v>
      </c>
      <c r="G7" s="18">
        <v>120</v>
      </c>
      <c r="H7" s="18">
        <v>120</v>
      </c>
      <c r="I7" s="18">
        <v>120</v>
      </c>
      <c r="J7" s="18">
        <v>120</v>
      </c>
      <c r="K7" s="18">
        <v>120</v>
      </c>
    </row>
    <row r="8" spans="1:13" x14ac:dyDescent="0.2">
      <c r="A8" s="2" t="s">
        <v>8</v>
      </c>
      <c r="B8" s="17">
        <v>23</v>
      </c>
      <c r="C8" s="18">
        <v>23</v>
      </c>
      <c r="D8" s="18">
        <v>30</v>
      </c>
      <c r="E8" s="18">
        <v>66</v>
      </c>
      <c r="F8" s="18">
        <v>40</v>
      </c>
      <c r="G8" s="18">
        <v>40</v>
      </c>
      <c r="H8" s="18">
        <v>40</v>
      </c>
      <c r="I8" s="18">
        <v>40</v>
      </c>
      <c r="J8" s="18">
        <v>40</v>
      </c>
      <c r="K8" s="18">
        <v>40</v>
      </c>
    </row>
    <row r="9" spans="1:13" x14ac:dyDescent="0.2">
      <c r="A9" s="2" t="s">
        <v>19</v>
      </c>
      <c r="B9" s="18">
        <v>10</v>
      </c>
      <c r="C9" s="17">
        <f>13+10</f>
        <v>23</v>
      </c>
      <c r="D9" s="18">
        <v>60</v>
      </c>
      <c r="E9" s="18">
        <f>20+40</f>
        <v>60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</row>
    <row r="10" spans="1:13" x14ac:dyDescent="0.2">
      <c r="A10" s="2" t="s">
        <v>20</v>
      </c>
      <c r="B10" s="18">
        <v>0</v>
      </c>
      <c r="C10" s="18">
        <v>0</v>
      </c>
      <c r="D10" s="18">
        <v>100</v>
      </c>
      <c r="E10" s="18">
        <v>100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</row>
    <row r="11" spans="1:13" x14ac:dyDescent="0.2">
      <c r="A11" s="2" t="s">
        <v>7</v>
      </c>
      <c r="B11" s="18">
        <v>0</v>
      </c>
      <c r="C11" s="18">
        <v>0</v>
      </c>
      <c r="D11" s="18">
        <v>100</v>
      </c>
      <c r="E11" s="18">
        <v>100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</row>
    <row r="12" spans="1:13" x14ac:dyDescent="0.2">
      <c r="A12" s="21" t="s">
        <v>12</v>
      </c>
      <c r="B12" s="22">
        <f>180+13</f>
        <v>193</v>
      </c>
      <c r="C12" s="22">
        <v>160</v>
      </c>
      <c r="D12" s="22">
        <v>150</v>
      </c>
      <c r="E12" s="22">
        <v>150</v>
      </c>
      <c r="F12" s="22">
        <v>150</v>
      </c>
      <c r="G12" s="22">
        <v>150</v>
      </c>
      <c r="H12" s="22">
        <v>150</v>
      </c>
      <c r="I12" s="22">
        <v>150</v>
      </c>
      <c r="J12" s="22">
        <v>150</v>
      </c>
      <c r="K12" s="22">
        <v>150</v>
      </c>
    </row>
    <row r="13" spans="1:13" x14ac:dyDescent="0.2">
      <c r="A13" s="21" t="s">
        <v>6</v>
      </c>
      <c r="B13" s="22">
        <v>0</v>
      </c>
      <c r="C13" s="22">
        <f>18+15</f>
        <v>33</v>
      </c>
      <c r="D13" s="22">
        <v>0</v>
      </c>
      <c r="E13" s="22">
        <v>0</v>
      </c>
      <c r="F13" s="22">
        <v>54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</row>
    <row r="14" spans="1:13" x14ac:dyDescent="0.2">
      <c r="A14" s="21" t="s">
        <v>26</v>
      </c>
      <c r="B14" s="22">
        <v>0</v>
      </c>
      <c r="C14" s="22">
        <v>0</v>
      </c>
      <c r="D14" s="22">
        <v>150</v>
      </c>
      <c r="E14" s="22">
        <v>150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</row>
    <row r="15" spans="1:13" x14ac:dyDescent="0.2">
      <c r="A15" s="21" t="s">
        <v>29</v>
      </c>
      <c r="B15" s="22">
        <v>0</v>
      </c>
      <c r="C15" s="22">
        <v>6</v>
      </c>
      <c r="D15" s="22">
        <v>6</v>
      </c>
      <c r="E15" s="22"/>
      <c r="F15" s="22">
        <v>6</v>
      </c>
      <c r="G15" s="22">
        <v>6</v>
      </c>
      <c r="H15" s="22">
        <v>6</v>
      </c>
      <c r="I15" s="22">
        <v>6</v>
      </c>
      <c r="J15" s="22">
        <v>6</v>
      </c>
      <c r="K15" s="22">
        <v>6</v>
      </c>
    </row>
    <row r="16" spans="1:13" x14ac:dyDescent="0.2">
      <c r="A16" s="21" t="s">
        <v>39</v>
      </c>
      <c r="B16" s="22">
        <v>0</v>
      </c>
      <c r="C16" s="22">
        <v>25</v>
      </c>
      <c r="D16" s="22">
        <v>0</v>
      </c>
      <c r="E16" s="22">
        <v>0</v>
      </c>
      <c r="F16" s="22">
        <v>0</v>
      </c>
      <c r="G16" s="22">
        <v>0</v>
      </c>
      <c r="H16" s="22">
        <v>90</v>
      </c>
      <c r="I16" s="22">
        <v>0</v>
      </c>
      <c r="J16" s="22">
        <v>0</v>
      </c>
      <c r="K16" s="22">
        <v>90</v>
      </c>
    </row>
    <row r="17" spans="1:11" x14ac:dyDescent="0.2">
      <c r="A17" s="2" t="s">
        <v>42</v>
      </c>
      <c r="B17" s="18">
        <v>0</v>
      </c>
      <c r="C17" s="18">
        <v>10</v>
      </c>
      <c r="D17" s="18">
        <v>86</v>
      </c>
      <c r="E17" s="18">
        <v>86</v>
      </c>
      <c r="F17" s="18">
        <v>40</v>
      </c>
      <c r="G17" s="18">
        <v>40</v>
      </c>
      <c r="H17" s="18">
        <v>40</v>
      </c>
      <c r="I17" s="18">
        <v>40</v>
      </c>
      <c r="J17" s="18">
        <v>40</v>
      </c>
      <c r="K17" s="18">
        <v>40</v>
      </c>
    </row>
    <row r="18" spans="1:11" x14ac:dyDescent="0.2">
      <c r="A18" s="2" t="s">
        <v>33</v>
      </c>
      <c r="B18" s="18">
        <v>5</v>
      </c>
      <c r="C18" s="18">
        <v>20</v>
      </c>
      <c r="D18" s="18">
        <v>38</v>
      </c>
      <c r="E18" s="18">
        <v>38</v>
      </c>
      <c r="F18" s="18">
        <v>40</v>
      </c>
      <c r="G18" s="18">
        <v>40</v>
      </c>
      <c r="H18" s="18">
        <v>40</v>
      </c>
      <c r="I18" s="18">
        <v>40</v>
      </c>
      <c r="J18" s="18">
        <v>40</v>
      </c>
      <c r="K18" s="18">
        <v>40</v>
      </c>
    </row>
    <row r="19" spans="1:11" x14ac:dyDescent="0.2">
      <c r="A19" s="2" t="s">
        <v>15</v>
      </c>
      <c r="B19" s="18">
        <v>80</v>
      </c>
      <c r="C19" s="18">
        <f>245+65</f>
        <v>310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  <row r="20" spans="1:11" x14ac:dyDescent="0.2">
      <c r="A20" s="2" t="s">
        <v>14</v>
      </c>
      <c r="B20" s="18">
        <v>10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</row>
    <row r="21" spans="1:11" x14ac:dyDescent="0.2">
      <c r="A21" s="2" t="s">
        <v>28</v>
      </c>
      <c r="B21" s="18">
        <v>7</v>
      </c>
      <c r="C21" s="18">
        <v>7</v>
      </c>
      <c r="D21" s="18">
        <v>0</v>
      </c>
      <c r="E21" s="18">
        <v>0</v>
      </c>
      <c r="F21" s="18">
        <v>7</v>
      </c>
      <c r="G21" s="18">
        <v>7</v>
      </c>
      <c r="H21" s="18">
        <v>7</v>
      </c>
      <c r="I21" s="18">
        <v>7</v>
      </c>
      <c r="J21" s="18">
        <v>7</v>
      </c>
      <c r="K21" s="18">
        <v>7</v>
      </c>
    </row>
    <row r="22" spans="1:11" x14ac:dyDescent="0.2">
      <c r="A22" s="2" t="s">
        <v>18</v>
      </c>
      <c r="B22" s="18">
        <v>150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</row>
    <row r="23" spans="1:11" x14ac:dyDescent="0.2">
      <c r="A23" s="21" t="s">
        <v>35</v>
      </c>
      <c r="B23" s="22">
        <f>17+10+13</f>
        <v>40</v>
      </c>
      <c r="C23" s="22">
        <f>20+7+12+22+7+5</f>
        <v>73</v>
      </c>
      <c r="D23" s="22">
        <v>22</v>
      </c>
      <c r="E23" s="22">
        <v>22</v>
      </c>
      <c r="F23" s="22">
        <v>30</v>
      </c>
      <c r="G23" s="22">
        <v>30</v>
      </c>
      <c r="H23" s="22">
        <v>30</v>
      </c>
      <c r="I23" s="22">
        <v>30</v>
      </c>
      <c r="J23" s="22">
        <v>30</v>
      </c>
      <c r="K23" s="22">
        <v>30</v>
      </c>
    </row>
    <row r="24" spans="1:11" x14ac:dyDescent="0.2">
      <c r="A24" s="21" t="s">
        <v>32</v>
      </c>
      <c r="B24" s="22">
        <v>0</v>
      </c>
      <c r="C24" s="22">
        <f>720/2</f>
        <v>360</v>
      </c>
      <c r="D24" s="22">
        <f>310+41</f>
        <v>351</v>
      </c>
      <c r="E24" s="22">
        <v>351</v>
      </c>
      <c r="F24" s="22">
        <f>310</f>
        <v>310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</row>
    <row r="25" spans="1:11" x14ac:dyDescent="0.2">
      <c r="A25" s="21" t="s">
        <v>37</v>
      </c>
      <c r="B25" s="22">
        <v>0</v>
      </c>
      <c r="C25" s="22">
        <v>0</v>
      </c>
      <c r="D25" s="22">
        <v>0</v>
      </c>
      <c r="E25" s="22">
        <v>0</v>
      </c>
      <c r="F25" s="22">
        <v>200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</row>
    <row r="26" spans="1:11" x14ac:dyDescent="0.2">
      <c r="A26" s="2" t="s">
        <v>17</v>
      </c>
      <c r="B26" s="18">
        <v>15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</row>
    <row r="27" spans="1:11" x14ac:dyDescent="0.2">
      <c r="A27" s="2" t="s">
        <v>31</v>
      </c>
      <c r="B27" s="18">
        <v>7</v>
      </c>
      <c r="C27" s="18">
        <v>12</v>
      </c>
      <c r="D27" s="18">
        <v>7</v>
      </c>
      <c r="E27" s="18">
        <v>0</v>
      </c>
      <c r="F27" s="18">
        <v>7</v>
      </c>
      <c r="G27" s="18">
        <v>7</v>
      </c>
      <c r="H27" s="18">
        <v>7</v>
      </c>
      <c r="I27" s="18">
        <v>7</v>
      </c>
      <c r="J27" s="18">
        <v>7</v>
      </c>
      <c r="K27" s="18">
        <v>7</v>
      </c>
    </row>
    <row r="28" spans="1:11" x14ac:dyDescent="0.2">
      <c r="A28" s="2" t="s">
        <v>16</v>
      </c>
      <c r="B28" s="18">
        <f>22+3+3+7</f>
        <v>35</v>
      </c>
      <c r="C28" s="18">
        <v>3</v>
      </c>
      <c r="D28" s="18">
        <v>3</v>
      </c>
      <c r="E28" s="18"/>
      <c r="F28" s="18">
        <v>3</v>
      </c>
      <c r="G28" s="18">
        <v>3</v>
      </c>
      <c r="H28" s="18">
        <v>3</v>
      </c>
      <c r="I28" s="18">
        <v>3</v>
      </c>
      <c r="J28" s="18">
        <v>3</v>
      </c>
      <c r="K28" s="18">
        <v>3</v>
      </c>
    </row>
    <row r="29" spans="1:11" x14ac:dyDescent="0.2">
      <c r="A29" s="2" t="s">
        <v>21</v>
      </c>
      <c r="B29" s="18">
        <f>23+10</f>
        <v>33</v>
      </c>
      <c r="C29" s="18">
        <v>0</v>
      </c>
      <c r="D29" s="18">
        <f>75+200</f>
        <v>275</v>
      </c>
      <c r="E29" s="18">
        <v>275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</row>
    <row r="30" spans="1:11" x14ac:dyDescent="0.2">
      <c r="A30" s="4" t="s">
        <v>10</v>
      </c>
      <c r="B30" s="19">
        <f>SUM(B2:B29)</f>
        <v>2354</v>
      </c>
      <c r="C30" s="19">
        <f>SUM(C2:C29)</f>
        <v>2363</v>
      </c>
      <c r="D30" s="19">
        <f>SUM(D2:D29)</f>
        <v>4379</v>
      </c>
      <c r="E30" s="19">
        <f>SUM(E2:E29)</f>
        <v>1699</v>
      </c>
      <c r="F30" s="19">
        <f t="shared" ref="F30:K30" si="0">SUM(F2:F29)</f>
        <v>4323</v>
      </c>
      <c r="G30" s="19">
        <f t="shared" si="0"/>
        <v>2309</v>
      </c>
      <c r="H30" s="19">
        <f t="shared" si="0"/>
        <v>4349</v>
      </c>
      <c r="I30" s="19">
        <f t="shared" si="0"/>
        <v>2309</v>
      </c>
      <c r="J30" s="19">
        <f t="shared" si="0"/>
        <v>2309</v>
      </c>
      <c r="K30" s="19">
        <f t="shared" si="0"/>
        <v>4349</v>
      </c>
    </row>
    <row r="31" spans="1:11" x14ac:dyDescent="0.2">
      <c r="A31" s="4" t="s">
        <v>9</v>
      </c>
      <c r="B31" s="19">
        <f>3541125/1500</f>
        <v>2360.75</v>
      </c>
      <c r="C31" s="19">
        <f>3537605/1500</f>
        <v>2358.4033333333332</v>
      </c>
      <c r="D31" s="19">
        <f>6537605/1500</f>
        <v>4358.4033333333336</v>
      </c>
      <c r="E31" s="19"/>
      <c r="F31" s="19">
        <f>6537605/1500</f>
        <v>4358.4033333333336</v>
      </c>
      <c r="G31" s="19">
        <f>3537605/1500</f>
        <v>2358.4033333333332</v>
      </c>
      <c r="H31" s="19">
        <f>6537605/1500</f>
        <v>4358.4033333333336</v>
      </c>
      <c r="I31" s="19">
        <f>3537605/1500</f>
        <v>2358.4033333333332</v>
      </c>
      <c r="J31" s="19">
        <f>3537605/1500</f>
        <v>2358.4033333333332</v>
      </c>
      <c r="K31" s="19">
        <f>6537605/1500</f>
        <v>4358.4033333333336</v>
      </c>
    </row>
    <row r="32" spans="1:11" x14ac:dyDescent="0.2">
      <c r="A32" s="4" t="s">
        <v>34</v>
      </c>
      <c r="B32" s="19">
        <f>(B31-B30)</f>
        <v>6.75</v>
      </c>
      <c r="C32" s="19">
        <f t="shared" ref="C32:G32" si="1">(C31-C30)</f>
        <v>-4.5966666666668061</v>
      </c>
      <c r="D32" s="19">
        <f t="shared" si="1"/>
        <v>-20.596666666666351</v>
      </c>
      <c r="E32" s="19"/>
      <c r="F32" s="19">
        <f t="shared" si="1"/>
        <v>35.403333333333649</v>
      </c>
      <c r="G32" s="19">
        <f t="shared" si="1"/>
        <v>49.403333333333194</v>
      </c>
      <c r="H32" s="19">
        <f t="shared" ref="H32:J32" si="2">(H31-H30)</f>
        <v>9.4033333333336486</v>
      </c>
      <c r="I32" s="19">
        <f t="shared" si="2"/>
        <v>49.403333333333194</v>
      </c>
      <c r="J32" s="19">
        <f t="shared" si="2"/>
        <v>49.403333333333194</v>
      </c>
      <c r="K32" s="19">
        <f t="shared" ref="K32" si="3">(K31-K30)</f>
        <v>9.4033333333336486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4"/>
  <sheetViews>
    <sheetView tabSelected="1" workbookViewId="0">
      <selection activeCell="H26" sqref="H26"/>
    </sheetView>
  </sheetViews>
  <sheetFormatPr baseColWidth="10" defaultColWidth="8.83203125" defaultRowHeight="15" x14ac:dyDescent="0.2"/>
  <cols>
    <col min="2" max="2" width="9.6640625" style="6" customWidth="1"/>
  </cols>
  <sheetData>
    <row r="1" spans="1:18" x14ac:dyDescent="0.2">
      <c r="A1" s="25">
        <v>2018</v>
      </c>
      <c r="B1" s="25"/>
      <c r="D1" s="25">
        <v>2019</v>
      </c>
      <c r="E1" s="25"/>
      <c r="F1" s="25"/>
      <c r="G1" s="25"/>
      <c r="I1" s="25">
        <v>2020</v>
      </c>
      <c r="J1" s="25"/>
      <c r="K1" s="25"/>
      <c r="L1" s="25"/>
      <c r="N1" s="25">
        <v>2021</v>
      </c>
      <c r="O1" s="25"/>
      <c r="P1" s="25"/>
      <c r="Q1" s="25"/>
    </row>
    <row r="2" spans="1:18" x14ac:dyDescent="0.2">
      <c r="A2" s="7" t="s">
        <v>23</v>
      </c>
      <c r="B2" s="8" t="s">
        <v>24</v>
      </c>
      <c r="D2" s="12" t="s">
        <v>23</v>
      </c>
      <c r="E2" s="12" t="s">
        <v>9</v>
      </c>
      <c r="F2" s="12" t="s">
        <v>25</v>
      </c>
      <c r="G2" s="12" t="s">
        <v>30</v>
      </c>
      <c r="H2" s="6"/>
      <c r="I2" s="12" t="s">
        <v>23</v>
      </c>
      <c r="J2" s="12" t="s">
        <v>9</v>
      </c>
      <c r="K2" s="12" t="s">
        <v>25</v>
      </c>
      <c r="L2" s="12" t="s">
        <v>30</v>
      </c>
      <c r="N2" s="12" t="s">
        <v>23</v>
      </c>
      <c r="O2" s="12" t="s">
        <v>9</v>
      </c>
      <c r="P2" s="12" t="s">
        <v>25</v>
      </c>
      <c r="Q2" s="12" t="s">
        <v>30</v>
      </c>
      <c r="R2" s="14"/>
    </row>
    <row r="3" spans="1:18" x14ac:dyDescent="0.2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2200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">
      <c r="A8" s="5">
        <v>43282</v>
      </c>
      <c r="B8" s="9">
        <v>1500</v>
      </c>
      <c r="C8" s="6"/>
      <c r="D8" s="5">
        <v>43617</v>
      </c>
      <c r="E8" s="9">
        <v>2000</v>
      </c>
      <c r="F8" s="9">
        <v>600</v>
      </c>
      <c r="G8" s="9">
        <v>400</v>
      </c>
      <c r="I8" s="5">
        <v>43983</v>
      </c>
      <c r="J8" s="6">
        <v>2200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">
      <c r="A9" s="5">
        <v>43313</v>
      </c>
      <c r="B9" s="9">
        <v>1500</v>
      </c>
      <c r="C9" s="6"/>
      <c r="D9" s="5">
        <v>43647</v>
      </c>
      <c r="E9" s="6">
        <v>2500</v>
      </c>
      <c r="F9" s="6">
        <v>800</v>
      </c>
      <c r="G9" s="6">
        <v>400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">
      <c r="A10" s="5">
        <v>43344</v>
      </c>
      <c r="B10" s="9">
        <v>1500</v>
      </c>
      <c r="C10" s="6"/>
      <c r="D10" s="5">
        <v>43678</v>
      </c>
      <c r="E10" s="6">
        <v>1500</v>
      </c>
      <c r="F10" s="6">
        <v>700</v>
      </c>
      <c r="G10" s="6">
        <v>500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">
      <c r="A11" s="5">
        <v>43374</v>
      </c>
      <c r="B11" s="9">
        <v>1500</v>
      </c>
      <c r="C11" s="6"/>
      <c r="D11" s="5">
        <v>43709</v>
      </c>
      <c r="E11" s="6">
        <v>3000</v>
      </c>
      <c r="F11" s="6">
        <v>700</v>
      </c>
      <c r="G11" s="6">
        <v>400</v>
      </c>
      <c r="I11" s="5">
        <v>44075</v>
      </c>
      <c r="J11" s="6">
        <v>2200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">
      <c r="A12" s="5">
        <v>43405</v>
      </c>
      <c r="B12" s="9">
        <v>1500</v>
      </c>
      <c r="C12" s="6"/>
      <c r="D12" s="5">
        <v>43739</v>
      </c>
      <c r="E12" s="6">
        <v>1500</v>
      </c>
      <c r="F12" s="6">
        <v>700</v>
      </c>
      <c r="G12" s="6">
        <v>500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">
      <c r="A13" s="5">
        <v>43435</v>
      </c>
      <c r="B13" s="9">
        <v>1500</v>
      </c>
      <c r="C13" s="6"/>
      <c r="D13" s="5">
        <v>43770</v>
      </c>
      <c r="E13" s="6">
        <v>1500</v>
      </c>
      <c r="F13" s="6">
        <v>700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">
      <c r="A14" s="7" t="s">
        <v>22</v>
      </c>
      <c r="B14" s="8">
        <f>SUM(B3:B13)</f>
        <v>35000</v>
      </c>
      <c r="C14" s="6"/>
      <c r="D14" s="5">
        <v>43800</v>
      </c>
      <c r="E14" s="6">
        <v>2500</v>
      </c>
      <c r="F14" s="6">
        <v>700</v>
      </c>
      <c r="G14" s="6">
        <v>400</v>
      </c>
      <c r="I14" s="5">
        <v>44166</v>
      </c>
      <c r="J14" s="6">
        <v>2200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">
      <c r="C15" s="6"/>
      <c r="E15" s="10">
        <f>SUM(E3:E14)</f>
        <v>21400</v>
      </c>
      <c r="F15" s="10">
        <f>SUM(F3:F14)</f>
        <v>5500</v>
      </c>
      <c r="G15" s="10">
        <f>SUM(G3:G14)</f>
        <v>3000</v>
      </c>
      <c r="J15" s="10">
        <f>SUM(J3:J14)</f>
        <v>20800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">
      <c r="C16" s="6"/>
      <c r="E16" s="13"/>
      <c r="F16" s="10">
        <f>E15+F15+G15</f>
        <v>29900</v>
      </c>
      <c r="G16" s="15"/>
      <c r="J16" s="13"/>
      <c r="K16" s="10">
        <f>J15+K15+L15</f>
        <v>31600</v>
      </c>
      <c r="L16" s="15"/>
      <c r="O16" s="13"/>
      <c r="P16" s="10">
        <f>O15+P15+Q15</f>
        <v>31600</v>
      </c>
      <c r="Q16" s="15"/>
      <c r="R16" s="6"/>
    </row>
    <row r="17" spans="1:18" x14ac:dyDescent="0.2">
      <c r="C17" s="6"/>
      <c r="R17" s="6"/>
    </row>
    <row r="18" spans="1:18" x14ac:dyDescent="0.2">
      <c r="C18" s="6"/>
      <c r="R18" s="6"/>
    </row>
    <row r="19" spans="1:18" x14ac:dyDescent="0.2">
      <c r="A19" s="5" t="s">
        <v>36</v>
      </c>
      <c r="B19" s="6">
        <f>B14+SUM(E3:G8)</f>
        <v>45500</v>
      </c>
    </row>
    <row r="20" spans="1:18" x14ac:dyDescent="0.2">
      <c r="A20" s="20"/>
      <c r="I20" s="6"/>
    </row>
    <row r="21" spans="1:18" x14ac:dyDescent="0.2">
      <c r="A21" s="5"/>
      <c r="C21" t="s">
        <v>40</v>
      </c>
      <c r="D21" t="s">
        <v>25</v>
      </c>
      <c r="E21" t="s">
        <v>30</v>
      </c>
      <c r="F21" t="s">
        <v>41</v>
      </c>
      <c r="G21" t="s">
        <v>45</v>
      </c>
      <c r="I21" s="6"/>
    </row>
    <row r="22" spans="1:18" x14ac:dyDescent="0.2">
      <c r="A22" s="5"/>
      <c r="C22">
        <v>2000</v>
      </c>
      <c r="D22">
        <v>0</v>
      </c>
      <c r="E22">
        <v>400</v>
      </c>
      <c r="F22">
        <v>500</v>
      </c>
      <c r="G22">
        <v>100</v>
      </c>
      <c r="I22" s="9"/>
      <c r="J22" s="11"/>
    </row>
    <row r="23" spans="1:18" x14ac:dyDescent="0.2">
      <c r="E23" s="9"/>
      <c r="F23" s="9"/>
      <c r="G23" s="9"/>
    </row>
    <row r="24" spans="1:18" x14ac:dyDescent="0.2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APARTMENT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2019-06-08T18:55:39Z</dcterms:modified>
</cp:coreProperties>
</file>