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63" i="1" l="1"/>
  <c r="M63" i="1"/>
  <c r="I63" i="1"/>
  <c r="E63" i="1"/>
  <c r="O62" i="1"/>
  <c r="O61" i="1"/>
  <c r="O57" i="1"/>
  <c r="M52" i="1"/>
  <c r="M51" i="1"/>
  <c r="I51" i="1"/>
  <c r="E51" i="1"/>
  <c r="O51" i="1" s="1"/>
  <c r="M50" i="1"/>
  <c r="I50" i="1"/>
  <c r="I52" i="1" s="1"/>
  <c r="E50" i="1"/>
  <c r="E52" i="1" s="1"/>
  <c r="M46" i="1"/>
  <c r="I46" i="1"/>
  <c r="E46" i="1"/>
  <c r="O46" i="1" s="1"/>
  <c r="M45" i="1"/>
  <c r="I45" i="1"/>
  <c r="E45" i="1"/>
  <c r="O45" i="1" s="1"/>
  <c r="M44" i="1"/>
  <c r="I44" i="1"/>
  <c r="E44" i="1"/>
  <c r="O44" i="1" s="1"/>
  <c r="M43" i="1"/>
  <c r="M47" i="1" s="1"/>
  <c r="M48" i="1" s="1"/>
  <c r="I43" i="1"/>
  <c r="I47" i="1" s="1"/>
  <c r="E43" i="1"/>
  <c r="E47" i="1" s="1"/>
  <c r="M40" i="1"/>
  <c r="I40" i="1"/>
  <c r="E40" i="1"/>
  <c r="O40" i="1" s="1"/>
  <c r="M39" i="1"/>
  <c r="I39" i="1"/>
  <c r="E39" i="1"/>
  <c r="O39" i="1" s="1"/>
  <c r="M38" i="1"/>
  <c r="M41" i="1" s="1"/>
  <c r="I38" i="1"/>
  <c r="I41" i="1" s="1"/>
  <c r="E38" i="1"/>
  <c r="O38" i="1" s="1"/>
  <c r="M35" i="1"/>
  <c r="I35" i="1"/>
  <c r="E35" i="1"/>
  <c r="O35" i="1" s="1"/>
  <c r="M34" i="1"/>
  <c r="I34" i="1"/>
  <c r="E34" i="1"/>
  <c r="O34" i="1" s="1"/>
  <c r="M33" i="1"/>
  <c r="M36" i="1" s="1"/>
  <c r="I33" i="1"/>
  <c r="I36" i="1" s="1"/>
  <c r="E33" i="1"/>
  <c r="O33" i="1" s="1"/>
  <c r="O36" i="1" s="1"/>
  <c r="M28" i="1"/>
  <c r="I28" i="1"/>
  <c r="E28" i="1"/>
  <c r="O28" i="1" s="1"/>
  <c r="M27" i="1"/>
  <c r="I27" i="1"/>
  <c r="E27" i="1"/>
  <c r="O27" i="1" s="1"/>
  <c r="M26" i="1"/>
  <c r="I26" i="1"/>
  <c r="E26" i="1"/>
  <c r="O26" i="1" s="1"/>
  <c r="M25" i="1"/>
  <c r="I25" i="1"/>
  <c r="E25" i="1"/>
  <c r="O25" i="1" s="1"/>
  <c r="M24" i="1"/>
  <c r="I24" i="1"/>
  <c r="E24" i="1"/>
  <c r="O24" i="1" s="1"/>
  <c r="M23" i="1"/>
  <c r="M29" i="1" s="1"/>
  <c r="M30" i="1" s="1"/>
  <c r="I23" i="1"/>
  <c r="I29" i="1" s="1"/>
  <c r="E23" i="1"/>
  <c r="E29" i="1" s="1"/>
  <c r="M20" i="1"/>
  <c r="I20" i="1"/>
  <c r="E20" i="1"/>
  <c r="O20" i="1" s="1"/>
  <c r="M19" i="1"/>
  <c r="I19" i="1"/>
  <c r="E19" i="1"/>
  <c r="O19" i="1" s="1"/>
  <c r="M18" i="1"/>
  <c r="M21" i="1" s="1"/>
  <c r="I18" i="1"/>
  <c r="I21" i="1" s="1"/>
  <c r="E18" i="1"/>
  <c r="E21" i="1" s="1"/>
  <c r="M15" i="1"/>
  <c r="I15" i="1"/>
  <c r="E15" i="1"/>
  <c r="O15" i="1" s="1"/>
  <c r="M14" i="1"/>
  <c r="I14" i="1"/>
  <c r="E14" i="1"/>
  <c r="O14" i="1" s="1"/>
  <c r="M13" i="1"/>
  <c r="M16" i="1" s="1"/>
  <c r="I13" i="1"/>
  <c r="I16" i="1" s="1"/>
  <c r="E13" i="1"/>
  <c r="E16" i="1" s="1"/>
  <c r="M10" i="1"/>
  <c r="M11" i="1" s="1"/>
  <c r="I10" i="1"/>
  <c r="I11" i="1" s="1"/>
  <c r="E10" i="1"/>
  <c r="E11" i="1" s="1"/>
  <c r="M53" i="1" l="1"/>
  <c r="E30" i="1"/>
  <c r="I30" i="1"/>
  <c r="O41" i="1"/>
  <c r="E48" i="1"/>
  <c r="I48" i="1"/>
  <c r="I53" i="1" s="1"/>
  <c r="O10" i="1"/>
  <c r="O11" i="1" s="1"/>
  <c r="O13" i="1"/>
  <c r="O16" i="1" s="1"/>
  <c r="O18" i="1"/>
  <c r="O21" i="1" s="1"/>
  <c r="O23" i="1"/>
  <c r="O29" i="1" s="1"/>
  <c r="O43" i="1"/>
  <c r="O47" i="1" s="1"/>
  <c r="O50" i="1"/>
  <c r="O52" i="1" s="1"/>
  <c r="E36" i="1"/>
  <c r="E41" i="1"/>
  <c r="E53" i="1" l="1"/>
  <c r="E55" i="1"/>
  <c r="E56" i="1"/>
  <c r="O56" i="1" s="1"/>
  <c r="I55" i="1"/>
  <c r="I58" i="1" s="1"/>
  <c r="I59" i="1" s="1"/>
  <c r="I64" i="1" s="1"/>
  <c r="O30" i="1"/>
  <c r="O48" i="1"/>
  <c r="M55" i="1"/>
  <c r="M58" i="1" s="1"/>
  <c r="M59" i="1"/>
  <c r="M64" i="1" s="1"/>
  <c r="O53" i="1" l="1"/>
  <c r="E58" i="1"/>
  <c r="E59" i="1" s="1"/>
  <c r="E64" i="1" s="1"/>
  <c r="O55" i="1"/>
  <c r="O58" i="1" s="1"/>
  <c r="O59" i="1" s="1"/>
  <c r="O64" i="1" s="1"/>
</calcChain>
</file>

<file path=xl/sharedStrings.xml><?xml version="1.0" encoding="utf-8"?>
<sst xmlns="http://schemas.openxmlformats.org/spreadsheetml/2006/main" count="133" uniqueCount="83">
  <si>
    <t>Institution Name</t>
  </si>
  <si>
    <t>Iqra University</t>
  </si>
  <si>
    <t>Project Title</t>
  </si>
  <si>
    <t>Enhancing Airport Security Management through Real-time Computer Vision: An AI-Powered Anomaly Detection System</t>
  </si>
  <si>
    <t>Project No.</t>
  </si>
  <si>
    <t>PI Name</t>
  </si>
  <si>
    <t>Engr. Ghalib Nadeem</t>
  </si>
  <si>
    <t>National Research Program for Universities (NRPU)</t>
  </si>
  <si>
    <t>Year - 1</t>
  </si>
  <si>
    <t>Year - 2</t>
  </si>
  <si>
    <t>Year - 3</t>
  </si>
  <si>
    <t>Proposed</t>
  </si>
  <si>
    <t>Budget Element</t>
  </si>
  <si>
    <t xml:space="preserve">% time spent </t>
  </si>
  <si>
    <t>per month salary</t>
  </si>
  <si>
    <t>Duration in Months</t>
  </si>
  <si>
    <t>Year - 1
Total Budget</t>
  </si>
  <si>
    <t>Year - 2
Total Budget</t>
  </si>
  <si>
    <t>Year - 3
Total Budget</t>
  </si>
  <si>
    <t>Justification</t>
  </si>
  <si>
    <t>Total Budget PKR</t>
  </si>
  <si>
    <t>Personnel Costs</t>
  </si>
  <si>
    <t>PKR</t>
  </si>
  <si>
    <t>Faculty member / PI Name</t>
  </si>
  <si>
    <t>Engr.Ghalib Nadeem,  Lecturer, &amp; Iqra University (upto 25% honorarium, above that part of salary)</t>
  </si>
  <si>
    <t>Total Faculty Costs</t>
  </si>
  <si>
    <t xml:space="preserve">Other Faculty </t>
  </si>
  <si>
    <t>Dr. Irfan Anis,  Professor &amp; Iqra University (upto 25% honorarium, above that part of salary)</t>
  </si>
  <si>
    <t>Total Other Faculty Costs</t>
  </si>
  <si>
    <t>Students</t>
  </si>
  <si>
    <t>PhD Student</t>
  </si>
  <si>
    <t xml:space="preserve">Ms/Mphil Student </t>
  </si>
  <si>
    <t xml:space="preserve">Undergraduate Student </t>
  </si>
  <si>
    <t>Total Student Costs</t>
  </si>
  <si>
    <t>Other Personnel</t>
  </si>
  <si>
    <t>Research Assistants: (BS/ MS/MPhil) equivalent to lecturer</t>
  </si>
  <si>
    <t>Research Associate: (fresh PhD), equivalent to Asstt. Prof.</t>
  </si>
  <si>
    <t>Research Fellow: (PhD with 9 years' experience) equivalent to Assoc. Prof.</t>
  </si>
  <si>
    <t>Senior Fellow (PhD with 15 years' experience) equivalent to Professor.</t>
  </si>
  <si>
    <t>Short Term Consultant (not exceed 10% of total personal cost)</t>
  </si>
  <si>
    <t>Short term project personnel (maximum rate of Rs. 1,000 per day)</t>
  </si>
  <si>
    <t>Total Other Costs</t>
  </si>
  <si>
    <t>Total Personnel Costs</t>
  </si>
  <si>
    <t>Equipment, Consumables, and Service Costs</t>
  </si>
  <si>
    <t>Equipment</t>
  </si>
  <si>
    <t>Specification</t>
  </si>
  <si>
    <t>No/ Qty</t>
  </si>
  <si>
    <t>Unit Cost</t>
  </si>
  <si>
    <t>Nvidia Jetson Nano</t>
  </si>
  <si>
    <t>CCTV Camera</t>
  </si>
  <si>
    <t>ESP3-CAM</t>
  </si>
  <si>
    <t xml:space="preserve">Total Equipment Cost </t>
  </si>
  <si>
    <t>Consumable/supplies</t>
  </si>
  <si>
    <t>Consumables/supplies - 1 Title</t>
  </si>
  <si>
    <t>Consumables/supplies - 2 Title</t>
  </si>
  <si>
    <t>Consumables/supplies - 3 Title</t>
  </si>
  <si>
    <t>Total Consumable Supplies</t>
  </si>
  <si>
    <t>Services Cost</t>
  </si>
  <si>
    <t>Description</t>
  </si>
  <si>
    <t xml:space="preserve">Access to scientific equipment </t>
  </si>
  <si>
    <t>Service contract for repair/ maintenance of purchased scientific equipment</t>
  </si>
  <si>
    <r>
      <rPr>
        <sz val="10"/>
        <color theme="1"/>
        <rFont val="Calibri"/>
      </rPr>
      <t xml:space="preserve"> </t>
    </r>
    <r>
      <rPr>
        <i/>
        <sz val="10"/>
        <color theme="1"/>
        <rFont val="Calibri"/>
      </rPr>
      <t>Subscription to open access journals or publications</t>
    </r>
  </si>
  <si>
    <t>Management Cost for organizing national level conferences, workshops, or seminars</t>
  </si>
  <si>
    <t xml:space="preserve">Total Services Cost </t>
  </si>
  <si>
    <t xml:space="preserve">Travel Cost </t>
  </si>
  <si>
    <t>Per visit cost</t>
  </si>
  <si>
    <t>No. of visits</t>
  </si>
  <si>
    <t xml:space="preserve">Local Travel Cost </t>
  </si>
  <si>
    <t>International Travel</t>
  </si>
  <si>
    <t>Total Travel Cost</t>
  </si>
  <si>
    <t>Total Budget (Direct Cost) - A</t>
  </si>
  <si>
    <t>Overhead (Indirect Cost)</t>
  </si>
  <si>
    <t>Basic Overhead (5% Overheads)</t>
  </si>
  <si>
    <t>Additional overheads (10% Overheads) for support staff, campus expenses, utility costs, cost of access to digital resources, maintenance of scientific equipment, and/or access to laboratories.</t>
  </si>
  <si>
    <t>Performance Overhead (15% Overheads) relates to performance of the ORIC</t>
  </si>
  <si>
    <t>Total Overhead cost -B</t>
  </si>
  <si>
    <t>Total Budget - C=A+B</t>
  </si>
  <si>
    <t>Institutional Collaboration/Subawards</t>
  </si>
  <si>
    <t>Inst. Collaboration/Subaward - 1</t>
  </si>
  <si>
    <t>Inst. Collaboration/Subaward - 2</t>
  </si>
  <si>
    <t>Total Subaward Cost -D</t>
  </si>
  <si>
    <t>G. Total Budget E=C+D</t>
  </si>
  <si>
    <r>
      <rPr>
        <b/>
        <sz val="11"/>
        <color theme="1"/>
        <rFont val="Calibri"/>
      </rPr>
      <t xml:space="preserve">Note: Budget guidelines to be followed </t>
    </r>
    <r>
      <rPr>
        <sz val="11"/>
        <color theme="1"/>
        <rFont val="Calibri"/>
      </rPr>
      <t>(available on the website)</t>
    </r>
    <r>
      <rPr>
        <b/>
        <sz val="11"/>
        <color theme="1"/>
        <rFont val="Calibri"/>
      </rPr>
      <t xml:space="preserve"> - Budget for each partner institution/subaward will be submitted on separate sheets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</si>
</sst>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0"/>
      <color rgb="FFA5A5A5"/>
      <name val="Calibri"/>
    </font>
    <font>
      <sz val="11"/>
      <color theme="1"/>
      <name val="Calibri"/>
    </font>
    <font>
      <b/>
      <sz val="10"/>
      <color theme="1"/>
      <name val="Calibri"/>
    </font>
    <font>
      <sz val="11"/>
      <name val="Calibri"/>
    </font>
    <font>
      <sz val="10"/>
      <color theme="1"/>
      <name val="Calibri"/>
    </font>
    <font>
      <sz val="10"/>
      <color rgb="FF000000"/>
      <name val="Calibri"/>
    </font>
    <font>
      <sz val="10"/>
      <color rgb="FF757070"/>
      <name val="Calibri"/>
    </font>
    <font>
      <sz val="11"/>
      <color rgb="FF000000"/>
      <name val="Quattrocento Sans"/>
    </font>
    <font>
      <i/>
      <sz val="10"/>
      <color theme="1"/>
      <name val="Calibri"/>
    </font>
    <font>
      <b/>
      <sz val="12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BFBFBF"/>
        <bgColor rgb="FFBFBFBF"/>
      </patternFill>
    </fill>
    <fill>
      <patternFill patternType="solid">
        <fgColor rgb="FF0C0C0C"/>
        <bgColor rgb="FF0C0C0C"/>
      </patternFill>
    </fill>
    <fill>
      <patternFill patternType="solid">
        <fgColor rgb="FF2E75B5"/>
        <bgColor rgb="FF2E75B5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8496B0"/>
        <bgColor rgb="FF8496B0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ACB9CA"/>
        <bgColor rgb="FFACB9CA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vertical="top" wrapText="1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top" wrapText="1"/>
    </xf>
    <xf numFmtId="0" fontId="4" fillId="5" borderId="9" xfId="0" applyFont="1" applyFill="1" applyBorder="1" applyAlignment="1">
      <alignment vertical="top" wrapText="1"/>
    </xf>
    <xf numFmtId="0" fontId="4" fillId="5" borderId="9" xfId="0" applyFont="1" applyFill="1" applyBorder="1" applyAlignment="1">
      <alignment horizontal="center" vertical="top" wrapText="1"/>
    </xf>
    <xf numFmtId="164" fontId="4" fillId="5" borderId="9" xfId="0" applyNumberFormat="1" applyFont="1" applyFill="1" applyBorder="1" applyAlignment="1">
      <alignment horizontal="center" vertical="top" wrapText="1"/>
    </xf>
    <xf numFmtId="164" fontId="4" fillId="5" borderId="9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6" borderId="9" xfId="0" applyFont="1" applyFill="1" applyBorder="1" applyAlignment="1">
      <alignment vertical="top" wrapText="1"/>
    </xf>
    <xf numFmtId="0" fontId="1" fillId="7" borderId="9" xfId="0" applyFont="1" applyFill="1" applyBorder="1"/>
    <xf numFmtId="164" fontId="1" fillId="7" borderId="9" xfId="0" applyNumberFormat="1" applyFont="1" applyFill="1" applyBorder="1"/>
    <xf numFmtId="164" fontId="3" fillId="7" borderId="9" xfId="0" applyNumberFormat="1" applyFont="1" applyFill="1" applyBorder="1"/>
    <xf numFmtId="0" fontId="4" fillId="4" borderId="4" xfId="0" applyFont="1" applyFill="1" applyBorder="1" applyAlignment="1">
      <alignment vertical="top"/>
    </xf>
    <xf numFmtId="0" fontId="1" fillId="8" borderId="10" xfId="0" applyFont="1" applyFill="1" applyBorder="1"/>
    <xf numFmtId="164" fontId="1" fillId="8" borderId="10" xfId="0" applyNumberFormat="1" applyFont="1" applyFill="1" applyBorder="1"/>
    <xf numFmtId="164" fontId="3" fillId="8" borderId="10" xfId="0" applyNumberFormat="1" applyFont="1" applyFill="1" applyBorder="1"/>
    <xf numFmtId="0" fontId="6" fillId="0" borderId="9" xfId="0" applyFont="1" applyBorder="1" applyAlignment="1">
      <alignment vertical="top" wrapText="1"/>
    </xf>
    <xf numFmtId="9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9" fontId="3" fillId="0" borderId="9" xfId="0" applyNumberFormat="1" applyFont="1" applyBorder="1" applyAlignment="1">
      <alignment vertical="top"/>
    </xf>
    <xf numFmtId="3" fontId="3" fillId="0" borderId="9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164" fontId="3" fillId="0" borderId="11" xfId="0" applyNumberFormat="1" applyFont="1" applyBorder="1" applyAlignment="1">
      <alignment vertical="top"/>
    </xf>
    <xf numFmtId="0" fontId="6" fillId="0" borderId="11" xfId="0" applyFont="1" applyBorder="1"/>
    <xf numFmtId="43" fontId="3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top"/>
    </xf>
    <xf numFmtId="0" fontId="3" fillId="9" borderId="9" xfId="0" applyFont="1" applyFill="1" applyBorder="1" applyAlignment="1">
      <alignment horizontal="center" vertical="center"/>
    </xf>
    <xf numFmtId="164" fontId="3" fillId="9" borderId="9" xfId="0" applyNumberFormat="1" applyFont="1" applyFill="1" applyBorder="1" applyAlignment="1">
      <alignment horizontal="center" vertical="center"/>
    </xf>
    <xf numFmtId="0" fontId="3" fillId="9" borderId="9" xfId="0" applyFont="1" applyFill="1" applyBorder="1"/>
    <xf numFmtId="164" fontId="3" fillId="9" borderId="9" xfId="0" applyNumberFormat="1" applyFont="1" applyFill="1" applyBorder="1"/>
    <xf numFmtId="0" fontId="1" fillId="8" borderId="10" xfId="0" applyFont="1" applyFill="1" applyBorder="1" applyAlignment="1">
      <alignment horizontal="center" vertical="center"/>
    </xf>
    <xf numFmtId="164" fontId="1" fillId="8" borderId="10" xfId="0" applyNumberFormat="1" applyFont="1" applyFill="1" applyBorder="1" applyAlignment="1">
      <alignment horizontal="center" vertical="center"/>
    </xf>
    <xf numFmtId="164" fontId="3" fillId="8" borderId="10" xfId="0" applyNumberFormat="1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vertical="top"/>
    </xf>
    <xf numFmtId="0" fontId="6" fillId="0" borderId="11" xfId="0" applyFont="1" applyBorder="1" applyAlignment="1">
      <alignment wrapText="1"/>
    </xf>
    <xf numFmtId="0" fontId="6" fillId="0" borderId="9" xfId="0" applyFont="1" applyBorder="1" applyAlignment="1">
      <alignment vertical="top"/>
    </xf>
    <xf numFmtId="0" fontId="3" fillId="9" borderId="12" xfId="0" applyFont="1" applyFill="1" applyBorder="1"/>
    <xf numFmtId="164" fontId="3" fillId="9" borderId="12" xfId="0" applyNumberFormat="1" applyFont="1" applyFill="1" applyBorder="1"/>
    <xf numFmtId="164" fontId="3" fillId="9" borderId="12" xfId="0" applyNumberFormat="1" applyFont="1" applyFill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6" fillId="0" borderId="11" xfId="0" applyFont="1" applyBorder="1" applyAlignment="1">
      <alignment vertical="top" wrapText="1"/>
    </xf>
    <xf numFmtId="43" fontId="3" fillId="0" borderId="9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9" fontId="3" fillId="0" borderId="9" xfId="0" applyNumberFormat="1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vertical="top" wrapText="1"/>
    </xf>
    <xf numFmtId="3" fontId="3" fillId="0" borderId="9" xfId="0" applyNumberFormat="1" applyFont="1" applyBorder="1" applyAlignment="1">
      <alignment horizontal="center" vertical="top"/>
    </xf>
    <xf numFmtId="164" fontId="3" fillId="0" borderId="9" xfId="0" applyNumberFormat="1" applyFont="1" applyBorder="1" applyAlignment="1">
      <alignment horizontal="center" vertical="top"/>
    </xf>
    <xf numFmtId="0" fontId="3" fillId="0" borderId="9" xfId="0" applyFont="1" applyBorder="1"/>
    <xf numFmtId="0" fontId="1" fillId="10" borderId="9" xfId="0" applyFont="1" applyFill="1" applyBorder="1"/>
    <xf numFmtId="164" fontId="1" fillId="10" borderId="9" xfId="0" applyNumberFormat="1" applyFont="1" applyFill="1" applyBorder="1"/>
    <xf numFmtId="164" fontId="3" fillId="10" borderId="9" xfId="0" applyNumberFormat="1" applyFont="1" applyFill="1" applyBorder="1"/>
    <xf numFmtId="164" fontId="4" fillId="5" borderId="9" xfId="0" applyNumberFormat="1" applyFont="1" applyFill="1" applyBorder="1" applyAlignment="1">
      <alignment vertical="top" wrapText="1"/>
    </xf>
    <xf numFmtId="0" fontId="4" fillId="4" borderId="14" xfId="0" applyFont="1" applyFill="1" applyBorder="1" applyAlignment="1">
      <alignment vertical="top"/>
    </xf>
    <xf numFmtId="0" fontId="7" fillId="11" borderId="10" xfId="0" applyFont="1" applyFill="1" applyBorder="1" applyAlignment="1">
      <alignment horizontal="left"/>
    </xf>
    <xf numFmtId="0" fontId="8" fillId="0" borderId="9" xfId="0" applyFont="1" applyBorder="1" applyAlignment="1">
      <alignment vertical="top"/>
    </xf>
    <xf numFmtId="164" fontId="6" fillId="0" borderId="9" xfId="0" applyNumberFormat="1" applyFont="1" applyBorder="1" applyAlignment="1">
      <alignment vertical="top"/>
    </xf>
    <xf numFmtId="0" fontId="9" fillId="0" borderId="9" xfId="0" applyFont="1" applyBorder="1" applyAlignment="1">
      <alignment vertical="top"/>
    </xf>
    <xf numFmtId="43" fontId="3" fillId="0" borderId="0" xfId="0" applyNumberFormat="1" applyFont="1"/>
    <xf numFmtId="164" fontId="3" fillId="0" borderId="0" xfId="0" applyNumberFormat="1" applyFont="1"/>
    <xf numFmtId="0" fontId="10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4" fillId="4" borderId="9" xfId="0" applyFont="1" applyFill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164" fontId="3" fillId="0" borderId="9" xfId="0" applyNumberFormat="1" applyFont="1" applyBorder="1" applyAlignment="1">
      <alignment vertical="top" wrapText="1"/>
    </xf>
    <xf numFmtId="0" fontId="11" fillId="12" borderId="9" xfId="0" applyFont="1" applyFill="1" applyBorder="1"/>
    <xf numFmtId="164" fontId="11" fillId="12" borderId="9" xfId="0" applyNumberFormat="1" applyFont="1" applyFill="1" applyBorder="1"/>
    <xf numFmtId="0" fontId="11" fillId="0" borderId="0" xfId="0" applyFont="1"/>
    <xf numFmtId="0" fontId="4" fillId="4" borderId="9" xfId="0" applyFont="1" applyFill="1" applyBorder="1" applyAlignment="1">
      <alignment vertical="center"/>
    </xf>
    <xf numFmtId="0" fontId="1" fillId="13" borderId="9" xfId="0" applyFont="1" applyFill="1" applyBorder="1"/>
    <xf numFmtId="0" fontId="1" fillId="0" borderId="9" xfId="0" applyFont="1" applyBorder="1" applyAlignment="1">
      <alignment vertical="top"/>
    </xf>
    <xf numFmtId="0" fontId="1" fillId="10" borderId="8" xfId="0" applyFont="1" applyFill="1" applyBorder="1"/>
    <xf numFmtId="164" fontId="1" fillId="10" borderId="8" xfId="0" applyNumberFormat="1" applyFont="1" applyFill="1" applyBorder="1"/>
    <xf numFmtId="164" fontId="3" fillId="10" borderId="8" xfId="0" applyNumberFormat="1" applyFont="1" applyFill="1" applyBorder="1"/>
    <xf numFmtId="0" fontId="4" fillId="14" borderId="9" xfId="0" applyFont="1" applyFill="1" applyBorder="1" applyAlignment="1">
      <alignment vertical="center"/>
    </xf>
    <xf numFmtId="0" fontId="1" fillId="15" borderId="8" xfId="0" applyFont="1" applyFill="1" applyBorder="1"/>
    <xf numFmtId="0" fontId="6" fillId="0" borderId="13" xfId="0" applyFont="1" applyBorder="1" applyAlignment="1">
      <alignment horizontal="left" vertical="top"/>
    </xf>
    <xf numFmtId="9" fontId="3" fillId="0" borderId="15" xfId="0" applyNumberFormat="1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164" fontId="3" fillId="0" borderId="15" xfId="0" applyNumberFormat="1" applyFont="1" applyBorder="1" applyAlignment="1">
      <alignment vertical="top"/>
    </xf>
    <xf numFmtId="164" fontId="3" fillId="0" borderId="15" xfId="0" applyNumberFormat="1" applyFont="1" applyBorder="1" applyAlignment="1">
      <alignment vertical="top" wrapText="1"/>
    </xf>
    <xf numFmtId="0" fontId="6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vertical="top"/>
    </xf>
    <xf numFmtId="0" fontId="1" fillId="16" borderId="16" xfId="0" applyFont="1" applyFill="1" applyBorder="1"/>
    <xf numFmtId="164" fontId="1" fillId="16" borderId="16" xfId="0" applyNumberFormat="1" applyFont="1" applyFill="1" applyBorder="1"/>
    <xf numFmtId="0" fontId="1" fillId="0" borderId="13" xfId="0" applyFont="1" applyBorder="1" applyAlignment="1">
      <alignment vertical="top"/>
    </xf>
    <xf numFmtId="0" fontId="1" fillId="12" borderId="16" xfId="0" applyFont="1" applyFill="1" applyBorder="1"/>
    <xf numFmtId="164" fontId="1" fillId="12" borderId="16" xfId="0" applyNumberFormat="1" applyFont="1" applyFill="1" applyBorder="1"/>
    <xf numFmtId="164" fontId="3" fillId="12" borderId="9" xfId="0" applyNumberFormat="1" applyFont="1" applyFill="1" applyBorder="1"/>
    <xf numFmtId="0" fontId="2" fillId="0" borderId="0" xfId="0" applyFont="1" applyAlignment="1">
      <alignment horizontal="center" vertical="top"/>
    </xf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4" fillId="3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9" fontId="3" fillId="0" borderId="5" xfId="0" applyNumberFormat="1" applyFont="1" applyBorder="1" applyAlignment="1">
      <alignment horizontal="center" vertical="top"/>
    </xf>
    <xf numFmtId="164" fontId="4" fillId="5" borderId="5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6" zoomScale="70" zoomScaleNormal="70" workbookViewId="0">
      <selection activeCell="N32" sqref="N32"/>
    </sheetView>
  </sheetViews>
  <sheetFormatPr defaultColWidth="14.42578125" defaultRowHeight="15" customHeight="1"/>
  <cols>
    <col min="1" max="1" width="33.7109375" customWidth="1"/>
    <col min="2" max="2" width="10.5703125" customWidth="1"/>
    <col min="3" max="3" width="10" customWidth="1"/>
    <col min="4" max="4" width="10.140625" customWidth="1"/>
    <col min="5" max="5" width="15.28515625" bestFit="1" customWidth="1"/>
    <col min="6" max="6" width="10.5703125" customWidth="1"/>
    <col min="7" max="7" width="10" customWidth="1"/>
    <col min="8" max="8" width="10.140625" customWidth="1"/>
    <col min="9" max="10" width="11.28515625" customWidth="1"/>
    <col min="11" max="11" width="10.5703125" customWidth="1"/>
    <col min="12" max="12" width="10.7109375" customWidth="1"/>
    <col min="13" max="13" width="8.85546875" customWidth="1"/>
    <col min="14" max="14" width="10.140625" customWidth="1"/>
    <col min="15" max="15" width="14.85546875" customWidth="1"/>
    <col min="16" max="26" width="8.85546875" customWidth="1"/>
  </cols>
  <sheetData>
    <row r="1" spans="1:26">
      <c r="A1" s="1" t="s">
        <v>0</v>
      </c>
      <c r="B1" s="99" t="s">
        <v>1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1" t="s">
        <v>2</v>
      </c>
      <c r="B2" s="99" t="s">
        <v>3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 t="s">
        <v>4</v>
      </c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99" t="s">
        <v>6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01" t="s">
        <v>7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5"/>
      <c r="B6" s="104" t="s">
        <v>8</v>
      </c>
      <c r="C6" s="105"/>
      <c r="D6" s="105"/>
      <c r="E6" s="106"/>
      <c r="F6" s="104" t="s">
        <v>9</v>
      </c>
      <c r="G6" s="105"/>
      <c r="H6" s="105"/>
      <c r="I6" s="106"/>
      <c r="J6" s="104" t="s">
        <v>10</v>
      </c>
      <c r="K6" s="105"/>
      <c r="L6" s="105"/>
      <c r="M6" s="106"/>
      <c r="N6" s="6"/>
      <c r="O6" s="7" t="s">
        <v>11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8.25">
      <c r="A7" s="8" t="s">
        <v>12</v>
      </c>
      <c r="B7" s="9" t="s">
        <v>13</v>
      </c>
      <c r="C7" s="9" t="s">
        <v>14</v>
      </c>
      <c r="D7" s="10" t="s">
        <v>15</v>
      </c>
      <c r="E7" s="11" t="s">
        <v>16</v>
      </c>
      <c r="F7" s="9" t="s">
        <v>13</v>
      </c>
      <c r="G7" s="9" t="s">
        <v>14</v>
      </c>
      <c r="H7" s="10" t="s">
        <v>15</v>
      </c>
      <c r="I7" s="11" t="s">
        <v>17</v>
      </c>
      <c r="J7" s="9" t="s">
        <v>13</v>
      </c>
      <c r="K7" s="9" t="s">
        <v>14</v>
      </c>
      <c r="L7" s="10" t="s">
        <v>15</v>
      </c>
      <c r="M7" s="11" t="s">
        <v>18</v>
      </c>
      <c r="N7" s="12" t="s">
        <v>19</v>
      </c>
      <c r="O7" s="12" t="s">
        <v>20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4" t="s">
        <v>21</v>
      </c>
      <c r="B8" s="15"/>
      <c r="C8" s="15"/>
      <c r="D8" s="15"/>
      <c r="E8" s="16"/>
      <c r="F8" s="15"/>
      <c r="G8" s="15"/>
      <c r="H8" s="15"/>
      <c r="I8" s="16"/>
      <c r="J8" s="15"/>
      <c r="K8" s="15"/>
      <c r="L8" s="15"/>
      <c r="M8" s="16"/>
      <c r="N8" s="16"/>
      <c r="O8" s="17" t="s">
        <v>22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8" t="s">
        <v>23</v>
      </c>
      <c r="B9" s="19"/>
      <c r="C9" s="19"/>
      <c r="D9" s="19"/>
      <c r="E9" s="20"/>
      <c r="F9" s="19"/>
      <c r="G9" s="19"/>
      <c r="H9" s="19"/>
      <c r="I9" s="20"/>
      <c r="J9" s="19"/>
      <c r="K9" s="19"/>
      <c r="L9" s="19"/>
      <c r="M9" s="20"/>
      <c r="N9" s="20"/>
      <c r="O9" s="21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8.25">
      <c r="A10" s="22" t="s">
        <v>24</v>
      </c>
      <c r="B10" s="23">
        <v>0.2</v>
      </c>
      <c r="C10" s="24">
        <v>125000</v>
      </c>
      <c r="D10" s="25">
        <v>3</v>
      </c>
      <c r="E10" s="26">
        <f>B10*C10*D10</f>
        <v>75000</v>
      </c>
      <c r="F10" s="27"/>
      <c r="G10" s="28"/>
      <c r="H10" s="29"/>
      <c r="I10" s="30">
        <f>F10*G10*H10</f>
        <v>0</v>
      </c>
      <c r="J10" s="27"/>
      <c r="K10" s="28"/>
      <c r="L10" s="29"/>
      <c r="M10" s="30">
        <f>J10*K10*L10</f>
        <v>0</v>
      </c>
      <c r="N10" s="31"/>
      <c r="O10" s="32">
        <f>E10+I10</f>
        <v>75000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3" t="s">
        <v>25</v>
      </c>
      <c r="B11" s="34"/>
      <c r="C11" s="34"/>
      <c r="D11" s="34"/>
      <c r="E11" s="35">
        <f>SUM(E10)</f>
        <v>75000</v>
      </c>
      <c r="F11" s="36"/>
      <c r="G11" s="36"/>
      <c r="H11" s="36"/>
      <c r="I11" s="37">
        <f>SUM(I10)</f>
        <v>0</v>
      </c>
      <c r="J11" s="36"/>
      <c r="K11" s="36"/>
      <c r="L11" s="36"/>
      <c r="M11" s="37">
        <f>SUM(M10)</f>
        <v>0</v>
      </c>
      <c r="N11" s="36"/>
      <c r="O11" s="35">
        <f>SUM(O10)</f>
        <v>75000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8" t="s">
        <v>26</v>
      </c>
      <c r="B12" s="38"/>
      <c r="C12" s="38"/>
      <c r="D12" s="38"/>
      <c r="E12" s="39"/>
      <c r="F12" s="19"/>
      <c r="G12" s="19"/>
      <c r="H12" s="19"/>
      <c r="I12" s="20"/>
      <c r="J12" s="19"/>
      <c r="K12" s="19"/>
      <c r="L12" s="19"/>
      <c r="M12" s="20"/>
      <c r="N12" s="20"/>
      <c r="O12" s="40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8.25">
      <c r="A13" s="22" t="s">
        <v>27</v>
      </c>
      <c r="B13" s="23">
        <v>0.2</v>
      </c>
      <c r="C13" s="24">
        <v>200000</v>
      </c>
      <c r="D13" s="25">
        <v>3</v>
      </c>
      <c r="E13" s="41">
        <f t="shared" ref="E13:E15" si="0">B13*C13*D13</f>
        <v>120000</v>
      </c>
      <c r="F13" s="27"/>
      <c r="G13" s="28"/>
      <c r="H13" s="29"/>
      <c r="I13" s="42">
        <f t="shared" ref="I13:I15" si="1">F13*G13*H13</f>
        <v>0</v>
      </c>
      <c r="J13" s="27"/>
      <c r="K13" s="28"/>
      <c r="L13" s="29"/>
      <c r="M13" s="42">
        <f t="shared" ref="M13:M15" si="2">J13*K13*L13</f>
        <v>0</v>
      </c>
      <c r="N13" s="43"/>
      <c r="O13" s="32">
        <f t="shared" ref="O13:O15" si="3">E13+I13</f>
        <v>120000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2"/>
      <c r="B14" s="27"/>
      <c r="C14" s="29"/>
      <c r="D14" s="29"/>
      <c r="E14" s="42">
        <f t="shared" si="0"/>
        <v>0</v>
      </c>
      <c r="F14" s="27"/>
      <c r="G14" s="29"/>
      <c r="H14" s="29"/>
      <c r="I14" s="42">
        <f t="shared" si="1"/>
        <v>0</v>
      </c>
      <c r="J14" s="27"/>
      <c r="K14" s="29"/>
      <c r="L14" s="29"/>
      <c r="M14" s="42">
        <f t="shared" si="2"/>
        <v>0</v>
      </c>
      <c r="N14" s="42"/>
      <c r="O14" s="32">
        <f t="shared" si="3"/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2"/>
      <c r="B15" s="27"/>
      <c r="C15" s="29"/>
      <c r="D15" s="29"/>
      <c r="E15" s="42">
        <f t="shared" si="0"/>
        <v>0</v>
      </c>
      <c r="F15" s="27"/>
      <c r="G15" s="29"/>
      <c r="H15" s="29"/>
      <c r="I15" s="42">
        <f t="shared" si="1"/>
        <v>0</v>
      </c>
      <c r="J15" s="27"/>
      <c r="K15" s="29"/>
      <c r="L15" s="29"/>
      <c r="M15" s="42">
        <f t="shared" si="2"/>
        <v>0</v>
      </c>
      <c r="N15" s="42"/>
      <c r="O15" s="32">
        <f t="shared" si="3"/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4" t="s">
        <v>28</v>
      </c>
      <c r="B16" s="45"/>
      <c r="C16" s="45"/>
      <c r="D16" s="45"/>
      <c r="E16" s="46">
        <f>SUM(E13:E15)</f>
        <v>120000</v>
      </c>
      <c r="F16" s="45"/>
      <c r="G16" s="45"/>
      <c r="H16" s="45"/>
      <c r="I16" s="46">
        <f>SUM(I13:I15)</f>
        <v>0</v>
      </c>
      <c r="J16" s="45"/>
      <c r="K16" s="45"/>
      <c r="L16" s="45"/>
      <c r="M16" s="46">
        <f>SUM(M13:M15)</f>
        <v>0</v>
      </c>
      <c r="N16" s="46"/>
      <c r="O16" s="47">
        <f>SUM(O13:O15)</f>
        <v>120000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8" t="s">
        <v>29</v>
      </c>
      <c r="B17" s="19"/>
      <c r="C17" s="19"/>
      <c r="D17" s="19"/>
      <c r="E17" s="20"/>
      <c r="F17" s="19"/>
      <c r="G17" s="19"/>
      <c r="H17" s="19"/>
      <c r="I17" s="20"/>
      <c r="J17" s="19"/>
      <c r="K17" s="19"/>
      <c r="L17" s="19"/>
      <c r="M17" s="20"/>
      <c r="N17" s="20"/>
      <c r="O17" s="21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4" t="s">
        <v>30</v>
      </c>
      <c r="B18" s="48"/>
      <c r="C18" s="49"/>
      <c r="D18" s="49"/>
      <c r="E18" s="42">
        <f t="shared" ref="E18:E20" si="4">B18*C18*D18</f>
        <v>0</v>
      </c>
      <c r="F18" s="48"/>
      <c r="G18" s="49"/>
      <c r="H18" s="49"/>
      <c r="I18" s="42">
        <f t="shared" ref="I18:I20" si="5">F18*G18*H18</f>
        <v>0</v>
      </c>
      <c r="J18" s="48"/>
      <c r="K18" s="49"/>
      <c r="L18" s="49"/>
      <c r="M18" s="42">
        <f t="shared" ref="M18:M20" si="6">J18*K18*L18</f>
        <v>0</v>
      </c>
      <c r="N18" s="50"/>
      <c r="O18" s="51">
        <f t="shared" ref="O18:O20" si="7">E18+I18</f>
        <v>0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>
      <c r="A19" s="44" t="s">
        <v>31</v>
      </c>
      <c r="B19" s="53"/>
      <c r="C19" s="54"/>
      <c r="D19" s="54"/>
      <c r="E19" s="42">
        <f t="shared" si="4"/>
        <v>0</v>
      </c>
      <c r="F19" s="53"/>
      <c r="G19" s="54"/>
      <c r="H19" s="54"/>
      <c r="I19" s="42">
        <f t="shared" si="5"/>
        <v>0</v>
      </c>
      <c r="J19" s="53"/>
      <c r="K19" s="54"/>
      <c r="L19" s="54"/>
      <c r="M19" s="42">
        <f t="shared" si="6"/>
        <v>0</v>
      </c>
      <c r="N19" s="55"/>
      <c r="O19" s="51">
        <f t="shared" si="7"/>
        <v>0</v>
      </c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>
      <c r="A20" s="44" t="s">
        <v>32</v>
      </c>
      <c r="B20" s="53">
        <v>0.2</v>
      </c>
      <c r="C20" s="56">
        <v>60000</v>
      </c>
      <c r="D20" s="54">
        <v>3</v>
      </c>
      <c r="E20" s="42">
        <f t="shared" si="4"/>
        <v>36000</v>
      </c>
      <c r="F20" s="53"/>
      <c r="G20" s="56"/>
      <c r="H20" s="54"/>
      <c r="I20" s="42">
        <f t="shared" si="5"/>
        <v>0</v>
      </c>
      <c r="J20" s="53"/>
      <c r="K20" s="56"/>
      <c r="L20" s="54"/>
      <c r="M20" s="42">
        <f t="shared" si="6"/>
        <v>0</v>
      </c>
      <c r="N20" s="57"/>
      <c r="O20" s="51">
        <f t="shared" si="7"/>
        <v>36000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44" t="s">
        <v>33</v>
      </c>
      <c r="B21" s="36"/>
      <c r="C21" s="36"/>
      <c r="D21" s="36"/>
      <c r="E21" s="37">
        <f>SUM(E18:E20)</f>
        <v>36000</v>
      </c>
      <c r="F21" s="36"/>
      <c r="G21" s="36"/>
      <c r="H21" s="36"/>
      <c r="I21" s="37">
        <f>SUM(I18:I20)</f>
        <v>0</v>
      </c>
      <c r="J21" s="36"/>
      <c r="K21" s="36"/>
      <c r="L21" s="36"/>
      <c r="M21" s="37">
        <f>SUM(M18:M20)</f>
        <v>0</v>
      </c>
      <c r="N21" s="37"/>
      <c r="O21" s="37">
        <f>SUM(O18:O20)</f>
        <v>36000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8" t="s">
        <v>34</v>
      </c>
      <c r="B22" s="19"/>
      <c r="C22" s="19"/>
      <c r="D22" s="19"/>
      <c r="E22" s="20"/>
      <c r="F22" s="19"/>
      <c r="G22" s="19"/>
      <c r="H22" s="19"/>
      <c r="I22" s="20"/>
      <c r="J22" s="19"/>
      <c r="K22" s="19"/>
      <c r="L22" s="19"/>
      <c r="M22" s="20"/>
      <c r="N22" s="20"/>
      <c r="O22" s="2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2" t="s">
        <v>35</v>
      </c>
      <c r="B23" s="53"/>
      <c r="C23" s="54"/>
      <c r="D23" s="54"/>
      <c r="E23" s="42">
        <f t="shared" ref="E23:E28" si="8">B23*C23*D23</f>
        <v>0</v>
      </c>
      <c r="F23" s="53"/>
      <c r="G23" s="54"/>
      <c r="H23" s="54"/>
      <c r="I23" s="42">
        <f t="shared" ref="I23:I28" si="9">F23*G23*H23</f>
        <v>0</v>
      </c>
      <c r="J23" s="53"/>
      <c r="K23" s="54"/>
      <c r="L23" s="54"/>
      <c r="M23" s="42">
        <f t="shared" ref="M23:M28" si="10">J23*K23*L23</f>
        <v>0</v>
      </c>
      <c r="N23" s="58"/>
      <c r="O23" s="42">
        <f t="shared" ref="O23:O28" si="11">E23+I23</f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2" t="s">
        <v>36</v>
      </c>
      <c r="B24" s="53"/>
      <c r="C24" s="54"/>
      <c r="D24" s="54"/>
      <c r="E24" s="42">
        <f t="shared" si="8"/>
        <v>0</v>
      </c>
      <c r="F24" s="53"/>
      <c r="G24" s="54"/>
      <c r="H24" s="54"/>
      <c r="I24" s="42">
        <f t="shared" si="9"/>
        <v>0</v>
      </c>
      <c r="J24" s="53"/>
      <c r="K24" s="54"/>
      <c r="L24" s="54"/>
      <c r="M24" s="42">
        <f t="shared" si="10"/>
        <v>0</v>
      </c>
      <c r="N24" s="55"/>
      <c r="O24" s="42">
        <f t="shared" si="11"/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22" t="s">
        <v>37</v>
      </c>
      <c r="B25" s="53"/>
      <c r="C25" s="54"/>
      <c r="D25" s="54"/>
      <c r="E25" s="42">
        <f t="shared" si="8"/>
        <v>0</v>
      </c>
      <c r="F25" s="53"/>
      <c r="G25" s="54"/>
      <c r="H25" s="54"/>
      <c r="I25" s="42">
        <f t="shared" si="9"/>
        <v>0</v>
      </c>
      <c r="J25" s="53"/>
      <c r="K25" s="54"/>
      <c r="L25" s="54"/>
      <c r="M25" s="42">
        <f t="shared" si="10"/>
        <v>0</v>
      </c>
      <c r="N25" s="58"/>
      <c r="O25" s="42">
        <f t="shared" si="11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22" t="s">
        <v>38</v>
      </c>
      <c r="B26" s="53"/>
      <c r="C26" s="54"/>
      <c r="D26" s="54"/>
      <c r="E26" s="42">
        <f t="shared" si="8"/>
        <v>0</v>
      </c>
      <c r="F26" s="53"/>
      <c r="G26" s="54"/>
      <c r="H26" s="54"/>
      <c r="I26" s="42">
        <f t="shared" si="9"/>
        <v>0</v>
      </c>
      <c r="J26" s="53"/>
      <c r="K26" s="54"/>
      <c r="L26" s="54"/>
      <c r="M26" s="42">
        <f t="shared" si="10"/>
        <v>0</v>
      </c>
      <c r="N26" s="58"/>
      <c r="O26" s="42">
        <f t="shared" si="11"/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22" t="s">
        <v>39</v>
      </c>
      <c r="B27" s="53"/>
      <c r="C27" s="54"/>
      <c r="D27" s="54"/>
      <c r="E27" s="42">
        <f t="shared" si="8"/>
        <v>0</v>
      </c>
      <c r="F27" s="53"/>
      <c r="G27" s="54"/>
      <c r="H27" s="54"/>
      <c r="I27" s="42">
        <f t="shared" si="9"/>
        <v>0</v>
      </c>
      <c r="J27" s="53"/>
      <c r="K27" s="54"/>
      <c r="L27" s="54"/>
      <c r="M27" s="42">
        <f t="shared" si="10"/>
        <v>0</v>
      </c>
      <c r="N27" s="55"/>
      <c r="O27" s="42">
        <f t="shared" si="11"/>
        <v>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22" t="s">
        <v>40</v>
      </c>
      <c r="B28" s="53"/>
      <c r="C28" s="54"/>
      <c r="D28" s="54"/>
      <c r="E28" s="42">
        <f t="shared" si="8"/>
        <v>0</v>
      </c>
      <c r="F28" s="53"/>
      <c r="G28" s="54"/>
      <c r="H28" s="54"/>
      <c r="I28" s="42">
        <f t="shared" si="9"/>
        <v>0</v>
      </c>
      <c r="J28" s="53"/>
      <c r="K28" s="54"/>
      <c r="L28" s="54"/>
      <c r="M28" s="42">
        <f t="shared" si="10"/>
        <v>0</v>
      </c>
      <c r="N28" s="55"/>
      <c r="O28" s="42">
        <f t="shared" si="11"/>
        <v>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3" t="s">
        <v>41</v>
      </c>
      <c r="B29" s="36"/>
      <c r="C29" s="36"/>
      <c r="D29" s="36"/>
      <c r="E29" s="37">
        <f>SUM(E23:E28)</f>
        <v>0</v>
      </c>
      <c r="F29" s="36"/>
      <c r="G29" s="36"/>
      <c r="H29" s="36"/>
      <c r="I29" s="37">
        <f>SUM(I23:I28)</f>
        <v>0</v>
      </c>
      <c r="J29" s="36"/>
      <c r="K29" s="36"/>
      <c r="L29" s="36"/>
      <c r="M29" s="37">
        <f>SUM(M23:M28)</f>
        <v>0</v>
      </c>
      <c r="N29" s="37"/>
      <c r="O29" s="37">
        <f>SUM(O23:O28)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3" t="s">
        <v>42</v>
      </c>
      <c r="B30" s="59"/>
      <c r="C30" s="59"/>
      <c r="D30" s="59"/>
      <c r="E30" s="60">
        <f>E29+E21+E16+E11</f>
        <v>231000</v>
      </c>
      <c r="F30" s="59"/>
      <c r="G30" s="59"/>
      <c r="H30" s="59"/>
      <c r="I30" s="60">
        <f>I29+I21+I16+I11</f>
        <v>0</v>
      </c>
      <c r="J30" s="59"/>
      <c r="K30" s="59"/>
      <c r="L30" s="59"/>
      <c r="M30" s="60">
        <f>M29+M21+M16+M11</f>
        <v>0</v>
      </c>
      <c r="N30" s="60"/>
      <c r="O30" s="61">
        <f>O29+O21+O16+O11</f>
        <v>231000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 t="s">
        <v>43</v>
      </c>
      <c r="B31" s="15"/>
      <c r="C31" s="15"/>
      <c r="D31" s="15"/>
      <c r="E31" s="16"/>
      <c r="F31" s="15"/>
      <c r="G31" s="15"/>
      <c r="H31" s="15"/>
      <c r="I31" s="16"/>
      <c r="J31" s="15"/>
      <c r="K31" s="15"/>
      <c r="L31" s="15"/>
      <c r="M31" s="16"/>
      <c r="N31" s="16"/>
      <c r="O31" s="17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.25">
      <c r="A32" s="18" t="s">
        <v>44</v>
      </c>
      <c r="B32" s="9" t="s">
        <v>45</v>
      </c>
      <c r="C32" s="9" t="s">
        <v>46</v>
      </c>
      <c r="D32" s="62" t="s">
        <v>47</v>
      </c>
      <c r="E32" s="11" t="s">
        <v>16</v>
      </c>
      <c r="F32" s="9" t="s">
        <v>45</v>
      </c>
      <c r="G32" s="9" t="s">
        <v>46</v>
      </c>
      <c r="H32" s="62" t="s">
        <v>47</v>
      </c>
      <c r="I32" s="11" t="s">
        <v>17</v>
      </c>
      <c r="J32" s="9" t="s">
        <v>45</v>
      </c>
      <c r="K32" s="9" t="s">
        <v>46</v>
      </c>
      <c r="L32" s="62" t="s">
        <v>47</v>
      </c>
      <c r="M32" s="11" t="s">
        <v>18</v>
      </c>
      <c r="N32" s="12" t="s">
        <v>19</v>
      </c>
      <c r="O32" s="12" t="s">
        <v>20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44" t="s">
        <v>48</v>
      </c>
      <c r="B33" s="3"/>
      <c r="C33" s="54">
        <v>1</v>
      </c>
      <c r="D33" s="54">
        <v>200000</v>
      </c>
      <c r="E33" s="42">
        <f t="shared" ref="E33:E35" si="12">D33*C33</f>
        <v>200000</v>
      </c>
      <c r="F33" s="53"/>
      <c r="G33" s="54"/>
      <c r="H33" s="54"/>
      <c r="I33" s="42">
        <f t="shared" ref="I33:I35" si="13">H33*G33</f>
        <v>0</v>
      </c>
      <c r="J33" s="53"/>
      <c r="K33" s="54"/>
      <c r="L33" s="54"/>
      <c r="M33" s="42">
        <f t="shared" ref="M33:M35" si="14">L33*K33</f>
        <v>0</v>
      </c>
      <c r="N33" s="3"/>
      <c r="O33" s="42">
        <f t="shared" ref="O33:O35" si="15">E33+I33</f>
        <v>200000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44" t="s">
        <v>49</v>
      </c>
      <c r="B34" s="3"/>
      <c r="C34" s="54">
        <v>2</v>
      </c>
      <c r="D34" s="54">
        <v>55000</v>
      </c>
      <c r="E34" s="42">
        <f t="shared" si="12"/>
        <v>110000</v>
      </c>
      <c r="F34" s="53"/>
      <c r="G34" s="54"/>
      <c r="H34" s="54"/>
      <c r="I34" s="42">
        <f t="shared" si="13"/>
        <v>0</v>
      </c>
      <c r="J34" s="53"/>
      <c r="K34" s="54"/>
      <c r="L34" s="54"/>
      <c r="M34" s="42">
        <f t="shared" si="14"/>
        <v>0</v>
      </c>
      <c r="N34" s="3"/>
      <c r="O34" s="42">
        <f t="shared" si="15"/>
        <v>110000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44" t="s">
        <v>50</v>
      </c>
      <c r="B35" s="53"/>
      <c r="C35" s="54">
        <v>2</v>
      </c>
      <c r="D35" s="54">
        <v>1500</v>
      </c>
      <c r="E35" s="42">
        <f t="shared" si="12"/>
        <v>3000</v>
      </c>
      <c r="F35" s="53"/>
      <c r="G35" s="54"/>
      <c r="H35" s="54"/>
      <c r="I35" s="42">
        <f t="shared" si="13"/>
        <v>0</v>
      </c>
      <c r="J35" s="53"/>
      <c r="K35" s="54"/>
      <c r="L35" s="54"/>
      <c r="M35" s="42">
        <f t="shared" si="14"/>
        <v>0</v>
      </c>
      <c r="N35" s="3"/>
      <c r="O35" s="42">
        <f t="shared" si="15"/>
        <v>3000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3" t="s">
        <v>51</v>
      </c>
      <c r="B36" s="36"/>
      <c r="C36" s="36"/>
      <c r="D36" s="36"/>
      <c r="E36" s="37">
        <f>SUM(E33:E35)</f>
        <v>313000</v>
      </c>
      <c r="F36" s="36"/>
      <c r="G36" s="36"/>
      <c r="H36" s="36"/>
      <c r="I36" s="37">
        <f>SUM(I33:I35)</f>
        <v>0</v>
      </c>
      <c r="J36" s="36"/>
      <c r="K36" s="36"/>
      <c r="L36" s="36"/>
      <c r="M36" s="37">
        <f>SUM(M33:M35)</f>
        <v>0</v>
      </c>
      <c r="N36" s="37"/>
      <c r="O36" s="37">
        <f>SUM(O33:O35)</f>
        <v>313000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63" t="s">
        <v>52</v>
      </c>
      <c r="B37" s="19"/>
      <c r="C37" s="19"/>
      <c r="D37" s="19"/>
      <c r="E37" s="20"/>
      <c r="F37" s="19"/>
      <c r="G37" s="19"/>
      <c r="H37" s="19"/>
      <c r="I37" s="20"/>
      <c r="J37" s="19"/>
      <c r="K37" s="19"/>
      <c r="L37" s="19"/>
      <c r="M37" s="20"/>
      <c r="N37" s="20"/>
      <c r="O37" s="2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64" t="s">
        <v>53</v>
      </c>
      <c r="B38" s="65"/>
      <c r="C38" s="65"/>
      <c r="D38" s="22"/>
      <c r="E38" s="66">
        <f t="shared" ref="E38:E40" si="16">C38*D38</f>
        <v>0</v>
      </c>
      <c r="F38" s="65"/>
      <c r="G38" s="65"/>
      <c r="H38" s="22"/>
      <c r="I38" s="66">
        <f t="shared" ref="I38:I40" si="17">G38*H38</f>
        <v>0</v>
      </c>
      <c r="J38" s="65"/>
      <c r="K38" s="65"/>
      <c r="L38" s="22"/>
      <c r="M38" s="66">
        <f t="shared" ref="M38:M40" si="18">K38*L38</f>
        <v>0</v>
      </c>
      <c r="N38" s="22"/>
      <c r="O38" s="42">
        <f t="shared" ref="O38:O40" si="19">E38+I38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44" t="s">
        <v>54</v>
      </c>
      <c r="B39" s="65"/>
      <c r="C39" s="65"/>
      <c r="D39" s="22"/>
      <c r="E39" s="66">
        <f t="shared" si="16"/>
        <v>0</v>
      </c>
      <c r="F39" s="65"/>
      <c r="G39" s="65"/>
      <c r="H39" s="22"/>
      <c r="I39" s="66">
        <f t="shared" si="17"/>
        <v>0</v>
      </c>
      <c r="J39" s="65"/>
      <c r="K39" s="65"/>
      <c r="L39" s="22"/>
      <c r="M39" s="66">
        <f t="shared" si="18"/>
        <v>0</v>
      </c>
      <c r="N39" s="22"/>
      <c r="O39" s="42">
        <f t="shared" si="19"/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44" t="s">
        <v>55</v>
      </c>
      <c r="B40" s="65"/>
      <c r="C40" s="65"/>
      <c r="D40" s="67"/>
      <c r="E40" s="66">
        <f t="shared" si="16"/>
        <v>0</v>
      </c>
      <c r="F40" s="65"/>
      <c r="G40" s="65"/>
      <c r="H40" s="67"/>
      <c r="I40" s="66">
        <f t="shared" si="17"/>
        <v>0</v>
      </c>
      <c r="J40" s="65"/>
      <c r="K40" s="65"/>
      <c r="L40" s="67"/>
      <c r="M40" s="66">
        <f t="shared" si="18"/>
        <v>0</v>
      </c>
      <c r="N40" s="55"/>
      <c r="O40" s="42">
        <f t="shared" si="19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3" t="s">
        <v>56</v>
      </c>
      <c r="B41" s="36"/>
      <c r="C41" s="36"/>
      <c r="D41" s="36"/>
      <c r="E41" s="37">
        <f>SUM(E38:E40)</f>
        <v>0</v>
      </c>
      <c r="F41" s="36"/>
      <c r="G41" s="36"/>
      <c r="H41" s="36"/>
      <c r="I41" s="37">
        <f>SUM(I38:I40)</f>
        <v>0</v>
      </c>
      <c r="J41" s="36"/>
      <c r="K41" s="36"/>
      <c r="L41" s="36"/>
      <c r="M41" s="37">
        <f>SUM(M38:M40)</f>
        <v>0</v>
      </c>
      <c r="N41" s="37"/>
      <c r="O41" s="37">
        <f>SUM(O38:O40)</f>
        <v>0</v>
      </c>
      <c r="P41" s="68"/>
      <c r="Q41" s="69"/>
      <c r="R41" s="3"/>
      <c r="S41" s="3"/>
      <c r="T41" s="3"/>
      <c r="U41" s="3"/>
      <c r="V41" s="3"/>
      <c r="W41" s="3"/>
      <c r="X41" s="3"/>
      <c r="Y41" s="3"/>
      <c r="Z41" s="3"/>
    </row>
    <row r="42" spans="1:26" ht="38.25">
      <c r="A42" s="18" t="s">
        <v>57</v>
      </c>
      <c r="B42" s="62" t="s">
        <v>58</v>
      </c>
      <c r="C42" s="9" t="s">
        <v>46</v>
      </c>
      <c r="D42" s="62" t="s">
        <v>47</v>
      </c>
      <c r="E42" s="11" t="s">
        <v>16</v>
      </c>
      <c r="F42" s="62" t="s">
        <v>58</v>
      </c>
      <c r="G42" s="9" t="s">
        <v>46</v>
      </c>
      <c r="H42" s="62" t="s">
        <v>47</v>
      </c>
      <c r="I42" s="11" t="s">
        <v>17</v>
      </c>
      <c r="J42" s="62" t="s">
        <v>58</v>
      </c>
      <c r="K42" s="9" t="s">
        <v>46</v>
      </c>
      <c r="L42" s="62" t="s">
        <v>47</v>
      </c>
      <c r="M42" s="11" t="s">
        <v>18</v>
      </c>
      <c r="N42" s="12" t="s">
        <v>19</v>
      </c>
      <c r="O42" s="12" t="s">
        <v>20</v>
      </c>
      <c r="P42" s="3"/>
      <c r="Q42" s="68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70" t="s">
        <v>59</v>
      </c>
      <c r="B43" s="53"/>
      <c r="C43" s="54"/>
      <c r="D43" s="54"/>
      <c r="E43" s="42">
        <f t="shared" ref="E43:E46" si="20">C43*D43</f>
        <v>0</v>
      </c>
      <c r="F43" s="53"/>
      <c r="G43" s="54"/>
      <c r="H43" s="54"/>
      <c r="I43" s="42">
        <f t="shared" ref="I43:I46" si="21">G43*H43</f>
        <v>0</v>
      </c>
      <c r="J43" s="53"/>
      <c r="K43" s="54"/>
      <c r="L43" s="54"/>
      <c r="M43" s="42">
        <f t="shared" ref="M43:M46" si="22">K43*L43</f>
        <v>0</v>
      </c>
      <c r="N43" s="42"/>
      <c r="O43" s="42">
        <f t="shared" ref="O43:O46" si="23">E43+I43+M43</f>
        <v>0</v>
      </c>
      <c r="P43" s="3"/>
      <c r="Q43" s="68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70" t="s">
        <v>60</v>
      </c>
      <c r="B44" s="53"/>
      <c r="C44" s="54"/>
      <c r="D44" s="54"/>
      <c r="E44" s="42">
        <f t="shared" si="20"/>
        <v>0</v>
      </c>
      <c r="F44" s="53"/>
      <c r="G44" s="54"/>
      <c r="H44" s="54"/>
      <c r="I44" s="42">
        <f t="shared" si="21"/>
        <v>0</v>
      </c>
      <c r="J44" s="53"/>
      <c r="K44" s="54"/>
      <c r="L44" s="54"/>
      <c r="M44" s="42">
        <f t="shared" si="22"/>
        <v>0</v>
      </c>
      <c r="N44" s="42"/>
      <c r="O44" s="42">
        <f t="shared" si="23"/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71" t="s">
        <v>61</v>
      </c>
      <c r="B45" s="53"/>
      <c r="C45" s="54"/>
      <c r="D45" s="54"/>
      <c r="E45" s="42">
        <f t="shared" si="20"/>
        <v>0</v>
      </c>
      <c r="F45" s="53"/>
      <c r="G45" s="54"/>
      <c r="H45" s="54"/>
      <c r="I45" s="42">
        <f t="shared" si="21"/>
        <v>0</v>
      </c>
      <c r="J45" s="53"/>
      <c r="K45" s="54"/>
      <c r="L45" s="54"/>
      <c r="M45" s="42">
        <f t="shared" si="22"/>
        <v>0</v>
      </c>
      <c r="N45" s="42"/>
      <c r="O45" s="42">
        <f t="shared" si="23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70" t="s">
        <v>62</v>
      </c>
      <c r="B46" s="53"/>
      <c r="C46" s="54"/>
      <c r="D46" s="54"/>
      <c r="E46" s="42">
        <f t="shared" si="20"/>
        <v>0</v>
      </c>
      <c r="F46" s="53"/>
      <c r="G46" s="54"/>
      <c r="H46" s="54"/>
      <c r="I46" s="42">
        <f t="shared" si="21"/>
        <v>0</v>
      </c>
      <c r="J46" s="53"/>
      <c r="K46" s="54"/>
      <c r="L46" s="54"/>
      <c r="M46" s="42">
        <f t="shared" si="22"/>
        <v>0</v>
      </c>
      <c r="N46" s="42"/>
      <c r="O46" s="42">
        <f t="shared" si="23"/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3" t="s">
        <v>63</v>
      </c>
      <c r="B47" s="36"/>
      <c r="C47" s="36"/>
      <c r="D47" s="36"/>
      <c r="E47" s="37">
        <f>SUM(E43:E46)</f>
        <v>0</v>
      </c>
      <c r="F47" s="36"/>
      <c r="G47" s="36"/>
      <c r="H47" s="36"/>
      <c r="I47" s="37">
        <f>SUM(I43:I46)</f>
        <v>0</v>
      </c>
      <c r="J47" s="36"/>
      <c r="K47" s="36"/>
      <c r="L47" s="36"/>
      <c r="M47" s="37">
        <f>SUM(M43:M46)</f>
        <v>0</v>
      </c>
      <c r="N47" s="37"/>
      <c r="O47" s="37">
        <f>SUM(O43:O46)</f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3" t="s">
        <v>56</v>
      </c>
      <c r="B48" s="59"/>
      <c r="C48" s="59"/>
      <c r="D48" s="59"/>
      <c r="E48" s="60">
        <f>E47+E41+E36</f>
        <v>313000</v>
      </c>
      <c r="F48" s="59"/>
      <c r="G48" s="59"/>
      <c r="H48" s="59"/>
      <c r="I48" s="60">
        <f>I47+I41+I36</f>
        <v>0</v>
      </c>
      <c r="J48" s="59"/>
      <c r="K48" s="59"/>
      <c r="L48" s="59"/>
      <c r="M48" s="60">
        <f>M47+M41+M36</f>
        <v>0</v>
      </c>
      <c r="N48" s="60"/>
      <c r="O48" s="61">
        <f>O47+O41+O36</f>
        <v>313000</v>
      </c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ht="38.25">
      <c r="A49" s="72" t="s">
        <v>64</v>
      </c>
      <c r="B49" s="108" t="s">
        <v>65</v>
      </c>
      <c r="C49" s="106"/>
      <c r="D49" s="9" t="s">
        <v>66</v>
      </c>
      <c r="E49" s="11" t="s">
        <v>16</v>
      </c>
      <c r="F49" s="108" t="s">
        <v>65</v>
      </c>
      <c r="G49" s="106"/>
      <c r="H49" s="9" t="s">
        <v>66</v>
      </c>
      <c r="I49" s="11" t="s">
        <v>17</v>
      </c>
      <c r="J49" s="108" t="s">
        <v>65</v>
      </c>
      <c r="K49" s="106"/>
      <c r="L49" s="9" t="s">
        <v>66</v>
      </c>
      <c r="M49" s="11" t="s">
        <v>18</v>
      </c>
      <c r="N49" s="12" t="s">
        <v>19</v>
      </c>
      <c r="O49" s="12" t="s">
        <v>20</v>
      </c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ht="15.75" customHeight="1">
      <c r="A50" s="71" t="s">
        <v>67</v>
      </c>
      <c r="B50" s="107"/>
      <c r="C50" s="106"/>
      <c r="D50" s="73"/>
      <c r="E50" s="42">
        <f t="shared" ref="E50:E51" si="24">B50*D50</f>
        <v>0</v>
      </c>
      <c r="F50" s="107"/>
      <c r="G50" s="106"/>
      <c r="H50" s="54"/>
      <c r="I50" s="42">
        <f t="shared" ref="I50:I51" si="25">F50*H50</f>
        <v>0</v>
      </c>
      <c r="J50" s="107"/>
      <c r="K50" s="106"/>
      <c r="L50" s="54"/>
      <c r="M50" s="42">
        <f t="shared" ref="M50:M51" si="26">J50*L50</f>
        <v>0</v>
      </c>
      <c r="N50" s="74"/>
      <c r="O50" s="42">
        <f t="shared" ref="O50:O51" si="27">E50+I50+M50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71" t="s">
        <v>68</v>
      </c>
      <c r="B51" s="107"/>
      <c r="C51" s="106"/>
      <c r="D51" s="73"/>
      <c r="E51" s="42">
        <f t="shared" si="24"/>
        <v>0</v>
      </c>
      <c r="F51" s="107"/>
      <c r="G51" s="106"/>
      <c r="H51" s="54"/>
      <c r="I51" s="42">
        <f t="shared" si="25"/>
        <v>0</v>
      </c>
      <c r="J51" s="107"/>
      <c r="K51" s="106"/>
      <c r="L51" s="54"/>
      <c r="M51" s="42">
        <f t="shared" si="26"/>
        <v>0</v>
      </c>
      <c r="N51" s="42"/>
      <c r="O51" s="42">
        <f t="shared" si="27"/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3" t="s">
        <v>69</v>
      </c>
      <c r="B52" s="59"/>
      <c r="C52" s="59"/>
      <c r="D52" s="59"/>
      <c r="E52" s="60">
        <f>SUM(E50:E51)</f>
        <v>0</v>
      </c>
      <c r="F52" s="59"/>
      <c r="G52" s="59"/>
      <c r="H52" s="59"/>
      <c r="I52" s="60">
        <f>SUM(I50:I51)</f>
        <v>0</v>
      </c>
      <c r="J52" s="59"/>
      <c r="K52" s="59"/>
      <c r="L52" s="59"/>
      <c r="M52" s="60">
        <f>SUM(M50:M51)</f>
        <v>0</v>
      </c>
      <c r="N52" s="60"/>
      <c r="O52" s="61">
        <f>SUM(O50:O51)</f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3" t="s">
        <v>70</v>
      </c>
      <c r="B53" s="75"/>
      <c r="C53" s="75"/>
      <c r="D53" s="75"/>
      <c r="E53" s="76">
        <f>E52+E48+E30</f>
        <v>544000</v>
      </c>
      <c r="F53" s="75"/>
      <c r="G53" s="75"/>
      <c r="H53" s="75"/>
      <c r="I53" s="76">
        <f>I52+I48+I30</f>
        <v>0</v>
      </c>
      <c r="J53" s="75"/>
      <c r="K53" s="75"/>
      <c r="L53" s="75"/>
      <c r="M53" s="76">
        <f>M52+M48+M30</f>
        <v>0</v>
      </c>
      <c r="N53" s="76"/>
      <c r="O53" s="76">
        <f>O52+O48+O30</f>
        <v>544000</v>
      </c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38.25">
      <c r="A54" s="78" t="s">
        <v>71</v>
      </c>
      <c r="B54" s="79"/>
      <c r="C54" s="79"/>
      <c r="D54" s="79"/>
      <c r="E54" s="11" t="s">
        <v>16</v>
      </c>
      <c r="F54" s="79"/>
      <c r="G54" s="79"/>
      <c r="H54" s="79"/>
      <c r="I54" s="11" t="s">
        <v>17</v>
      </c>
      <c r="J54" s="79"/>
      <c r="K54" s="79"/>
      <c r="L54" s="79"/>
      <c r="M54" s="11" t="s">
        <v>18</v>
      </c>
      <c r="N54" s="12" t="s">
        <v>19</v>
      </c>
      <c r="O54" s="12" t="s">
        <v>20</v>
      </c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ht="15.75" customHeight="1">
      <c r="A55" s="71" t="s">
        <v>72</v>
      </c>
      <c r="B55" s="53"/>
      <c r="C55" s="54"/>
      <c r="D55" s="54"/>
      <c r="E55" s="42">
        <f>E53*0.05</f>
        <v>27200</v>
      </c>
      <c r="F55" s="53"/>
      <c r="G55" s="54"/>
      <c r="H55" s="54"/>
      <c r="I55" s="42">
        <f>I53*0.05</f>
        <v>0</v>
      </c>
      <c r="J55" s="53"/>
      <c r="K55" s="54"/>
      <c r="L55" s="54"/>
      <c r="M55" s="42">
        <f>M53*0.05</f>
        <v>0</v>
      </c>
      <c r="N55" s="42"/>
      <c r="O55" s="42">
        <f t="shared" ref="O55:O57" si="28">E55+I55+M55</f>
        <v>27200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71" t="s">
        <v>73</v>
      </c>
      <c r="B56" s="53"/>
      <c r="C56" s="54"/>
      <c r="D56" s="54"/>
      <c r="E56" s="42">
        <f>E53*0.1</f>
        <v>54400</v>
      </c>
      <c r="F56" s="53"/>
      <c r="G56" s="54"/>
      <c r="H56" s="54"/>
      <c r="I56" s="42"/>
      <c r="J56" s="53"/>
      <c r="K56" s="54"/>
      <c r="L56" s="54"/>
      <c r="M56" s="42"/>
      <c r="N56" s="42"/>
      <c r="O56" s="42">
        <f t="shared" si="28"/>
        <v>54400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71" t="s">
        <v>74</v>
      </c>
      <c r="B57" s="53"/>
      <c r="C57" s="54"/>
      <c r="D57" s="54"/>
      <c r="E57" s="42"/>
      <c r="F57" s="53"/>
      <c r="G57" s="54"/>
      <c r="H57" s="54"/>
      <c r="I57" s="42"/>
      <c r="J57" s="53"/>
      <c r="K57" s="54"/>
      <c r="L57" s="54"/>
      <c r="M57" s="42"/>
      <c r="N57" s="42"/>
      <c r="O57" s="42">
        <f t="shared" si="28"/>
        <v>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3" t="s">
        <v>75</v>
      </c>
      <c r="B58" s="59"/>
      <c r="C58" s="59"/>
      <c r="D58" s="59"/>
      <c r="E58" s="60">
        <f>SUM(E55:E57)</f>
        <v>81600</v>
      </c>
      <c r="F58" s="59"/>
      <c r="G58" s="59"/>
      <c r="H58" s="59"/>
      <c r="I58" s="60">
        <f>SUM(I55:I57)</f>
        <v>0</v>
      </c>
      <c r="J58" s="59"/>
      <c r="K58" s="59"/>
      <c r="L58" s="59"/>
      <c r="M58" s="60">
        <f>SUM(M55:M57)</f>
        <v>0</v>
      </c>
      <c r="N58" s="60"/>
      <c r="O58" s="61">
        <f>SUM(O55:O57)</f>
        <v>81600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80" t="s">
        <v>76</v>
      </c>
      <c r="B59" s="81"/>
      <c r="C59" s="81"/>
      <c r="D59" s="81"/>
      <c r="E59" s="82">
        <f>E53+E58</f>
        <v>625600</v>
      </c>
      <c r="F59" s="81"/>
      <c r="G59" s="81"/>
      <c r="H59" s="81"/>
      <c r="I59" s="82">
        <f>I53+I58</f>
        <v>0</v>
      </c>
      <c r="J59" s="81"/>
      <c r="K59" s="81"/>
      <c r="L59" s="81"/>
      <c r="M59" s="82">
        <f>M53+M58</f>
        <v>0</v>
      </c>
      <c r="N59" s="82"/>
      <c r="O59" s="83">
        <f>O53+O58</f>
        <v>625600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8.25">
      <c r="A60" s="84" t="s">
        <v>77</v>
      </c>
      <c r="B60" s="85"/>
      <c r="C60" s="85"/>
      <c r="D60" s="85"/>
      <c r="E60" s="11" t="s">
        <v>16</v>
      </c>
      <c r="F60" s="85"/>
      <c r="G60" s="85"/>
      <c r="H60" s="85"/>
      <c r="I60" s="11" t="s">
        <v>17</v>
      </c>
      <c r="J60" s="85"/>
      <c r="K60" s="85"/>
      <c r="L60" s="85"/>
      <c r="M60" s="11" t="s">
        <v>18</v>
      </c>
      <c r="N60" s="12" t="s">
        <v>19</v>
      </c>
      <c r="O60" s="12" t="s">
        <v>20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86" t="s">
        <v>78</v>
      </c>
      <c r="B61" s="87"/>
      <c r="C61" s="88"/>
      <c r="D61" s="88"/>
      <c r="E61" s="89"/>
      <c r="F61" s="87"/>
      <c r="G61" s="88"/>
      <c r="H61" s="88"/>
      <c r="I61" s="89"/>
      <c r="J61" s="87"/>
      <c r="K61" s="88"/>
      <c r="L61" s="88"/>
      <c r="M61" s="89"/>
      <c r="N61" s="90"/>
      <c r="O61" s="89">
        <f t="shared" ref="O61:O62" si="29">E61+I61+M61</f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91" t="s">
        <v>79</v>
      </c>
      <c r="B62" s="87"/>
      <c r="C62" s="88"/>
      <c r="D62" s="88"/>
      <c r="E62" s="89"/>
      <c r="F62" s="87"/>
      <c r="G62" s="88"/>
      <c r="H62" s="88"/>
      <c r="I62" s="89"/>
      <c r="J62" s="87"/>
      <c r="K62" s="88"/>
      <c r="L62" s="88"/>
      <c r="M62" s="89"/>
      <c r="N62" s="89"/>
      <c r="O62" s="89">
        <f t="shared" si="29"/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92" t="s">
        <v>80</v>
      </c>
      <c r="B63" s="93"/>
      <c r="C63" s="93"/>
      <c r="D63" s="93"/>
      <c r="E63" s="94">
        <f>SUM(E61:E62)</f>
        <v>0</v>
      </c>
      <c r="F63" s="93"/>
      <c r="G63" s="93"/>
      <c r="H63" s="93"/>
      <c r="I63" s="94">
        <f>SUM(I61:I62)</f>
        <v>0</v>
      </c>
      <c r="J63" s="93"/>
      <c r="K63" s="93"/>
      <c r="L63" s="93"/>
      <c r="M63" s="94">
        <f>SUM(M61:M62)</f>
        <v>0</v>
      </c>
      <c r="N63" s="94"/>
      <c r="O63" s="61">
        <f>SUM(O61:O62)</f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95" t="s">
        <v>81</v>
      </c>
      <c r="B64" s="96"/>
      <c r="C64" s="96"/>
      <c r="D64" s="96"/>
      <c r="E64" s="97">
        <f>E63+E59</f>
        <v>625600</v>
      </c>
      <c r="F64" s="96"/>
      <c r="G64" s="96"/>
      <c r="H64" s="96"/>
      <c r="I64" s="97">
        <f>I63+I59</f>
        <v>0</v>
      </c>
      <c r="J64" s="96"/>
      <c r="K64" s="96"/>
      <c r="L64" s="96"/>
      <c r="M64" s="97">
        <f>M63+M59</f>
        <v>0</v>
      </c>
      <c r="N64" s="97"/>
      <c r="O64" s="98">
        <f>O63+O59</f>
        <v>625600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52"/>
      <c r="B65" s="3"/>
      <c r="C65" s="3"/>
      <c r="D65" s="3"/>
      <c r="E65" s="69"/>
      <c r="F65" s="3"/>
      <c r="G65" s="3"/>
      <c r="H65" s="3"/>
      <c r="I65" s="69"/>
      <c r="J65" s="69"/>
      <c r="K65" s="69"/>
      <c r="L65" s="6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" t="s">
        <v>82</v>
      </c>
      <c r="B66" s="3"/>
      <c r="C66" s="3"/>
      <c r="D66" s="3"/>
      <c r="E66" s="69"/>
      <c r="F66" s="3"/>
      <c r="G66" s="3"/>
      <c r="H66" s="3"/>
      <c r="I66" s="69"/>
      <c r="J66" s="69"/>
      <c r="K66" s="69"/>
      <c r="L66" s="6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52"/>
      <c r="B67" s="3"/>
      <c r="C67" s="3"/>
      <c r="D67" s="3"/>
      <c r="E67" s="69"/>
      <c r="F67" s="3"/>
      <c r="G67" s="3"/>
      <c r="H67" s="3"/>
      <c r="I67" s="69"/>
      <c r="J67" s="69"/>
      <c r="K67" s="69"/>
      <c r="L67" s="6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52"/>
      <c r="B68" s="3"/>
      <c r="C68" s="3"/>
      <c r="D68" s="3"/>
      <c r="E68" s="69"/>
      <c r="F68" s="3"/>
      <c r="G68" s="3"/>
      <c r="H68" s="3"/>
      <c r="I68" s="69"/>
      <c r="J68" s="69"/>
      <c r="K68" s="69"/>
      <c r="L68" s="69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52"/>
      <c r="B69" s="3"/>
      <c r="C69" s="3"/>
      <c r="D69" s="3"/>
      <c r="E69" s="69"/>
      <c r="F69" s="3"/>
      <c r="G69" s="3"/>
      <c r="H69" s="3"/>
      <c r="I69" s="69"/>
      <c r="J69" s="69"/>
      <c r="K69" s="69"/>
      <c r="L69" s="69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52"/>
      <c r="B70" s="3"/>
      <c r="C70" s="3"/>
      <c r="D70" s="3"/>
      <c r="E70" s="69"/>
      <c r="F70" s="3"/>
      <c r="G70" s="3"/>
      <c r="H70" s="3"/>
      <c r="I70" s="69"/>
      <c r="J70" s="69"/>
      <c r="K70" s="69"/>
      <c r="L70" s="69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52"/>
      <c r="B71" s="3"/>
      <c r="C71" s="3"/>
      <c r="D71" s="3"/>
      <c r="E71" s="69"/>
      <c r="F71" s="3"/>
      <c r="G71" s="3"/>
      <c r="H71" s="3"/>
      <c r="I71" s="69"/>
      <c r="J71" s="69"/>
      <c r="K71" s="69"/>
      <c r="L71" s="6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52"/>
      <c r="B72" s="3"/>
      <c r="C72" s="3"/>
      <c r="D72" s="3"/>
      <c r="E72" s="69"/>
      <c r="F72" s="3"/>
      <c r="G72" s="3"/>
      <c r="H72" s="3"/>
      <c r="I72" s="69"/>
      <c r="J72" s="69"/>
      <c r="K72" s="69"/>
      <c r="L72" s="6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52"/>
      <c r="B73" s="3"/>
      <c r="C73" s="3"/>
      <c r="D73" s="3"/>
      <c r="E73" s="69"/>
      <c r="F73" s="3"/>
      <c r="G73" s="3"/>
      <c r="H73" s="3"/>
      <c r="I73" s="69"/>
      <c r="J73" s="69"/>
      <c r="K73" s="69"/>
      <c r="L73" s="6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52"/>
      <c r="B74" s="3"/>
      <c r="C74" s="3"/>
      <c r="D74" s="3"/>
      <c r="E74" s="69"/>
      <c r="F74" s="3"/>
      <c r="G74" s="3"/>
      <c r="H74" s="3"/>
      <c r="I74" s="69"/>
      <c r="J74" s="69"/>
      <c r="K74" s="69"/>
      <c r="L74" s="6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52"/>
      <c r="B75" s="3"/>
      <c r="C75" s="3"/>
      <c r="D75" s="3"/>
      <c r="E75" s="69"/>
      <c r="F75" s="3"/>
      <c r="G75" s="3"/>
      <c r="H75" s="3"/>
      <c r="I75" s="69"/>
      <c r="J75" s="69"/>
      <c r="K75" s="69"/>
      <c r="L75" s="69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52"/>
      <c r="B76" s="3"/>
      <c r="C76" s="3"/>
      <c r="D76" s="3"/>
      <c r="E76" s="69"/>
      <c r="F76" s="3"/>
      <c r="G76" s="3"/>
      <c r="H76" s="3"/>
      <c r="I76" s="69"/>
      <c r="J76" s="69"/>
      <c r="K76" s="69"/>
      <c r="L76" s="69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52"/>
      <c r="B77" s="3"/>
      <c r="C77" s="3"/>
      <c r="D77" s="3"/>
      <c r="E77" s="69"/>
      <c r="F77" s="3"/>
      <c r="G77" s="3"/>
      <c r="H77" s="3"/>
      <c r="I77" s="69"/>
      <c r="J77" s="69"/>
      <c r="K77" s="69"/>
      <c r="L77" s="6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52"/>
      <c r="B78" s="3"/>
      <c r="C78" s="3"/>
      <c r="D78" s="3"/>
      <c r="E78" s="69"/>
      <c r="F78" s="3"/>
      <c r="G78" s="3"/>
      <c r="H78" s="3"/>
      <c r="I78" s="69"/>
      <c r="J78" s="69"/>
      <c r="K78" s="69"/>
      <c r="L78" s="6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52"/>
      <c r="B79" s="3"/>
      <c r="C79" s="3"/>
      <c r="D79" s="3"/>
      <c r="E79" s="69"/>
      <c r="F79" s="3"/>
      <c r="G79" s="3"/>
      <c r="H79" s="3"/>
      <c r="I79" s="69"/>
      <c r="J79" s="69"/>
      <c r="K79" s="69"/>
      <c r="L79" s="6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52"/>
      <c r="B80" s="3"/>
      <c r="C80" s="3"/>
      <c r="D80" s="3"/>
      <c r="E80" s="69"/>
      <c r="F80" s="3"/>
      <c r="G80" s="3"/>
      <c r="H80" s="3"/>
      <c r="I80" s="69"/>
      <c r="J80" s="69"/>
      <c r="K80" s="69"/>
      <c r="L80" s="6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52"/>
      <c r="B81" s="3"/>
      <c r="C81" s="3"/>
      <c r="D81" s="3"/>
      <c r="E81" s="69"/>
      <c r="F81" s="3"/>
      <c r="G81" s="3"/>
      <c r="H81" s="3"/>
      <c r="I81" s="69"/>
      <c r="J81" s="69"/>
      <c r="K81" s="69"/>
      <c r="L81" s="6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52"/>
      <c r="B82" s="3"/>
      <c r="C82" s="3"/>
      <c r="D82" s="3"/>
      <c r="E82" s="69"/>
      <c r="F82" s="3"/>
      <c r="G82" s="3"/>
      <c r="H82" s="3"/>
      <c r="I82" s="69"/>
      <c r="J82" s="69"/>
      <c r="K82" s="69"/>
      <c r="L82" s="69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52"/>
      <c r="B83" s="3"/>
      <c r="C83" s="3"/>
      <c r="D83" s="3"/>
      <c r="E83" s="69"/>
      <c r="F83" s="3"/>
      <c r="G83" s="3"/>
      <c r="H83" s="3"/>
      <c r="I83" s="69"/>
      <c r="J83" s="69"/>
      <c r="K83" s="69"/>
      <c r="L83" s="69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52"/>
      <c r="B84" s="3"/>
      <c r="C84" s="3"/>
      <c r="D84" s="3"/>
      <c r="E84" s="69"/>
      <c r="F84" s="3"/>
      <c r="G84" s="3"/>
      <c r="H84" s="3"/>
      <c r="I84" s="69"/>
      <c r="J84" s="69"/>
      <c r="K84" s="69"/>
      <c r="L84" s="6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52"/>
      <c r="B85" s="3"/>
      <c r="C85" s="3"/>
      <c r="D85" s="3"/>
      <c r="E85" s="69"/>
      <c r="F85" s="3"/>
      <c r="G85" s="3"/>
      <c r="H85" s="3"/>
      <c r="I85" s="69"/>
      <c r="J85" s="69"/>
      <c r="K85" s="69"/>
      <c r="L85" s="6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52"/>
      <c r="B86" s="3"/>
      <c r="C86" s="3"/>
      <c r="D86" s="3"/>
      <c r="E86" s="69"/>
      <c r="F86" s="3"/>
      <c r="G86" s="3"/>
      <c r="H86" s="3"/>
      <c r="I86" s="69"/>
      <c r="J86" s="69"/>
      <c r="K86" s="69"/>
      <c r="L86" s="6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52"/>
      <c r="B87" s="3"/>
      <c r="C87" s="3"/>
      <c r="D87" s="3"/>
      <c r="E87" s="69"/>
      <c r="F87" s="3"/>
      <c r="G87" s="3"/>
      <c r="H87" s="3"/>
      <c r="I87" s="69"/>
      <c r="J87" s="69"/>
      <c r="K87" s="69"/>
      <c r="L87" s="6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52"/>
      <c r="B88" s="3"/>
      <c r="C88" s="3"/>
      <c r="D88" s="3"/>
      <c r="E88" s="69"/>
      <c r="F88" s="3"/>
      <c r="G88" s="3"/>
      <c r="H88" s="3"/>
      <c r="I88" s="69"/>
      <c r="J88" s="69"/>
      <c r="K88" s="69"/>
      <c r="L88" s="6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52"/>
      <c r="B89" s="3"/>
      <c r="C89" s="3"/>
      <c r="D89" s="3"/>
      <c r="E89" s="69"/>
      <c r="F89" s="3"/>
      <c r="G89" s="3"/>
      <c r="H89" s="3"/>
      <c r="I89" s="69"/>
      <c r="J89" s="69"/>
      <c r="K89" s="69"/>
      <c r="L89" s="69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52"/>
      <c r="B90" s="3"/>
      <c r="C90" s="3"/>
      <c r="D90" s="3"/>
      <c r="E90" s="69"/>
      <c r="F90" s="3"/>
      <c r="G90" s="3"/>
      <c r="H90" s="3"/>
      <c r="I90" s="69"/>
      <c r="J90" s="69"/>
      <c r="K90" s="69"/>
      <c r="L90" s="6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52"/>
      <c r="B91" s="3"/>
      <c r="C91" s="3"/>
      <c r="D91" s="3"/>
      <c r="E91" s="69"/>
      <c r="F91" s="3"/>
      <c r="G91" s="3"/>
      <c r="H91" s="3"/>
      <c r="I91" s="69"/>
      <c r="J91" s="69"/>
      <c r="K91" s="69"/>
      <c r="L91" s="6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52"/>
      <c r="B92" s="3"/>
      <c r="C92" s="3"/>
      <c r="D92" s="3"/>
      <c r="E92" s="69"/>
      <c r="F92" s="3"/>
      <c r="G92" s="3"/>
      <c r="H92" s="3"/>
      <c r="I92" s="69"/>
      <c r="J92" s="69"/>
      <c r="K92" s="69"/>
      <c r="L92" s="6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52"/>
      <c r="B93" s="3"/>
      <c r="C93" s="3"/>
      <c r="D93" s="3"/>
      <c r="E93" s="69"/>
      <c r="F93" s="3"/>
      <c r="G93" s="3"/>
      <c r="H93" s="3"/>
      <c r="I93" s="69"/>
      <c r="J93" s="69"/>
      <c r="K93" s="69"/>
      <c r="L93" s="6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52"/>
      <c r="B94" s="3"/>
      <c r="C94" s="3"/>
      <c r="D94" s="3"/>
      <c r="E94" s="69"/>
      <c r="F94" s="3"/>
      <c r="G94" s="3"/>
      <c r="H94" s="3"/>
      <c r="I94" s="69"/>
      <c r="J94" s="69"/>
      <c r="K94" s="69"/>
      <c r="L94" s="6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52"/>
      <c r="B95" s="3"/>
      <c r="C95" s="3"/>
      <c r="D95" s="3"/>
      <c r="E95" s="69"/>
      <c r="F95" s="3"/>
      <c r="G95" s="3"/>
      <c r="H95" s="3"/>
      <c r="I95" s="69"/>
      <c r="J95" s="69"/>
      <c r="K95" s="69"/>
      <c r="L95" s="69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52"/>
      <c r="B96" s="3"/>
      <c r="C96" s="3"/>
      <c r="D96" s="3"/>
      <c r="E96" s="69"/>
      <c r="F96" s="3"/>
      <c r="G96" s="3"/>
      <c r="H96" s="3"/>
      <c r="I96" s="69"/>
      <c r="J96" s="69"/>
      <c r="K96" s="69"/>
      <c r="L96" s="6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52"/>
      <c r="B97" s="3"/>
      <c r="C97" s="3"/>
      <c r="D97" s="3"/>
      <c r="E97" s="69"/>
      <c r="F97" s="3"/>
      <c r="G97" s="3"/>
      <c r="H97" s="3"/>
      <c r="I97" s="69"/>
      <c r="J97" s="69"/>
      <c r="K97" s="69"/>
      <c r="L97" s="6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52"/>
      <c r="B98" s="3"/>
      <c r="C98" s="3"/>
      <c r="D98" s="3"/>
      <c r="E98" s="69"/>
      <c r="F98" s="3"/>
      <c r="G98" s="3"/>
      <c r="H98" s="3"/>
      <c r="I98" s="69"/>
      <c r="J98" s="69"/>
      <c r="K98" s="69"/>
      <c r="L98" s="6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52"/>
      <c r="B99" s="3"/>
      <c r="C99" s="3"/>
      <c r="D99" s="3"/>
      <c r="E99" s="69"/>
      <c r="F99" s="3"/>
      <c r="G99" s="3"/>
      <c r="H99" s="3"/>
      <c r="I99" s="69"/>
      <c r="J99" s="69"/>
      <c r="K99" s="69"/>
      <c r="L99" s="69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52"/>
      <c r="B100" s="3"/>
      <c r="C100" s="3"/>
      <c r="D100" s="3"/>
      <c r="E100" s="69"/>
      <c r="F100" s="3"/>
      <c r="G100" s="3"/>
      <c r="H100" s="3"/>
      <c r="I100" s="69"/>
      <c r="J100" s="69"/>
      <c r="K100" s="69"/>
      <c r="L100" s="6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52"/>
      <c r="B101" s="3"/>
      <c r="C101" s="3"/>
      <c r="D101" s="3"/>
      <c r="E101" s="69"/>
      <c r="F101" s="3"/>
      <c r="G101" s="3"/>
      <c r="H101" s="3"/>
      <c r="I101" s="69"/>
      <c r="J101" s="69"/>
      <c r="K101" s="69"/>
      <c r="L101" s="6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52"/>
      <c r="B102" s="3"/>
      <c r="C102" s="3"/>
      <c r="D102" s="3"/>
      <c r="E102" s="69"/>
      <c r="F102" s="3"/>
      <c r="G102" s="3"/>
      <c r="H102" s="3"/>
      <c r="I102" s="69"/>
      <c r="J102" s="69"/>
      <c r="K102" s="69"/>
      <c r="L102" s="69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52"/>
      <c r="B103" s="3"/>
      <c r="C103" s="3"/>
      <c r="D103" s="3"/>
      <c r="E103" s="69"/>
      <c r="F103" s="3"/>
      <c r="G103" s="3"/>
      <c r="H103" s="3"/>
      <c r="I103" s="69"/>
      <c r="J103" s="69"/>
      <c r="K103" s="69"/>
      <c r="L103" s="6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52"/>
      <c r="B104" s="3"/>
      <c r="C104" s="3"/>
      <c r="D104" s="3"/>
      <c r="E104" s="69"/>
      <c r="F104" s="3"/>
      <c r="G104" s="3"/>
      <c r="H104" s="3"/>
      <c r="I104" s="69"/>
      <c r="J104" s="69"/>
      <c r="K104" s="69"/>
      <c r="L104" s="6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52"/>
      <c r="B105" s="3"/>
      <c r="C105" s="3"/>
      <c r="D105" s="3"/>
      <c r="E105" s="69"/>
      <c r="F105" s="3"/>
      <c r="G105" s="3"/>
      <c r="H105" s="3"/>
      <c r="I105" s="69"/>
      <c r="J105" s="69"/>
      <c r="K105" s="69"/>
      <c r="L105" s="69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52"/>
      <c r="B106" s="3"/>
      <c r="C106" s="3"/>
      <c r="D106" s="3"/>
      <c r="E106" s="69"/>
      <c r="F106" s="3"/>
      <c r="G106" s="3"/>
      <c r="H106" s="3"/>
      <c r="I106" s="69"/>
      <c r="J106" s="69"/>
      <c r="K106" s="69"/>
      <c r="L106" s="69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52"/>
      <c r="B107" s="3"/>
      <c r="C107" s="3"/>
      <c r="D107" s="3"/>
      <c r="E107" s="69"/>
      <c r="F107" s="3"/>
      <c r="G107" s="3"/>
      <c r="H107" s="3"/>
      <c r="I107" s="69"/>
      <c r="J107" s="69"/>
      <c r="K107" s="69"/>
      <c r="L107" s="6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52"/>
      <c r="B108" s="3"/>
      <c r="C108" s="3"/>
      <c r="D108" s="3"/>
      <c r="E108" s="69"/>
      <c r="F108" s="3"/>
      <c r="G108" s="3"/>
      <c r="H108" s="3"/>
      <c r="I108" s="69"/>
      <c r="J108" s="69"/>
      <c r="K108" s="69"/>
      <c r="L108" s="69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52"/>
      <c r="B109" s="3"/>
      <c r="C109" s="3"/>
      <c r="D109" s="3"/>
      <c r="E109" s="69"/>
      <c r="F109" s="3"/>
      <c r="G109" s="3"/>
      <c r="H109" s="3"/>
      <c r="I109" s="69"/>
      <c r="J109" s="69"/>
      <c r="K109" s="69"/>
      <c r="L109" s="69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52"/>
      <c r="B110" s="3"/>
      <c r="C110" s="3"/>
      <c r="D110" s="3"/>
      <c r="E110" s="69"/>
      <c r="F110" s="3"/>
      <c r="G110" s="3"/>
      <c r="H110" s="3"/>
      <c r="I110" s="69"/>
      <c r="J110" s="69"/>
      <c r="K110" s="69"/>
      <c r="L110" s="6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52"/>
      <c r="B111" s="3"/>
      <c r="C111" s="3"/>
      <c r="D111" s="3"/>
      <c r="E111" s="69"/>
      <c r="F111" s="3"/>
      <c r="G111" s="3"/>
      <c r="H111" s="3"/>
      <c r="I111" s="69"/>
      <c r="J111" s="69"/>
      <c r="K111" s="69"/>
      <c r="L111" s="6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52"/>
      <c r="B112" s="3"/>
      <c r="C112" s="3"/>
      <c r="D112" s="3"/>
      <c r="E112" s="69"/>
      <c r="F112" s="3"/>
      <c r="G112" s="3"/>
      <c r="H112" s="3"/>
      <c r="I112" s="69"/>
      <c r="J112" s="69"/>
      <c r="K112" s="69"/>
      <c r="L112" s="6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52"/>
      <c r="B113" s="3"/>
      <c r="C113" s="3"/>
      <c r="D113" s="3"/>
      <c r="E113" s="69"/>
      <c r="F113" s="3"/>
      <c r="G113" s="3"/>
      <c r="H113" s="3"/>
      <c r="I113" s="69"/>
      <c r="J113" s="69"/>
      <c r="K113" s="69"/>
      <c r="L113" s="6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52"/>
      <c r="B114" s="3"/>
      <c r="C114" s="3"/>
      <c r="D114" s="3"/>
      <c r="E114" s="69"/>
      <c r="F114" s="3"/>
      <c r="G114" s="3"/>
      <c r="H114" s="3"/>
      <c r="I114" s="69"/>
      <c r="J114" s="69"/>
      <c r="K114" s="69"/>
      <c r="L114" s="6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52"/>
      <c r="B115" s="3"/>
      <c r="C115" s="3"/>
      <c r="D115" s="3"/>
      <c r="E115" s="69"/>
      <c r="F115" s="3"/>
      <c r="G115" s="3"/>
      <c r="H115" s="3"/>
      <c r="I115" s="69"/>
      <c r="J115" s="69"/>
      <c r="K115" s="69"/>
      <c r="L115" s="6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52"/>
      <c r="B116" s="3"/>
      <c r="C116" s="3"/>
      <c r="D116" s="3"/>
      <c r="E116" s="69"/>
      <c r="F116" s="3"/>
      <c r="G116" s="3"/>
      <c r="H116" s="3"/>
      <c r="I116" s="69"/>
      <c r="J116" s="69"/>
      <c r="K116" s="69"/>
      <c r="L116" s="6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52"/>
      <c r="B117" s="3"/>
      <c r="C117" s="3"/>
      <c r="D117" s="3"/>
      <c r="E117" s="69"/>
      <c r="F117" s="3"/>
      <c r="G117" s="3"/>
      <c r="H117" s="3"/>
      <c r="I117" s="69"/>
      <c r="J117" s="69"/>
      <c r="K117" s="69"/>
      <c r="L117" s="6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52"/>
      <c r="B118" s="3"/>
      <c r="C118" s="3"/>
      <c r="D118" s="3"/>
      <c r="E118" s="69"/>
      <c r="F118" s="3"/>
      <c r="G118" s="3"/>
      <c r="H118" s="3"/>
      <c r="I118" s="69"/>
      <c r="J118" s="69"/>
      <c r="K118" s="69"/>
      <c r="L118" s="6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52"/>
      <c r="B119" s="3"/>
      <c r="C119" s="3"/>
      <c r="D119" s="3"/>
      <c r="E119" s="69"/>
      <c r="F119" s="3"/>
      <c r="G119" s="3"/>
      <c r="H119" s="3"/>
      <c r="I119" s="69"/>
      <c r="J119" s="69"/>
      <c r="K119" s="69"/>
      <c r="L119" s="6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52"/>
      <c r="B120" s="3"/>
      <c r="C120" s="3"/>
      <c r="D120" s="3"/>
      <c r="E120" s="69"/>
      <c r="F120" s="3"/>
      <c r="G120" s="3"/>
      <c r="H120" s="3"/>
      <c r="I120" s="69"/>
      <c r="J120" s="69"/>
      <c r="K120" s="69"/>
      <c r="L120" s="6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52"/>
      <c r="B121" s="3"/>
      <c r="C121" s="3"/>
      <c r="D121" s="3"/>
      <c r="E121" s="69"/>
      <c r="F121" s="3"/>
      <c r="G121" s="3"/>
      <c r="H121" s="3"/>
      <c r="I121" s="69"/>
      <c r="J121" s="69"/>
      <c r="K121" s="69"/>
      <c r="L121" s="6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52"/>
      <c r="B122" s="3"/>
      <c r="C122" s="3"/>
      <c r="D122" s="3"/>
      <c r="E122" s="69"/>
      <c r="F122" s="3"/>
      <c r="G122" s="3"/>
      <c r="H122" s="3"/>
      <c r="I122" s="69"/>
      <c r="J122" s="69"/>
      <c r="K122" s="69"/>
      <c r="L122" s="69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52"/>
      <c r="B123" s="3"/>
      <c r="C123" s="3"/>
      <c r="D123" s="3"/>
      <c r="E123" s="69"/>
      <c r="F123" s="3"/>
      <c r="G123" s="3"/>
      <c r="H123" s="3"/>
      <c r="I123" s="69"/>
      <c r="J123" s="69"/>
      <c r="K123" s="69"/>
      <c r="L123" s="6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52"/>
      <c r="B124" s="3"/>
      <c r="C124" s="3"/>
      <c r="D124" s="3"/>
      <c r="E124" s="69"/>
      <c r="F124" s="3"/>
      <c r="G124" s="3"/>
      <c r="H124" s="3"/>
      <c r="I124" s="69"/>
      <c r="J124" s="69"/>
      <c r="K124" s="69"/>
      <c r="L124" s="6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52"/>
      <c r="B125" s="3"/>
      <c r="C125" s="3"/>
      <c r="D125" s="3"/>
      <c r="E125" s="69"/>
      <c r="F125" s="3"/>
      <c r="G125" s="3"/>
      <c r="H125" s="3"/>
      <c r="I125" s="69"/>
      <c r="J125" s="69"/>
      <c r="K125" s="69"/>
      <c r="L125" s="6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52"/>
      <c r="B126" s="3"/>
      <c r="C126" s="3"/>
      <c r="D126" s="3"/>
      <c r="E126" s="69"/>
      <c r="F126" s="3"/>
      <c r="G126" s="3"/>
      <c r="H126" s="3"/>
      <c r="I126" s="69"/>
      <c r="J126" s="69"/>
      <c r="K126" s="69"/>
      <c r="L126" s="6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52"/>
      <c r="B127" s="3"/>
      <c r="C127" s="3"/>
      <c r="D127" s="3"/>
      <c r="E127" s="69"/>
      <c r="F127" s="3"/>
      <c r="G127" s="3"/>
      <c r="H127" s="3"/>
      <c r="I127" s="69"/>
      <c r="J127" s="69"/>
      <c r="K127" s="69"/>
      <c r="L127" s="69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52"/>
      <c r="B128" s="3"/>
      <c r="C128" s="3"/>
      <c r="D128" s="3"/>
      <c r="E128" s="69"/>
      <c r="F128" s="3"/>
      <c r="G128" s="3"/>
      <c r="H128" s="3"/>
      <c r="I128" s="69"/>
      <c r="J128" s="69"/>
      <c r="K128" s="69"/>
      <c r="L128" s="6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52"/>
      <c r="B129" s="3"/>
      <c r="C129" s="3"/>
      <c r="D129" s="3"/>
      <c r="E129" s="69"/>
      <c r="F129" s="3"/>
      <c r="G129" s="3"/>
      <c r="H129" s="3"/>
      <c r="I129" s="69"/>
      <c r="J129" s="69"/>
      <c r="K129" s="69"/>
      <c r="L129" s="69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52"/>
      <c r="B130" s="3"/>
      <c r="C130" s="3"/>
      <c r="D130" s="3"/>
      <c r="E130" s="69"/>
      <c r="F130" s="3"/>
      <c r="G130" s="3"/>
      <c r="H130" s="3"/>
      <c r="I130" s="69"/>
      <c r="J130" s="69"/>
      <c r="K130" s="69"/>
      <c r="L130" s="69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52"/>
      <c r="B131" s="3"/>
      <c r="C131" s="3"/>
      <c r="D131" s="3"/>
      <c r="E131" s="69"/>
      <c r="F131" s="3"/>
      <c r="G131" s="3"/>
      <c r="H131" s="3"/>
      <c r="I131" s="69"/>
      <c r="J131" s="69"/>
      <c r="K131" s="69"/>
      <c r="L131" s="69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52"/>
      <c r="B132" s="3"/>
      <c r="C132" s="3"/>
      <c r="D132" s="3"/>
      <c r="E132" s="69"/>
      <c r="F132" s="3"/>
      <c r="G132" s="3"/>
      <c r="H132" s="3"/>
      <c r="I132" s="69"/>
      <c r="J132" s="69"/>
      <c r="K132" s="69"/>
      <c r="L132" s="69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52"/>
      <c r="B133" s="3"/>
      <c r="C133" s="3"/>
      <c r="D133" s="3"/>
      <c r="E133" s="69"/>
      <c r="F133" s="3"/>
      <c r="G133" s="3"/>
      <c r="H133" s="3"/>
      <c r="I133" s="69"/>
      <c r="J133" s="69"/>
      <c r="K133" s="69"/>
      <c r="L133" s="69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52"/>
      <c r="B134" s="3"/>
      <c r="C134" s="3"/>
      <c r="D134" s="3"/>
      <c r="E134" s="69"/>
      <c r="F134" s="3"/>
      <c r="G134" s="3"/>
      <c r="H134" s="3"/>
      <c r="I134" s="69"/>
      <c r="J134" s="69"/>
      <c r="K134" s="69"/>
      <c r="L134" s="69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52"/>
      <c r="B135" s="3"/>
      <c r="C135" s="3"/>
      <c r="D135" s="3"/>
      <c r="E135" s="69"/>
      <c r="F135" s="3"/>
      <c r="G135" s="3"/>
      <c r="H135" s="3"/>
      <c r="I135" s="69"/>
      <c r="J135" s="69"/>
      <c r="K135" s="69"/>
      <c r="L135" s="69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52"/>
      <c r="B136" s="3"/>
      <c r="C136" s="3"/>
      <c r="D136" s="3"/>
      <c r="E136" s="69"/>
      <c r="F136" s="3"/>
      <c r="G136" s="3"/>
      <c r="H136" s="3"/>
      <c r="I136" s="69"/>
      <c r="J136" s="69"/>
      <c r="K136" s="69"/>
      <c r="L136" s="69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52"/>
      <c r="B137" s="3"/>
      <c r="C137" s="3"/>
      <c r="D137" s="3"/>
      <c r="E137" s="69"/>
      <c r="F137" s="3"/>
      <c r="G137" s="3"/>
      <c r="H137" s="3"/>
      <c r="I137" s="69"/>
      <c r="J137" s="69"/>
      <c r="K137" s="69"/>
      <c r="L137" s="69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52"/>
      <c r="B138" s="3"/>
      <c r="C138" s="3"/>
      <c r="D138" s="3"/>
      <c r="E138" s="69"/>
      <c r="F138" s="3"/>
      <c r="G138" s="3"/>
      <c r="H138" s="3"/>
      <c r="I138" s="69"/>
      <c r="J138" s="69"/>
      <c r="K138" s="69"/>
      <c r="L138" s="69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52"/>
      <c r="B139" s="3"/>
      <c r="C139" s="3"/>
      <c r="D139" s="3"/>
      <c r="E139" s="69"/>
      <c r="F139" s="3"/>
      <c r="G139" s="3"/>
      <c r="H139" s="3"/>
      <c r="I139" s="69"/>
      <c r="J139" s="69"/>
      <c r="K139" s="69"/>
      <c r="L139" s="69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52"/>
      <c r="B140" s="3"/>
      <c r="C140" s="3"/>
      <c r="D140" s="3"/>
      <c r="E140" s="69"/>
      <c r="F140" s="3"/>
      <c r="G140" s="3"/>
      <c r="H140" s="3"/>
      <c r="I140" s="69"/>
      <c r="J140" s="69"/>
      <c r="K140" s="69"/>
      <c r="L140" s="69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52"/>
      <c r="B141" s="3"/>
      <c r="C141" s="3"/>
      <c r="D141" s="3"/>
      <c r="E141" s="69"/>
      <c r="F141" s="3"/>
      <c r="G141" s="3"/>
      <c r="H141" s="3"/>
      <c r="I141" s="69"/>
      <c r="J141" s="69"/>
      <c r="K141" s="69"/>
      <c r="L141" s="69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52"/>
      <c r="B142" s="3"/>
      <c r="C142" s="3"/>
      <c r="D142" s="3"/>
      <c r="E142" s="69"/>
      <c r="F142" s="3"/>
      <c r="G142" s="3"/>
      <c r="H142" s="3"/>
      <c r="I142" s="69"/>
      <c r="J142" s="69"/>
      <c r="K142" s="69"/>
      <c r="L142" s="69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52"/>
      <c r="B143" s="3"/>
      <c r="C143" s="3"/>
      <c r="D143" s="3"/>
      <c r="E143" s="69"/>
      <c r="F143" s="3"/>
      <c r="G143" s="3"/>
      <c r="H143" s="3"/>
      <c r="I143" s="69"/>
      <c r="J143" s="69"/>
      <c r="K143" s="69"/>
      <c r="L143" s="69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52"/>
      <c r="B144" s="3"/>
      <c r="C144" s="3"/>
      <c r="D144" s="3"/>
      <c r="E144" s="69"/>
      <c r="F144" s="3"/>
      <c r="G144" s="3"/>
      <c r="H144" s="3"/>
      <c r="I144" s="69"/>
      <c r="J144" s="69"/>
      <c r="K144" s="69"/>
      <c r="L144" s="69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52"/>
      <c r="B145" s="3"/>
      <c r="C145" s="3"/>
      <c r="D145" s="3"/>
      <c r="E145" s="69"/>
      <c r="F145" s="3"/>
      <c r="G145" s="3"/>
      <c r="H145" s="3"/>
      <c r="I145" s="69"/>
      <c r="J145" s="69"/>
      <c r="K145" s="69"/>
      <c r="L145" s="69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52"/>
      <c r="B146" s="3"/>
      <c r="C146" s="3"/>
      <c r="D146" s="3"/>
      <c r="E146" s="69"/>
      <c r="F146" s="3"/>
      <c r="G146" s="3"/>
      <c r="H146" s="3"/>
      <c r="I146" s="69"/>
      <c r="J146" s="69"/>
      <c r="K146" s="69"/>
      <c r="L146" s="6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52"/>
      <c r="B147" s="3"/>
      <c r="C147" s="3"/>
      <c r="D147" s="3"/>
      <c r="E147" s="69"/>
      <c r="F147" s="3"/>
      <c r="G147" s="3"/>
      <c r="H147" s="3"/>
      <c r="I147" s="69"/>
      <c r="J147" s="69"/>
      <c r="K147" s="69"/>
      <c r="L147" s="6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52"/>
      <c r="B148" s="3"/>
      <c r="C148" s="3"/>
      <c r="D148" s="3"/>
      <c r="E148" s="69"/>
      <c r="F148" s="3"/>
      <c r="G148" s="3"/>
      <c r="H148" s="3"/>
      <c r="I148" s="69"/>
      <c r="J148" s="69"/>
      <c r="K148" s="69"/>
      <c r="L148" s="6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52"/>
      <c r="B149" s="3"/>
      <c r="C149" s="3"/>
      <c r="D149" s="3"/>
      <c r="E149" s="69"/>
      <c r="F149" s="3"/>
      <c r="G149" s="3"/>
      <c r="H149" s="3"/>
      <c r="I149" s="69"/>
      <c r="J149" s="69"/>
      <c r="K149" s="69"/>
      <c r="L149" s="6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52"/>
      <c r="B150" s="3"/>
      <c r="C150" s="3"/>
      <c r="D150" s="3"/>
      <c r="E150" s="69"/>
      <c r="F150" s="3"/>
      <c r="G150" s="3"/>
      <c r="H150" s="3"/>
      <c r="I150" s="69"/>
      <c r="J150" s="69"/>
      <c r="K150" s="69"/>
      <c r="L150" s="6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52"/>
      <c r="B151" s="3"/>
      <c r="C151" s="3"/>
      <c r="D151" s="3"/>
      <c r="E151" s="69"/>
      <c r="F151" s="3"/>
      <c r="G151" s="3"/>
      <c r="H151" s="3"/>
      <c r="I151" s="69"/>
      <c r="J151" s="69"/>
      <c r="K151" s="69"/>
      <c r="L151" s="6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52"/>
      <c r="B152" s="3"/>
      <c r="C152" s="3"/>
      <c r="D152" s="3"/>
      <c r="E152" s="69"/>
      <c r="F152" s="3"/>
      <c r="G152" s="3"/>
      <c r="H152" s="3"/>
      <c r="I152" s="69"/>
      <c r="J152" s="69"/>
      <c r="K152" s="69"/>
      <c r="L152" s="6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52"/>
      <c r="B153" s="3"/>
      <c r="C153" s="3"/>
      <c r="D153" s="3"/>
      <c r="E153" s="69"/>
      <c r="F153" s="3"/>
      <c r="G153" s="3"/>
      <c r="H153" s="3"/>
      <c r="I153" s="69"/>
      <c r="J153" s="69"/>
      <c r="K153" s="69"/>
      <c r="L153" s="6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52"/>
      <c r="B154" s="3"/>
      <c r="C154" s="3"/>
      <c r="D154" s="3"/>
      <c r="E154" s="69"/>
      <c r="F154" s="3"/>
      <c r="G154" s="3"/>
      <c r="H154" s="3"/>
      <c r="I154" s="69"/>
      <c r="J154" s="69"/>
      <c r="K154" s="69"/>
      <c r="L154" s="69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52"/>
      <c r="B155" s="3"/>
      <c r="C155" s="3"/>
      <c r="D155" s="3"/>
      <c r="E155" s="69"/>
      <c r="F155" s="3"/>
      <c r="G155" s="3"/>
      <c r="H155" s="3"/>
      <c r="I155" s="69"/>
      <c r="J155" s="69"/>
      <c r="K155" s="69"/>
      <c r="L155" s="6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52"/>
      <c r="B156" s="3"/>
      <c r="C156" s="3"/>
      <c r="D156" s="3"/>
      <c r="E156" s="69"/>
      <c r="F156" s="3"/>
      <c r="G156" s="3"/>
      <c r="H156" s="3"/>
      <c r="I156" s="69"/>
      <c r="J156" s="69"/>
      <c r="K156" s="69"/>
      <c r="L156" s="6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52"/>
      <c r="B157" s="3"/>
      <c r="C157" s="3"/>
      <c r="D157" s="3"/>
      <c r="E157" s="69"/>
      <c r="F157" s="3"/>
      <c r="G157" s="3"/>
      <c r="H157" s="3"/>
      <c r="I157" s="69"/>
      <c r="J157" s="69"/>
      <c r="K157" s="69"/>
      <c r="L157" s="6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52"/>
      <c r="B158" s="3"/>
      <c r="C158" s="3"/>
      <c r="D158" s="3"/>
      <c r="E158" s="69"/>
      <c r="F158" s="3"/>
      <c r="G158" s="3"/>
      <c r="H158" s="3"/>
      <c r="I158" s="69"/>
      <c r="J158" s="69"/>
      <c r="K158" s="69"/>
      <c r="L158" s="6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52"/>
      <c r="B159" s="3"/>
      <c r="C159" s="3"/>
      <c r="D159" s="3"/>
      <c r="E159" s="69"/>
      <c r="F159" s="3"/>
      <c r="G159" s="3"/>
      <c r="H159" s="3"/>
      <c r="I159" s="69"/>
      <c r="J159" s="69"/>
      <c r="K159" s="69"/>
      <c r="L159" s="6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52"/>
      <c r="B160" s="3"/>
      <c r="C160" s="3"/>
      <c r="D160" s="3"/>
      <c r="E160" s="69"/>
      <c r="F160" s="3"/>
      <c r="G160" s="3"/>
      <c r="H160" s="3"/>
      <c r="I160" s="69"/>
      <c r="J160" s="69"/>
      <c r="K160" s="69"/>
      <c r="L160" s="6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52"/>
      <c r="B161" s="3"/>
      <c r="C161" s="3"/>
      <c r="D161" s="3"/>
      <c r="E161" s="69"/>
      <c r="F161" s="3"/>
      <c r="G161" s="3"/>
      <c r="H161" s="3"/>
      <c r="I161" s="69"/>
      <c r="J161" s="69"/>
      <c r="K161" s="69"/>
      <c r="L161" s="6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52"/>
      <c r="B162" s="3"/>
      <c r="C162" s="3"/>
      <c r="D162" s="3"/>
      <c r="E162" s="69"/>
      <c r="F162" s="3"/>
      <c r="G162" s="3"/>
      <c r="H162" s="3"/>
      <c r="I162" s="69"/>
      <c r="J162" s="69"/>
      <c r="K162" s="69"/>
      <c r="L162" s="69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52"/>
      <c r="B163" s="3"/>
      <c r="C163" s="3"/>
      <c r="D163" s="3"/>
      <c r="E163" s="69"/>
      <c r="F163" s="3"/>
      <c r="G163" s="3"/>
      <c r="H163" s="3"/>
      <c r="I163" s="69"/>
      <c r="J163" s="69"/>
      <c r="K163" s="69"/>
      <c r="L163" s="69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52"/>
      <c r="B164" s="3"/>
      <c r="C164" s="3"/>
      <c r="D164" s="3"/>
      <c r="E164" s="69"/>
      <c r="F164" s="3"/>
      <c r="G164" s="3"/>
      <c r="H164" s="3"/>
      <c r="I164" s="69"/>
      <c r="J164" s="69"/>
      <c r="K164" s="69"/>
      <c r="L164" s="69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52"/>
      <c r="B165" s="3"/>
      <c r="C165" s="3"/>
      <c r="D165" s="3"/>
      <c r="E165" s="69"/>
      <c r="F165" s="3"/>
      <c r="G165" s="3"/>
      <c r="H165" s="3"/>
      <c r="I165" s="69"/>
      <c r="J165" s="69"/>
      <c r="K165" s="69"/>
      <c r="L165" s="69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52"/>
      <c r="B166" s="3"/>
      <c r="C166" s="3"/>
      <c r="D166" s="3"/>
      <c r="E166" s="69"/>
      <c r="F166" s="3"/>
      <c r="G166" s="3"/>
      <c r="H166" s="3"/>
      <c r="I166" s="69"/>
      <c r="J166" s="69"/>
      <c r="K166" s="69"/>
      <c r="L166" s="69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52"/>
      <c r="B167" s="3"/>
      <c r="C167" s="3"/>
      <c r="D167" s="3"/>
      <c r="E167" s="69"/>
      <c r="F167" s="3"/>
      <c r="G167" s="3"/>
      <c r="H167" s="3"/>
      <c r="I167" s="69"/>
      <c r="J167" s="69"/>
      <c r="K167" s="69"/>
      <c r="L167" s="69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52"/>
      <c r="B168" s="3"/>
      <c r="C168" s="3"/>
      <c r="D168" s="3"/>
      <c r="E168" s="69"/>
      <c r="F168" s="3"/>
      <c r="G168" s="3"/>
      <c r="H168" s="3"/>
      <c r="I168" s="69"/>
      <c r="J168" s="69"/>
      <c r="K168" s="69"/>
      <c r="L168" s="69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52"/>
      <c r="B169" s="3"/>
      <c r="C169" s="3"/>
      <c r="D169" s="3"/>
      <c r="E169" s="69"/>
      <c r="F169" s="3"/>
      <c r="G169" s="3"/>
      <c r="H169" s="3"/>
      <c r="I169" s="69"/>
      <c r="J169" s="69"/>
      <c r="K169" s="69"/>
      <c r="L169" s="6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52"/>
      <c r="B170" s="3"/>
      <c r="C170" s="3"/>
      <c r="D170" s="3"/>
      <c r="E170" s="69"/>
      <c r="F170" s="3"/>
      <c r="G170" s="3"/>
      <c r="H170" s="3"/>
      <c r="I170" s="69"/>
      <c r="J170" s="69"/>
      <c r="K170" s="69"/>
      <c r="L170" s="69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52"/>
      <c r="B171" s="3"/>
      <c r="C171" s="3"/>
      <c r="D171" s="3"/>
      <c r="E171" s="69"/>
      <c r="F171" s="3"/>
      <c r="G171" s="3"/>
      <c r="H171" s="3"/>
      <c r="I171" s="69"/>
      <c r="J171" s="69"/>
      <c r="K171" s="69"/>
      <c r="L171" s="69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52"/>
      <c r="B172" s="3"/>
      <c r="C172" s="3"/>
      <c r="D172" s="3"/>
      <c r="E172" s="69"/>
      <c r="F172" s="3"/>
      <c r="G172" s="3"/>
      <c r="H172" s="3"/>
      <c r="I172" s="69"/>
      <c r="J172" s="69"/>
      <c r="K172" s="69"/>
      <c r="L172" s="69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52"/>
      <c r="B173" s="3"/>
      <c r="C173" s="3"/>
      <c r="D173" s="3"/>
      <c r="E173" s="69"/>
      <c r="F173" s="3"/>
      <c r="G173" s="3"/>
      <c r="H173" s="3"/>
      <c r="I173" s="69"/>
      <c r="J173" s="69"/>
      <c r="K173" s="69"/>
      <c r="L173" s="69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52"/>
      <c r="B174" s="3"/>
      <c r="C174" s="3"/>
      <c r="D174" s="3"/>
      <c r="E174" s="69"/>
      <c r="F174" s="3"/>
      <c r="G174" s="3"/>
      <c r="H174" s="3"/>
      <c r="I174" s="69"/>
      <c r="J174" s="69"/>
      <c r="K174" s="69"/>
      <c r="L174" s="69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52"/>
      <c r="B175" s="3"/>
      <c r="C175" s="3"/>
      <c r="D175" s="3"/>
      <c r="E175" s="69"/>
      <c r="F175" s="3"/>
      <c r="G175" s="3"/>
      <c r="H175" s="3"/>
      <c r="I175" s="69"/>
      <c r="J175" s="69"/>
      <c r="K175" s="69"/>
      <c r="L175" s="69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52"/>
      <c r="B176" s="3"/>
      <c r="C176" s="3"/>
      <c r="D176" s="3"/>
      <c r="E176" s="69"/>
      <c r="F176" s="3"/>
      <c r="G176" s="3"/>
      <c r="H176" s="3"/>
      <c r="I176" s="69"/>
      <c r="J176" s="69"/>
      <c r="K176" s="69"/>
      <c r="L176" s="69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52"/>
      <c r="B177" s="3"/>
      <c r="C177" s="3"/>
      <c r="D177" s="3"/>
      <c r="E177" s="69"/>
      <c r="F177" s="3"/>
      <c r="G177" s="3"/>
      <c r="H177" s="3"/>
      <c r="I177" s="69"/>
      <c r="J177" s="69"/>
      <c r="K177" s="69"/>
      <c r="L177" s="69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52"/>
      <c r="B178" s="3"/>
      <c r="C178" s="3"/>
      <c r="D178" s="3"/>
      <c r="E178" s="69"/>
      <c r="F178" s="3"/>
      <c r="G178" s="3"/>
      <c r="H178" s="3"/>
      <c r="I178" s="69"/>
      <c r="J178" s="69"/>
      <c r="K178" s="69"/>
      <c r="L178" s="69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52"/>
      <c r="B179" s="3"/>
      <c r="C179" s="3"/>
      <c r="D179" s="3"/>
      <c r="E179" s="69"/>
      <c r="F179" s="3"/>
      <c r="G179" s="3"/>
      <c r="H179" s="3"/>
      <c r="I179" s="69"/>
      <c r="J179" s="69"/>
      <c r="K179" s="69"/>
      <c r="L179" s="69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52"/>
      <c r="B180" s="3"/>
      <c r="C180" s="3"/>
      <c r="D180" s="3"/>
      <c r="E180" s="69"/>
      <c r="F180" s="3"/>
      <c r="G180" s="3"/>
      <c r="H180" s="3"/>
      <c r="I180" s="69"/>
      <c r="J180" s="69"/>
      <c r="K180" s="69"/>
      <c r="L180" s="6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52"/>
      <c r="B181" s="3"/>
      <c r="C181" s="3"/>
      <c r="D181" s="3"/>
      <c r="E181" s="69"/>
      <c r="F181" s="3"/>
      <c r="G181" s="3"/>
      <c r="H181" s="3"/>
      <c r="I181" s="69"/>
      <c r="J181" s="69"/>
      <c r="K181" s="69"/>
      <c r="L181" s="69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52"/>
      <c r="B182" s="3"/>
      <c r="C182" s="3"/>
      <c r="D182" s="3"/>
      <c r="E182" s="69"/>
      <c r="F182" s="3"/>
      <c r="G182" s="3"/>
      <c r="H182" s="3"/>
      <c r="I182" s="69"/>
      <c r="J182" s="69"/>
      <c r="K182" s="69"/>
      <c r="L182" s="6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52"/>
      <c r="B183" s="3"/>
      <c r="C183" s="3"/>
      <c r="D183" s="3"/>
      <c r="E183" s="69"/>
      <c r="F183" s="3"/>
      <c r="G183" s="3"/>
      <c r="H183" s="3"/>
      <c r="I183" s="69"/>
      <c r="J183" s="69"/>
      <c r="K183" s="69"/>
      <c r="L183" s="6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52"/>
      <c r="B184" s="3"/>
      <c r="C184" s="3"/>
      <c r="D184" s="3"/>
      <c r="E184" s="69"/>
      <c r="F184" s="3"/>
      <c r="G184" s="3"/>
      <c r="H184" s="3"/>
      <c r="I184" s="69"/>
      <c r="J184" s="69"/>
      <c r="K184" s="69"/>
      <c r="L184" s="6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52"/>
      <c r="B185" s="3"/>
      <c r="C185" s="3"/>
      <c r="D185" s="3"/>
      <c r="E185" s="69"/>
      <c r="F185" s="3"/>
      <c r="G185" s="3"/>
      <c r="H185" s="3"/>
      <c r="I185" s="69"/>
      <c r="J185" s="69"/>
      <c r="K185" s="69"/>
      <c r="L185" s="6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52"/>
      <c r="B186" s="3"/>
      <c r="C186" s="3"/>
      <c r="D186" s="3"/>
      <c r="E186" s="69"/>
      <c r="F186" s="3"/>
      <c r="G186" s="3"/>
      <c r="H186" s="3"/>
      <c r="I186" s="69"/>
      <c r="J186" s="69"/>
      <c r="K186" s="69"/>
      <c r="L186" s="6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52"/>
      <c r="B187" s="3"/>
      <c r="C187" s="3"/>
      <c r="D187" s="3"/>
      <c r="E187" s="69"/>
      <c r="F187" s="3"/>
      <c r="G187" s="3"/>
      <c r="H187" s="3"/>
      <c r="I187" s="69"/>
      <c r="J187" s="69"/>
      <c r="K187" s="69"/>
      <c r="L187" s="6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52"/>
      <c r="B188" s="3"/>
      <c r="C188" s="3"/>
      <c r="D188" s="3"/>
      <c r="E188" s="69"/>
      <c r="F188" s="3"/>
      <c r="G188" s="3"/>
      <c r="H188" s="3"/>
      <c r="I188" s="69"/>
      <c r="J188" s="69"/>
      <c r="K188" s="69"/>
      <c r="L188" s="6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52"/>
      <c r="B189" s="3"/>
      <c r="C189" s="3"/>
      <c r="D189" s="3"/>
      <c r="E189" s="69"/>
      <c r="F189" s="3"/>
      <c r="G189" s="3"/>
      <c r="H189" s="3"/>
      <c r="I189" s="69"/>
      <c r="J189" s="69"/>
      <c r="K189" s="69"/>
      <c r="L189" s="69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52"/>
      <c r="B190" s="3"/>
      <c r="C190" s="3"/>
      <c r="D190" s="3"/>
      <c r="E190" s="69"/>
      <c r="F190" s="3"/>
      <c r="G190" s="3"/>
      <c r="H190" s="3"/>
      <c r="I190" s="69"/>
      <c r="J190" s="69"/>
      <c r="K190" s="69"/>
      <c r="L190" s="69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52"/>
      <c r="B191" s="3"/>
      <c r="C191" s="3"/>
      <c r="D191" s="3"/>
      <c r="E191" s="69"/>
      <c r="F191" s="3"/>
      <c r="G191" s="3"/>
      <c r="H191" s="3"/>
      <c r="I191" s="69"/>
      <c r="J191" s="69"/>
      <c r="K191" s="69"/>
      <c r="L191" s="69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52"/>
      <c r="B192" s="3"/>
      <c r="C192" s="3"/>
      <c r="D192" s="3"/>
      <c r="E192" s="69"/>
      <c r="F192" s="3"/>
      <c r="G192" s="3"/>
      <c r="H192" s="3"/>
      <c r="I192" s="69"/>
      <c r="J192" s="69"/>
      <c r="K192" s="69"/>
      <c r="L192" s="6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52"/>
      <c r="B193" s="3"/>
      <c r="C193" s="3"/>
      <c r="D193" s="3"/>
      <c r="E193" s="69"/>
      <c r="F193" s="3"/>
      <c r="G193" s="3"/>
      <c r="H193" s="3"/>
      <c r="I193" s="69"/>
      <c r="J193" s="69"/>
      <c r="K193" s="69"/>
      <c r="L193" s="6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52"/>
      <c r="B194" s="3"/>
      <c r="C194" s="3"/>
      <c r="D194" s="3"/>
      <c r="E194" s="69"/>
      <c r="F194" s="3"/>
      <c r="G194" s="3"/>
      <c r="H194" s="3"/>
      <c r="I194" s="69"/>
      <c r="J194" s="69"/>
      <c r="K194" s="69"/>
      <c r="L194" s="69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52"/>
      <c r="B195" s="3"/>
      <c r="C195" s="3"/>
      <c r="D195" s="3"/>
      <c r="E195" s="69"/>
      <c r="F195" s="3"/>
      <c r="G195" s="3"/>
      <c r="H195" s="3"/>
      <c r="I195" s="69"/>
      <c r="J195" s="69"/>
      <c r="K195" s="69"/>
      <c r="L195" s="69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52"/>
      <c r="B196" s="3"/>
      <c r="C196" s="3"/>
      <c r="D196" s="3"/>
      <c r="E196" s="69"/>
      <c r="F196" s="3"/>
      <c r="G196" s="3"/>
      <c r="H196" s="3"/>
      <c r="I196" s="69"/>
      <c r="J196" s="69"/>
      <c r="K196" s="69"/>
      <c r="L196" s="69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52"/>
      <c r="B197" s="3"/>
      <c r="C197" s="3"/>
      <c r="D197" s="3"/>
      <c r="E197" s="69"/>
      <c r="F197" s="3"/>
      <c r="G197" s="3"/>
      <c r="H197" s="3"/>
      <c r="I197" s="69"/>
      <c r="J197" s="69"/>
      <c r="K197" s="69"/>
      <c r="L197" s="69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52"/>
      <c r="B198" s="3"/>
      <c r="C198" s="3"/>
      <c r="D198" s="3"/>
      <c r="E198" s="69"/>
      <c r="F198" s="3"/>
      <c r="G198" s="3"/>
      <c r="H198" s="3"/>
      <c r="I198" s="69"/>
      <c r="J198" s="69"/>
      <c r="K198" s="69"/>
      <c r="L198" s="69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52"/>
      <c r="B199" s="3"/>
      <c r="C199" s="3"/>
      <c r="D199" s="3"/>
      <c r="E199" s="69"/>
      <c r="F199" s="3"/>
      <c r="G199" s="3"/>
      <c r="H199" s="3"/>
      <c r="I199" s="69"/>
      <c r="J199" s="69"/>
      <c r="K199" s="69"/>
      <c r="L199" s="69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52"/>
      <c r="B200" s="3"/>
      <c r="C200" s="3"/>
      <c r="D200" s="3"/>
      <c r="E200" s="69"/>
      <c r="F200" s="3"/>
      <c r="G200" s="3"/>
      <c r="H200" s="3"/>
      <c r="I200" s="69"/>
      <c r="J200" s="69"/>
      <c r="K200" s="69"/>
      <c r="L200" s="69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52"/>
      <c r="B201" s="3"/>
      <c r="C201" s="3"/>
      <c r="D201" s="3"/>
      <c r="E201" s="69"/>
      <c r="F201" s="3"/>
      <c r="G201" s="3"/>
      <c r="H201" s="3"/>
      <c r="I201" s="69"/>
      <c r="J201" s="69"/>
      <c r="K201" s="69"/>
      <c r="L201" s="69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52"/>
      <c r="B202" s="3"/>
      <c r="C202" s="3"/>
      <c r="D202" s="3"/>
      <c r="E202" s="69"/>
      <c r="F202" s="3"/>
      <c r="G202" s="3"/>
      <c r="H202" s="3"/>
      <c r="I202" s="69"/>
      <c r="J202" s="69"/>
      <c r="K202" s="69"/>
      <c r="L202" s="69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52"/>
      <c r="B203" s="3"/>
      <c r="C203" s="3"/>
      <c r="D203" s="3"/>
      <c r="E203" s="69"/>
      <c r="F203" s="3"/>
      <c r="G203" s="3"/>
      <c r="H203" s="3"/>
      <c r="I203" s="69"/>
      <c r="J203" s="69"/>
      <c r="K203" s="69"/>
      <c r="L203" s="69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52"/>
      <c r="B204" s="3"/>
      <c r="C204" s="3"/>
      <c r="D204" s="3"/>
      <c r="E204" s="69"/>
      <c r="F204" s="3"/>
      <c r="G204" s="3"/>
      <c r="H204" s="3"/>
      <c r="I204" s="69"/>
      <c r="J204" s="69"/>
      <c r="K204" s="69"/>
      <c r="L204" s="69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52"/>
      <c r="B205" s="3"/>
      <c r="C205" s="3"/>
      <c r="D205" s="3"/>
      <c r="E205" s="69"/>
      <c r="F205" s="3"/>
      <c r="G205" s="3"/>
      <c r="H205" s="3"/>
      <c r="I205" s="69"/>
      <c r="J205" s="69"/>
      <c r="K205" s="69"/>
      <c r="L205" s="69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52"/>
      <c r="B206" s="3"/>
      <c r="C206" s="3"/>
      <c r="D206" s="3"/>
      <c r="E206" s="69"/>
      <c r="F206" s="3"/>
      <c r="G206" s="3"/>
      <c r="H206" s="3"/>
      <c r="I206" s="69"/>
      <c r="J206" s="69"/>
      <c r="K206" s="69"/>
      <c r="L206" s="69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52"/>
      <c r="B207" s="3"/>
      <c r="C207" s="3"/>
      <c r="D207" s="3"/>
      <c r="E207" s="69"/>
      <c r="F207" s="3"/>
      <c r="G207" s="3"/>
      <c r="H207" s="3"/>
      <c r="I207" s="69"/>
      <c r="J207" s="69"/>
      <c r="K207" s="69"/>
      <c r="L207" s="69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52"/>
      <c r="B208" s="3"/>
      <c r="C208" s="3"/>
      <c r="D208" s="3"/>
      <c r="E208" s="69"/>
      <c r="F208" s="3"/>
      <c r="G208" s="3"/>
      <c r="H208" s="3"/>
      <c r="I208" s="69"/>
      <c r="J208" s="69"/>
      <c r="K208" s="69"/>
      <c r="L208" s="69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52"/>
      <c r="B209" s="3"/>
      <c r="C209" s="3"/>
      <c r="D209" s="3"/>
      <c r="E209" s="69"/>
      <c r="F209" s="3"/>
      <c r="G209" s="3"/>
      <c r="H209" s="3"/>
      <c r="I209" s="69"/>
      <c r="J209" s="69"/>
      <c r="K209" s="69"/>
      <c r="L209" s="69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52"/>
      <c r="B210" s="3"/>
      <c r="C210" s="3"/>
      <c r="D210" s="3"/>
      <c r="E210" s="69"/>
      <c r="F210" s="3"/>
      <c r="G210" s="3"/>
      <c r="H210" s="3"/>
      <c r="I210" s="69"/>
      <c r="J210" s="69"/>
      <c r="K210" s="69"/>
      <c r="L210" s="69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52"/>
      <c r="B211" s="3"/>
      <c r="C211" s="3"/>
      <c r="D211" s="3"/>
      <c r="E211" s="69"/>
      <c r="F211" s="3"/>
      <c r="G211" s="3"/>
      <c r="H211" s="3"/>
      <c r="I211" s="69"/>
      <c r="J211" s="69"/>
      <c r="K211" s="69"/>
      <c r="L211" s="69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52"/>
      <c r="B212" s="3"/>
      <c r="C212" s="3"/>
      <c r="D212" s="3"/>
      <c r="E212" s="69"/>
      <c r="F212" s="3"/>
      <c r="G212" s="3"/>
      <c r="H212" s="3"/>
      <c r="I212" s="69"/>
      <c r="J212" s="69"/>
      <c r="K212" s="69"/>
      <c r="L212" s="69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52"/>
      <c r="B213" s="3"/>
      <c r="C213" s="3"/>
      <c r="D213" s="3"/>
      <c r="E213" s="69"/>
      <c r="F213" s="3"/>
      <c r="G213" s="3"/>
      <c r="H213" s="3"/>
      <c r="I213" s="69"/>
      <c r="J213" s="69"/>
      <c r="K213" s="69"/>
      <c r="L213" s="69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52"/>
      <c r="B214" s="3"/>
      <c r="C214" s="3"/>
      <c r="D214" s="3"/>
      <c r="E214" s="69"/>
      <c r="F214" s="3"/>
      <c r="G214" s="3"/>
      <c r="H214" s="3"/>
      <c r="I214" s="69"/>
      <c r="J214" s="69"/>
      <c r="K214" s="69"/>
      <c r="L214" s="69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52"/>
      <c r="B215" s="3"/>
      <c r="C215" s="3"/>
      <c r="D215" s="3"/>
      <c r="E215" s="69"/>
      <c r="F215" s="3"/>
      <c r="G215" s="3"/>
      <c r="H215" s="3"/>
      <c r="I215" s="69"/>
      <c r="J215" s="69"/>
      <c r="K215" s="69"/>
      <c r="L215" s="69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52"/>
      <c r="B216" s="3"/>
      <c r="C216" s="3"/>
      <c r="D216" s="3"/>
      <c r="E216" s="69"/>
      <c r="F216" s="3"/>
      <c r="G216" s="3"/>
      <c r="H216" s="3"/>
      <c r="I216" s="69"/>
      <c r="J216" s="69"/>
      <c r="K216" s="69"/>
      <c r="L216" s="69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52"/>
      <c r="B217" s="3"/>
      <c r="C217" s="3"/>
      <c r="D217" s="3"/>
      <c r="E217" s="69"/>
      <c r="F217" s="3"/>
      <c r="G217" s="3"/>
      <c r="H217" s="3"/>
      <c r="I217" s="69"/>
      <c r="J217" s="69"/>
      <c r="K217" s="69"/>
      <c r="L217" s="69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52"/>
      <c r="B218" s="3"/>
      <c r="C218" s="3"/>
      <c r="D218" s="3"/>
      <c r="E218" s="69"/>
      <c r="F218" s="3"/>
      <c r="G218" s="3"/>
      <c r="H218" s="3"/>
      <c r="I218" s="69"/>
      <c r="J218" s="69"/>
      <c r="K218" s="69"/>
      <c r="L218" s="69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52"/>
      <c r="B219" s="3"/>
      <c r="C219" s="3"/>
      <c r="D219" s="3"/>
      <c r="E219" s="69"/>
      <c r="F219" s="3"/>
      <c r="G219" s="3"/>
      <c r="H219" s="3"/>
      <c r="I219" s="69"/>
      <c r="J219" s="69"/>
      <c r="K219" s="69"/>
      <c r="L219" s="69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52"/>
      <c r="B220" s="3"/>
      <c r="C220" s="3"/>
      <c r="D220" s="3"/>
      <c r="E220" s="69"/>
      <c r="F220" s="3"/>
      <c r="G220" s="3"/>
      <c r="H220" s="3"/>
      <c r="I220" s="69"/>
      <c r="J220" s="69"/>
      <c r="K220" s="69"/>
      <c r="L220" s="69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52"/>
      <c r="B221" s="3"/>
      <c r="C221" s="3"/>
      <c r="D221" s="3"/>
      <c r="E221" s="69"/>
      <c r="F221" s="3"/>
      <c r="G221" s="3"/>
      <c r="H221" s="3"/>
      <c r="I221" s="69"/>
      <c r="J221" s="69"/>
      <c r="K221" s="69"/>
      <c r="L221" s="69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52"/>
      <c r="B222" s="3"/>
      <c r="C222" s="3"/>
      <c r="D222" s="3"/>
      <c r="E222" s="69"/>
      <c r="F222" s="3"/>
      <c r="G222" s="3"/>
      <c r="H222" s="3"/>
      <c r="I222" s="69"/>
      <c r="J222" s="69"/>
      <c r="K222" s="69"/>
      <c r="L222" s="69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52"/>
      <c r="B223" s="3"/>
      <c r="C223" s="3"/>
      <c r="D223" s="3"/>
      <c r="E223" s="69"/>
      <c r="F223" s="3"/>
      <c r="G223" s="3"/>
      <c r="H223" s="3"/>
      <c r="I223" s="69"/>
      <c r="J223" s="69"/>
      <c r="K223" s="69"/>
      <c r="L223" s="69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52"/>
      <c r="B224" s="3"/>
      <c r="C224" s="3"/>
      <c r="D224" s="3"/>
      <c r="E224" s="69"/>
      <c r="F224" s="3"/>
      <c r="G224" s="3"/>
      <c r="H224" s="3"/>
      <c r="I224" s="69"/>
      <c r="J224" s="69"/>
      <c r="K224" s="69"/>
      <c r="L224" s="69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52"/>
      <c r="B225" s="3"/>
      <c r="C225" s="3"/>
      <c r="D225" s="3"/>
      <c r="E225" s="69"/>
      <c r="F225" s="3"/>
      <c r="G225" s="3"/>
      <c r="H225" s="3"/>
      <c r="I225" s="69"/>
      <c r="J225" s="69"/>
      <c r="K225" s="69"/>
      <c r="L225" s="69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52"/>
      <c r="B226" s="3"/>
      <c r="C226" s="3"/>
      <c r="D226" s="3"/>
      <c r="E226" s="69"/>
      <c r="F226" s="3"/>
      <c r="G226" s="3"/>
      <c r="H226" s="3"/>
      <c r="I226" s="69"/>
      <c r="J226" s="69"/>
      <c r="K226" s="69"/>
      <c r="L226" s="69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52"/>
      <c r="B227" s="3"/>
      <c r="C227" s="3"/>
      <c r="D227" s="3"/>
      <c r="E227" s="69"/>
      <c r="F227" s="3"/>
      <c r="G227" s="3"/>
      <c r="H227" s="3"/>
      <c r="I227" s="69"/>
      <c r="J227" s="69"/>
      <c r="K227" s="69"/>
      <c r="L227" s="69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52"/>
      <c r="B228" s="3"/>
      <c r="C228" s="3"/>
      <c r="D228" s="3"/>
      <c r="E228" s="69"/>
      <c r="F228" s="3"/>
      <c r="G228" s="3"/>
      <c r="H228" s="3"/>
      <c r="I228" s="69"/>
      <c r="J228" s="69"/>
      <c r="K228" s="69"/>
      <c r="L228" s="69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52"/>
      <c r="B229" s="3"/>
      <c r="C229" s="3"/>
      <c r="D229" s="3"/>
      <c r="E229" s="69"/>
      <c r="F229" s="3"/>
      <c r="G229" s="3"/>
      <c r="H229" s="3"/>
      <c r="I229" s="69"/>
      <c r="J229" s="69"/>
      <c r="K229" s="69"/>
      <c r="L229" s="69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52"/>
      <c r="B230" s="3"/>
      <c r="C230" s="3"/>
      <c r="D230" s="3"/>
      <c r="E230" s="69"/>
      <c r="F230" s="3"/>
      <c r="G230" s="3"/>
      <c r="H230" s="3"/>
      <c r="I230" s="69"/>
      <c r="J230" s="69"/>
      <c r="K230" s="69"/>
      <c r="L230" s="69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52"/>
      <c r="B231" s="3"/>
      <c r="C231" s="3"/>
      <c r="D231" s="3"/>
      <c r="E231" s="69"/>
      <c r="F231" s="3"/>
      <c r="G231" s="3"/>
      <c r="H231" s="3"/>
      <c r="I231" s="69"/>
      <c r="J231" s="69"/>
      <c r="K231" s="69"/>
      <c r="L231" s="69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52"/>
      <c r="B232" s="3"/>
      <c r="C232" s="3"/>
      <c r="D232" s="3"/>
      <c r="E232" s="69"/>
      <c r="F232" s="3"/>
      <c r="G232" s="3"/>
      <c r="H232" s="3"/>
      <c r="I232" s="69"/>
      <c r="J232" s="69"/>
      <c r="K232" s="69"/>
      <c r="L232" s="69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52"/>
      <c r="B233" s="3"/>
      <c r="C233" s="3"/>
      <c r="D233" s="3"/>
      <c r="E233" s="69"/>
      <c r="F233" s="3"/>
      <c r="G233" s="3"/>
      <c r="H233" s="3"/>
      <c r="I233" s="69"/>
      <c r="J233" s="69"/>
      <c r="K233" s="69"/>
      <c r="L233" s="69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52"/>
      <c r="B234" s="3"/>
      <c r="C234" s="3"/>
      <c r="D234" s="3"/>
      <c r="E234" s="69"/>
      <c r="F234" s="3"/>
      <c r="G234" s="3"/>
      <c r="H234" s="3"/>
      <c r="I234" s="69"/>
      <c r="J234" s="69"/>
      <c r="K234" s="69"/>
      <c r="L234" s="69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52"/>
      <c r="B235" s="3"/>
      <c r="C235" s="3"/>
      <c r="D235" s="3"/>
      <c r="E235" s="69"/>
      <c r="F235" s="3"/>
      <c r="G235" s="3"/>
      <c r="H235" s="3"/>
      <c r="I235" s="69"/>
      <c r="J235" s="69"/>
      <c r="K235" s="69"/>
      <c r="L235" s="69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52"/>
      <c r="B236" s="3"/>
      <c r="C236" s="3"/>
      <c r="D236" s="3"/>
      <c r="E236" s="69"/>
      <c r="F236" s="3"/>
      <c r="G236" s="3"/>
      <c r="H236" s="3"/>
      <c r="I236" s="69"/>
      <c r="J236" s="69"/>
      <c r="K236" s="69"/>
      <c r="L236" s="69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52"/>
      <c r="B237" s="3"/>
      <c r="C237" s="3"/>
      <c r="D237" s="3"/>
      <c r="E237" s="69"/>
      <c r="F237" s="3"/>
      <c r="G237" s="3"/>
      <c r="H237" s="3"/>
      <c r="I237" s="69"/>
      <c r="J237" s="69"/>
      <c r="K237" s="69"/>
      <c r="L237" s="69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52"/>
      <c r="B238" s="3"/>
      <c r="C238" s="3"/>
      <c r="D238" s="3"/>
      <c r="E238" s="69"/>
      <c r="F238" s="3"/>
      <c r="G238" s="3"/>
      <c r="H238" s="3"/>
      <c r="I238" s="69"/>
      <c r="J238" s="69"/>
      <c r="K238" s="69"/>
      <c r="L238" s="69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52"/>
      <c r="B239" s="3"/>
      <c r="C239" s="3"/>
      <c r="D239" s="3"/>
      <c r="E239" s="69"/>
      <c r="F239" s="3"/>
      <c r="G239" s="3"/>
      <c r="H239" s="3"/>
      <c r="I239" s="69"/>
      <c r="J239" s="69"/>
      <c r="K239" s="69"/>
      <c r="L239" s="69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52"/>
      <c r="B240" s="3"/>
      <c r="C240" s="3"/>
      <c r="D240" s="3"/>
      <c r="E240" s="69"/>
      <c r="F240" s="3"/>
      <c r="G240" s="3"/>
      <c r="H240" s="3"/>
      <c r="I240" s="69"/>
      <c r="J240" s="69"/>
      <c r="K240" s="69"/>
      <c r="L240" s="69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52"/>
      <c r="B241" s="3"/>
      <c r="C241" s="3"/>
      <c r="D241" s="3"/>
      <c r="E241" s="69"/>
      <c r="F241" s="3"/>
      <c r="G241" s="3"/>
      <c r="H241" s="3"/>
      <c r="I241" s="69"/>
      <c r="J241" s="69"/>
      <c r="K241" s="69"/>
      <c r="L241" s="69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52"/>
      <c r="B242" s="3"/>
      <c r="C242" s="3"/>
      <c r="D242" s="3"/>
      <c r="E242" s="69"/>
      <c r="F242" s="3"/>
      <c r="G242" s="3"/>
      <c r="H242" s="3"/>
      <c r="I242" s="69"/>
      <c r="J242" s="69"/>
      <c r="K242" s="69"/>
      <c r="L242" s="69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52"/>
      <c r="B243" s="3"/>
      <c r="C243" s="3"/>
      <c r="D243" s="3"/>
      <c r="E243" s="69"/>
      <c r="F243" s="3"/>
      <c r="G243" s="3"/>
      <c r="H243" s="3"/>
      <c r="I243" s="69"/>
      <c r="J243" s="69"/>
      <c r="K243" s="69"/>
      <c r="L243" s="69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52"/>
      <c r="B244" s="3"/>
      <c r="C244" s="3"/>
      <c r="D244" s="3"/>
      <c r="E244" s="69"/>
      <c r="F244" s="3"/>
      <c r="G244" s="3"/>
      <c r="H244" s="3"/>
      <c r="I244" s="69"/>
      <c r="J244" s="69"/>
      <c r="K244" s="69"/>
      <c r="L244" s="69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52"/>
      <c r="B245" s="3"/>
      <c r="C245" s="3"/>
      <c r="D245" s="3"/>
      <c r="E245" s="69"/>
      <c r="F245" s="3"/>
      <c r="G245" s="3"/>
      <c r="H245" s="3"/>
      <c r="I245" s="69"/>
      <c r="J245" s="69"/>
      <c r="K245" s="69"/>
      <c r="L245" s="69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52"/>
      <c r="B246" s="3"/>
      <c r="C246" s="3"/>
      <c r="D246" s="3"/>
      <c r="E246" s="69"/>
      <c r="F246" s="3"/>
      <c r="G246" s="3"/>
      <c r="H246" s="3"/>
      <c r="I246" s="69"/>
      <c r="J246" s="69"/>
      <c r="K246" s="69"/>
      <c r="L246" s="69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52"/>
      <c r="B247" s="3"/>
      <c r="C247" s="3"/>
      <c r="D247" s="3"/>
      <c r="E247" s="69"/>
      <c r="F247" s="3"/>
      <c r="G247" s="3"/>
      <c r="H247" s="3"/>
      <c r="I247" s="69"/>
      <c r="J247" s="69"/>
      <c r="K247" s="69"/>
      <c r="L247" s="69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52"/>
      <c r="B248" s="3"/>
      <c r="C248" s="3"/>
      <c r="D248" s="3"/>
      <c r="E248" s="69"/>
      <c r="F248" s="3"/>
      <c r="G248" s="3"/>
      <c r="H248" s="3"/>
      <c r="I248" s="69"/>
      <c r="J248" s="69"/>
      <c r="K248" s="69"/>
      <c r="L248" s="69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52"/>
      <c r="B249" s="3"/>
      <c r="C249" s="3"/>
      <c r="D249" s="3"/>
      <c r="E249" s="69"/>
      <c r="F249" s="3"/>
      <c r="G249" s="3"/>
      <c r="H249" s="3"/>
      <c r="I249" s="69"/>
      <c r="J249" s="69"/>
      <c r="K249" s="69"/>
      <c r="L249" s="69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52"/>
      <c r="B250" s="3"/>
      <c r="C250" s="3"/>
      <c r="D250" s="3"/>
      <c r="E250" s="69"/>
      <c r="F250" s="3"/>
      <c r="G250" s="3"/>
      <c r="H250" s="3"/>
      <c r="I250" s="69"/>
      <c r="J250" s="69"/>
      <c r="K250" s="69"/>
      <c r="L250" s="69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52"/>
      <c r="B251" s="3"/>
      <c r="C251" s="3"/>
      <c r="D251" s="3"/>
      <c r="E251" s="69"/>
      <c r="F251" s="3"/>
      <c r="G251" s="3"/>
      <c r="H251" s="3"/>
      <c r="I251" s="69"/>
      <c r="J251" s="69"/>
      <c r="K251" s="69"/>
      <c r="L251" s="69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52"/>
      <c r="B252" s="3"/>
      <c r="C252" s="3"/>
      <c r="D252" s="3"/>
      <c r="E252" s="69"/>
      <c r="F252" s="3"/>
      <c r="G252" s="3"/>
      <c r="H252" s="3"/>
      <c r="I252" s="69"/>
      <c r="J252" s="69"/>
      <c r="K252" s="69"/>
      <c r="L252" s="69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52"/>
      <c r="B253" s="3"/>
      <c r="C253" s="3"/>
      <c r="D253" s="3"/>
      <c r="E253" s="69"/>
      <c r="F253" s="3"/>
      <c r="G253" s="3"/>
      <c r="H253" s="3"/>
      <c r="I253" s="69"/>
      <c r="J253" s="69"/>
      <c r="K253" s="69"/>
      <c r="L253" s="69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52"/>
      <c r="B254" s="3"/>
      <c r="C254" s="3"/>
      <c r="D254" s="3"/>
      <c r="E254" s="69"/>
      <c r="F254" s="3"/>
      <c r="G254" s="3"/>
      <c r="H254" s="3"/>
      <c r="I254" s="69"/>
      <c r="J254" s="69"/>
      <c r="K254" s="69"/>
      <c r="L254" s="69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52"/>
      <c r="B255" s="3"/>
      <c r="C255" s="3"/>
      <c r="D255" s="3"/>
      <c r="E255" s="69"/>
      <c r="F255" s="3"/>
      <c r="G255" s="3"/>
      <c r="H255" s="3"/>
      <c r="I255" s="69"/>
      <c r="J255" s="69"/>
      <c r="K255" s="69"/>
      <c r="L255" s="69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52"/>
      <c r="B256" s="3"/>
      <c r="C256" s="3"/>
      <c r="D256" s="3"/>
      <c r="E256" s="69"/>
      <c r="F256" s="3"/>
      <c r="G256" s="3"/>
      <c r="H256" s="3"/>
      <c r="I256" s="69"/>
      <c r="J256" s="69"/>
      <c r="K256" s="69"/>
      <c r="L256" s="69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52"/>
      <c r="B257" s="3"/>
      <c r="C257" s="3"/>
      <c r="D257" s="3"/>
      <c r="E257" s="69"/>
      <c r="F257" s="3"/>
      <c r="G257" s="3"/>
      <c r="H257" s="3"/>
      <c r="I257" s="69"/>
      <c r="J257" s="69"/>
      <c r="K257" s="69"/>
      <c r="L257" s="69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52"/>
      <c r="B258" s="3"/>
      <c r="C258" s="3"/>
      <c r="D258" s="3"/>
      <c r="E258" s="69"/>
      <c r="F258" s="3"/>
      <c r="G258" s="3"/>
      <c r="H258" s="3"/>
      <c r="I258" s="69"/>
      <c r="J258" s="69"/>
      <c r="K258" s="69"/>
      <c r="L258" s="69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52"/>
      <c r="B259" s="3"/>
      <c r="C259" s="3"/>
      <c r="D259" s="3"/>
      <c r="E259" s="69"/>
      <c r="F259" s="3"/>
      <c r="G259" s="3"/>
      <c r="H259" s="3"/>
      <c r="I259" s="69"/>
      <c r="J259" s="69"/>
      <c r="K259" s="69"/>
      <c r="L259" s="6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52"/>
      <c r="B260" s="3"/>
      <c r="C260" s="3"/>
      <c r="D260" s="3"/>
      <c r="E260" s="69"/>
      <c r="F260" s="3"/>
      <c r="G260" s="3"/>
      <c r="H260" s="3"/>
      <c r="I260" s="69"/>
      <c r="J260" s="69"/>
      <c r="K260" s="69"/>
      <c r="L260" s="6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52"/>
      <c r="B261" s="3"/>
      <c r="C261" s="3"/>
      <c r="D261" s="3"/>
      <c r="E261" s="69"/>
      <c r="F261" s="3"/>
      <c r="G261" s="3"/>
      <c r="H261" s="3"/>
      <c r="I261" s="69"/>
      <c r="J261" s="69"/>
      <c r="K261" s="69"/>
      <c r="L261" s="6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52"/>
      <c r="B262" s="3"/>
      <c r="C262" s="3"/>
      <c r="D262" s="3"/>
      <c r="E262" s="69"/>
      <c r="F262" s="3"/>
      <c r="G262" s="3"/>
      <c r="H262" s="3"/>
      <c r="I262" s="69"/>
      <c r="J262" s="69"/>
      <c r="K262" s="69"/>
      <c r="L262" s="6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52"/>
      <c r="B263" s="3"/>
      <c r="C263" s="3"/>
      <c r="D263" s="3"/>
      <c r="E263" s="69"/>
      <c r="F263" s="3"/>
      <c r="G263" s="3"/>
      <c r="H263" s="3"/>
      <c r="I263" s="69"/>
      <c r="J263" s="69"/>
      <c r="K263" s="69"/>
      <c r="L263" s="6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52"/>
      <c r="B264" s="3"/>
      <c r="C264" s="3"/>
      <c r="D264" s="3"/>
      <c r="E264" s="69"/>
      <c r="F264" s="3"/>
      <c r="G264" s="3"/>
      <c r="H264" s="3"/>
      <c r="I264" s="69"/>
      <c r="J264" s="69"/>
      <c r="K264" s="69"/>
      <c r="L264" s="6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52"/>
      <c r="B265" s="3"/>
      <c r="C265" s="3"/>
      <c r="D265" s="3"/>
      <c r="E265" s="69"/>
      <c r="F265" s="3"/>
      <c r="G265" s="3"/>
      <c r="H265" s="3"/>
      <c r="I265" s="69"/>
      <c r="J265" s="69"/>
      <c r="K265" s="69"/>
      <c r="L265" s="6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52"/>
      <c r="B266" s="3"/>
      <c r="C266" s="3"/>
      <c r="D266" s="3"/>
      <c r="E266" s="69"/>
      <c r="F266" s="3"/>
      <c r="G266" s="3"/>
      <c r="H266" s="3"/>
      <c r="I266" s="69"/>
      <c r="J266" s="69"/>
      <c r="K266" s="69"/>
      <c r="L266" s="6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6:I6"/>
    <mergeCell ref="J6:M6"/>
    <mergeCell ref="F50:G50"/>
    <mergeCell ref="F51:G51"/>
    <mergeCell ref="B6:E6"/>
    <mergeCell ref="B49:C49"/>
    <mergeCell ref="F49:G49"/>
    <mergeCell ref="J49:K49"/>
    <mergeCell ref="B50:C50"/>
    <mergeCell ref="J50:K50"/>
    <mergeCell ref="B51:C51"/>
    <mergeCell ref="J51:K51"/>
    <mergeCell ref="B1:L1"/>
    <mergeCell ref="B2:L2"/>
    <mergeCell ref="B3:L3"/>
    <mergeCell ref="B4:L4"/>
    <mergeCell ref="A5:O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2024-07-20T17:36:29Z</dcterms:modified>
</cp:coreProperties>
</file>