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workbookProtection workbookAlgorithmName="SHA-512" workbookHashValue="j/RNBLCsFuCjRsRu2zHagdR+L5KE2IM90AiHF6NIXcbcLF8Qr11tVKZGJ1YyEGDuFoEVc3NaxYiQcp7qWw1aKg==" workbookSaltValue="brSPNCxh4zN2Kowg8iuaYw==" workbookSpinCount="100000" lockStructure="1"/>
  <bookViews>
    <workbookView xWindow="240" yWindow="105" windowWidth="14805" windowHeight="8010"/>
  </bookViews>
  <sheets>
    <sheet name="Cash Short Detail" sheetId="1" r:id="rId1"/>
    <sheet name="Ctn Sold Cash detail" sheetId="2" r:id="rId2"/>
  </sheets>
  <definedNames>
    <definedName name="_xlnm._FilterDatabase" localSheetId="1" hidden="1">'Ctn Sold Cash detail'!$A$2:$F$68</definedName>
  </definedNames>
  <calcPr calcId="152511"/>
</workbook>
</file>

<file path=xl/calcChain.xml><?xml version="1.0" encoding="utf-8"?>
<calcChain xmlns="http://schemas.openxmlformats.org/spreadsheetml/2006/main">
  <c r="F65" i="2" l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6" i="1" l="1"/>
  <c r="E63" i="2" l="1"/>
  <c r="E1" i="2" l="1"/>
  <c r="L1" i="2" l="1"/>
  <c r="K1" i="2"/>
  <c r="D29" i="2" l="1"/>
  <c r="D1" i="2" s="1"/>
  <c r="J14" i="1" l="1"/>
  <c r="C22" i="1" l="1"/>
  <c r="F4" i="1"/>
  <c r="F5" i="1" s="1"/>
  <c r="F7" i="1" s="1"/>
  <c r="F8" i="1" s="1"/>
  <c r="F9" i="1" s="1"/>
  <c r="F10" i="1" s="1"/>
  <c r="F11" i="1" s="1"/>
  <c r="F12" i="1" s="1"/>
  <c r="F13" i="1" s="1"/>
  <c r="F4" i="2" l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l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C14" i="1"/>
  <c r="F44" i="2" l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1" i="2" s="1"/>
  <c r="C8" i="1"/>
  <c r="C10" i="1" s="1"/>
  <c r="C15" i="1" s="1"/>
  <c r="C19" i="1" l="1"/>
  <c r="C20" i="1" s="1"/>
</calcChain>
</file>

<file path=xl/comments1.xml><?xml version="1.0" encoding="utf-8"?>
<comments xmlns="http://schemas.openxmlformats.org/spreadsheetml/2006/main">
  <authors>
    <author>Author</author>
  </authors>
  <commentList>
    <comment ref="D52" authorId="0" shapeId="0">
      <text>
        <r>
          <rPr>
            <b/>
            <sz val="9"/>
            <color indexed="81"/>
            <rFont val="Tahoma"/>
            <family val="2"/>
          </rPr>
          <t>1200 BANE THAY 200 AGLI BAR MEN DEGA</t>
        </r>
      </text>
    </comment>
  </commentList>
</comments>
</file>

<file path=xl/sharedStrings.xml><?xml version="1.0" encoding="utf-8"?>
<sst xmlns="http://schemas.openxmlformats.org/spreadsheetml/2006/main" count="121" uniqueCount="60">
  <si>
    <t>S.#</t>
  </si>
  <si>
    <t>Particular</t>
  </si>
  <si>
    <t>Amount</t>
  </si>
  <si>
    <t>Online Customer Complain Entertained</t>
  </si>
  <si>
    <t>Generator Offloading Charges</t>
  </si>
  <si>
    <t>Generator Rent 30th May to 05 June 7@7000</t>
  </si>
  <si>
    <t>Generator Rent 08th June to 12th June 5@7000</t>
  </si>
  <si>
    <t>Total</t>
  </si>
  <si>
    <t>Generator Rent 12th to June 2020</t>
  </si>
  <si>
    <t>Aslam (Support Staff Daily Wager)</t>
  </si>
  <si>
    <t>Remarks</t>
  </si>
  <si>
    <t>Paid</t>
  </si>
  <si>
    <t>Generator Rental and Loading off loading Charges July 2020</t>
  </si>
  <si>
    <t>Genset Rent &amp; Loading unloading Charges From 13-May-2020 to May-23-2020</t>
  </si>
  <si>
    <t>Paid From Opening Expense Budget</t>
  </si>
  <si>
    <t>Paid From Cash Sale</t>
  </si>
  <si>
    <t>Grand Total (Cash Short From Till)</t>
  </si>
  <si>
    <t>Rembursment (15-Oct-2020)</t>
  </si>
  <si>
    <t>Net Total (Unbook Expense)</t>
  </si>
  <si>
    <t>Date</t>
  </si>
  <si>
    <t>Net Total (Cash Short From Till)</t>
  </si>
  <si>
    <t>Show Short in DSR</t>
  </si>
  <si>
    <t>Debit</t>
  </si>
  <si>
    <t>Credit</t>
  </si>
  <si>
    <t>Balance</t>
  </si>
  <si>
    <t>Op. Balance</t>
  </si>
  <si>
    <t>Carton Sale</t>
  </si>
  <si>
    <t>Adopter Repair (Thermal)</t>
  </si>
  <si>
    <t>Online Customer Complain Entertained Booked in March 2021 DSR (05-Mar-2021)</t>
  </si>
  <si>
    <t>Aslam (Support Staff Daily Wager) Booked in March 2021 DSR (05-Mar-2021)</t>
  </si>
  <si>
    <t>Till Shortage Adjustment</t>
  </si>
  <si>
    <t>7c Polish</t>
  </si>
  <si>
    <t>Staff Magnum</t>
  </si>
  <si>
    <t xml:space="preserve">Staff Dinner </t>
  </si>
  <si>
    <t>S.No#</t>
  </si>
  <si>
    <t>"Unbook Expense"</t>
  </si>
  <si>
    <t>Employee Card Coating</t>
  </si>
  <si>
    <t>Purchased 100Wire Locks</t>
  </si>
  <si>
    <t>from BM</t>
  </si>
  <si>
    <t>For breakfast</t>
  </si>
  <si>
    <t>Staff Juice</t>
  </si>
  <si>
    <t>Naveed</t>
  </si>
  <si>
    <t xml:space="preserve">Carton Sale </t>
  </si>
  <si>
    <t>Iftar</t>
  </si>
  <si>
    <t xml:space="preserve">Staff Collection </t>
  </si>
  <si>
    <t>Iftari</t>
  </si>
  <si>
    <t>For plants</t>
  </si>
  <si>
    <t>For Tea</t>
  </si>
  <si>
    <t>Washroom Cabnet</t>
  </si>
  <si>
    <t>Table</t>
  </si>
  <si>
    <t>Bandge Purchase For Costumer</t>
  </si>
  <si>
    <t>Staff reward</t>
  </si>
  <si>
    <t xml:space="preserve">For dinner </t>
  </si>
  <si>
    <t>Give it to sheikh sir</t>
  </si>
  <si>
    <t>Towel purchase</t>
  </si>
  <si>
    <t>Corton sale</t>
  </si>
  <si>
    <t>Bill Adjustment plus loose Cash</t>
  </si>
  <si>
    <t xml:space="preserve">Staff Dinner for audit </t>
  </si>
  <si>
    <t>Cash Adjustment</t>
  </si>
  <si>
    <t>Independence Day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</si>
</sst>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vertical="center"/>
    </xf>
    <xf numFmtId="3" fontId="1" fillId="9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/>
    <xf numFmtId="164" fontId="0" fillId="0" borderId="0" xfId="1" applyNumberFormat="1" applyFont="1"/>
    <xf numFmtId="164" fontId="2" fillId="0" borderId="1" xfId="1" applyNumberFormat="1" applyFont="1" applyBorder="1" applyAlignment="1">
      <alignment horizontal="right" vertical="center"/>
    </xf>
    <xf numFmtId="164" fontId="1" fillId="2" borderId="1" xfId="1" applyNumberFormat="1" applyFont="1" applyFill="1" applyBorder="1" applyAlignment="1">
      <alignment horizontal="right" vertical="center"/>
    </xf>
    <xf numFmtId="164" fontId="1" fillId="0" borderId="1" xfId="1" applyNumberFormat="1" applyFont="1" applyFill="1" applyBorder="1" applyAlignment="1">
      <alignment horizontal="right" vertical="center"/>
    </xf>
    <xf numFmtId="164" fontId="3" fillId="4" borderId="1" xfId="1" applyNumberFormat="1" applyFont="1" applyFill="1" applyBorder="1"/>
    <xf numFmtId="164" fontId="1" fillId="2" borderId="1" xfId="1" applyNumberFormat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right" vertical="center"/>
    </xf>
    <xf numFmtId="164" fontId="1" fillId="6" borderId="1" xfId="1" applyNumberFormat="1" applyFont="1" applyFill="1" applyBorder="1" applyAlignment="1">
      <alignment horizontal="right" vertical="center"/>
    </xf>
    <xf numFmtId="164" fontId="1" fillId="3" borderId="1" xfId="1" applyNumberFormat="1" applyFont="1" applyFill="1" applyBorder="1" applyAlignment="1">
      <alignment horizontal="right" vertical="center"/>
    </xf>
    <xf numFmtId="164" fontId="1" fillId="7" borderId="1" xfId="1" applyNumberFormat="1" applyFont="1" applyFill="1" applyBorder="1" applyAlignment="1">
      <alignment horizontal="right" vertical="center"/>
    </xf>
    <xf numFmtId="164" fontId="0" fillId="0" borderId="1" xfId="0" applyNumberFormat="1" applyBorder="1"/>
    <xf numFmtId="0" fontId="3" fillId="8" borderId="1" xfId="0" applyFont="1" applyFill="1" applyBorder="1" applyAlignment="1">
      <alignment horizontal="center"/>
    </xf>
    <xf numFmtId="164" fontId="3" fillId="8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vertical="center"/>
    </xf>
    <xf numFmtId="165" fontId="6" fillId="0" borderId="1" xfId="0" applyNumberFormat="1" applyFont="1" applyFill="1" applyBorder="1" applyAlignment="1">
      <alignment vertic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1" xfId="0" applyBorder="1" applyAlignment="1">
      <alignment horizontal="center"/>
    </xf>
    <xf numFmtId="164" fontId="3" fillId="0" borderId="1" xfId="1" applyNumberFormat="1" applyFont="1" applyBorder="1"/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Fill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3">
    <cellStyle name="Comma" xfId="1" builtinId="3"/>
    <cellStyle name="Comma 2" xfId="9"/>
    <cellStyle name="Comma 3" xfId="10"/>
    <cellStyle name="Comma 4" xfId="4"/>
    <cellStyle name="Normal" xfId="0" builtinId="0"/>
    <cellStyle name="Normal 2" xfId="2"/>
    <cellStyle name="Normal 2 2" xfId="5"/>
    <cellStyle name="Normal 3" xfId="6"/>
    <cellStyle name="Normal 4" xfId="7"/>
    <cellStyle name="Normal 5" xfId="3"/>
    <cellStyle name="Percent 2" xfId="12"/>
    <cellStyle name="Percent 3" xfId="11"/>
    <cellStyle name="Percent 4" xfId="8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30" zoomScaleNormal="130" workbookViewId="0">
      <selection activeCell="J7" sqref="J7"/>
    </sheetView>
  </sheetViews>
  <sheetFormatPr defaultRowHeight="15" x14ac:dyDescent="0.25"/>
  <cols>
    <col min="1" max="1" width="3.5703125" bestFit="1" customWidth="1"/>
    <col min="2" max="2" width="70.140625" bestFit="1" customWidth="1"/>
    <col min="3" max="3" width="9.5703125" bestFit="1" customWidth="1"/>
    <col min="4" max="4" width="8.5703125" bestFit="1" customWidth="1"/>
    <col min="5" max="5" width="3.28515625" bestFit="1" customWidth="1"/>
    <col min="6" max="6" width="6.7109375" customWidth="1"/>
    <col min="7" max="7" width="38.5703125" customWidth="1"/>
    <col min="8" max="8" width="9.5703125" customWidth="1"/>
    <col min="9" max="9" width="26.5703125" bestFit="1" customWidth="1"/>
    <col min="10" max="10" width="8.140625" bestFit="1" customWidth="1"/>
    <col min="11" max="11" width="1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10</v>
      </c>
      <c r="F1" s="55" t="s">
        <v>35</v>
      </c>
      <c r="G1" s="56"/>
      <c r="H1" s="56"/>
      <c r="I1" s="56"/>
      <c r="J1" s="57"/>
    </row>
    <row r="2" spans="1:11" x14ac:dyDescent="0.25">
      <c r="A2" s="1">
        <v>1</v>
      </c>
      <c r="B2" s="2" t="s">
        <v>13</v>
      </c>
      <c r="C2" s="18">
        <v>45500</v>
      </c>
      <c r="D2" s="9" t="s">
        <v>11</v>
      </c>
      <c r="F2" s="53" t="s">
        <v>0</v>
      </c>
      <c r="G2" s="53" t="s">
        <v>1</v>
      </c>
      <c r="H2" s="55" t="s">
        <v>19</v>
      </c>
      <c r="I2" s="57"/>
      <c r="J2" s="53" t="s">
        <v>2</v>
      </c>
    </row>
    <row r="3" spans="1:11" x14ac:dyDescent="0.25">
      <c r="A3" s="1">
        <v>2</v>
      </c>
      <c r="B3" s="2" t="s">
        <v>4</v>
      </c>
      <c r="C3" s="18">
        <v>7000</v>
      </c>
      <c r="D3" s="9" t="s">
        <v>11</v>
      </c>
      <c r="F3" s="4">
        <v>1</v>
      </c>
      <c r="G3" s="2"/>
      <c r="H3" s="43"/>
      <c r="I3" s="45"/>
      <c r="J3" s="18"/>
      <c r="K3" s="35"/>
    </row>
    <row r="4" spans="1:11" x14ac:dyDescent="0.25">
      <c r="A4" s="1">
        <v>3</v>
      </c>
      <c r="B4" s="2" t="s">
        <v>5</v>
      </c>
      <c r="C4" s="18">
        <v>49000</v>
      </c>
      <c r="D4" s="9" t="s">
        <v>11</v>
      </c>
      <c r="F4" s="42">
        <f>F3+1</f>
        <v>2</v>
      </c>
      <c r="G4" s="2"/>
      <c r="H4" s="44"/>
      <c r="I4" s="45"/>
      <c r="J4" s="18"/>
    </row>
    <row r="5" spans="1:11" x14ac:dyDescent="0.25">
      <c r="A5" s="1">
        <v>4</v>
      </c>
      <c r="B5" s="2" t="s">
        <v>6</v>
      </c>
      <c r="C5" s="18">
        <v>35000</v>
      </c>
      <c r="D5" s="9" t="s">
        <v>11</v>
      </c>
      <c r="F5" s="42">
        <f t="shared" ref="F5:F13" si="0">F4+1</f>
        <v>3</v>
      </c>
      <c r="G5" s="2"/>
      <c r="H5" s="43"/>
      <c r="I5" s="45"/>
      <c r="J5" s="18"/>
      <c r="K5" s="11"/>
    </row>
    <row r="6" spans="1:11" x14ac:dyDescent="0.25">
      <c r="A6" s="1">
        <v>5</v>
      </c>
      <c r="B6" s="2" t="s">
        <v>8</v>
      </c>
      <c r="C6" s="18">
        <v>84000</v>
      </c>
      <c r="D6" s="9" t="s">
        <v>11</v>
      </c>
      <c r="F6" s="42">
        <f t="shared" si="0"/>
        <v>4</v>
      </c>
      <c r="G6" s="2"/>
      <c r="H6" s="43"/>
      <c r="I6" s="45"/>
      <c r="J6" s="18"/>
      <c r="K6" s="11"/>
    </row>
    <row r="7" spans="1:11" x14ac:dyDescent="0.25">
      <c r="A7" s="1">
        <v>6</v>
      </c>
      <c r="B7" s="2" t="s">
        <v>12</v>
      </c>
      <c r="C7" s="18">
        <v>70000</v>
      </c>
      <c r="D7" s="9" t="s">
        <v>11</v>
      </c>
      <c r="F7" s="42">
        <f t="shared" si="0"/>
        <v>5</v>
      </c>
      <c r="G7" s="2"/>
      <c r="H7" s="43"/>
      <c r="I7" s="45"/>
      <c r="J7" s="18"/>
      <c r="K7" s="11"/>
    </row>
    <row r="8" spans="1:11" x14ac:dyDescent="0.25">
      <c r="A8" s="58" t="s">
        <v>7</v>
      </c>
      <c r="B8" s="58"/>
      <c r="C8" s="19">
        <f>SUM(C2:C7)</f>
        <v>290500</v>
      </c>
      <c r="D8" s="39" t="s">
        <v>10</v>
      </c>
      <c r="F8" s="42">
        <f t="shared" si="0"/>
        <v>6</v>
      </c>
      <c r="G8" s="2"/>
      <c r="H8" s="43"/>
      <c r="I8" s="45"/>
      <c r="J8" s="18"/>
      <c r="K8" s="11"/>
    </row>
    <row r="9" spans="1:11" x14ac:dyDescent="0.25">
      <c r="A9" s="6"/>
      <c r="B9" s="7" t="s">
        <v>14</v>
      </c>
      <c r="C9" s="20">
        <v>45500</v>
      </c>
      <c r="D9" s="4" t="s">
        <v>11</v>
      </c>
      <c r="F9" s="42">
        <f t="shared" si="0"/>
        <v>7</v>
      </c>
      <c r="G9" s="2"/>
      <c r="H9" s="7"/>
      <c r="I9" s="38"/>
      <c r="J9" s="18"/>
      <c r="K9" s="11"/>
    </row>
    <row r="10" spans="1:11" x14ac:dyDescent="0.25">
      <c r="A10" s="6"/>
      <c r="B10" s="7" t="s">
        <v>15</v>
      </c>
      <c r="C10" s="21">
        <f>C8-C9</f>
        <v>245000</v>
      </c>
      <c r="D10" s="4" t="s">
        <v>11</v>
      </c>
      <c r="F10" s="4">
        <f t="shared" si="0"/>
        <v>8</v>
      </c>
      <c r="G10" s="2"/>
      <c r="H10" s="7"/>
      <c r="I10" s="45"/>
      <c r="J10" s="18"/>
      <c r="K10" s="11"/>
    </row>
    <row r="11" spans="1:11" x14ac:dyDescent="0.25">
      <c r="A11" s="5" t="s">
        <v>0</v>
      </c>
      <c r="B11" s="5" t="s">
        <v>1</v>
      </c>
      <c r="C11" s="22" t="s">
        <v>2</v>
      </c>
      <c r="D11" s="5" t="s">
        <v>10</v>
      </c>
      <c r="F11" s="4">
        <f t="shared" si="0"/>
        <v>9</v>
      </c>
      <c r="G11" s="2"/>
      <c r="H11" s="7"/>
      <c r="I11" s="38"/>
      <c r="J11" s="18"/>
      <c r="K11" s="54"/>
    </row>
    <row r="12" spans="1:11" x14ac:dyDescent="0.25">
      <c r="A12" s="1">
        <v>1</v>
      </c>
      <c r="B12" s="2" t="s">
        <v>3</v>
      </c>
      <c r="C12" s="18">
        <v>12980</v>
      </c>
      <c r="D12" s="4" t="s">
        <v>11</v>
      </c>
      <c r="F12" s="4">
        <f t="shared" si="0"/>
        <v>10</v>
      </c>
      <c r="G12" s="2"/>
      <c r="H12" s="7"/>
      <c r="I12" s="38"/>
      <c r="J12" s="18"/>
      <c r="K12" s="54"/>
    </row>
    <row r="13" spans="1:11" x14ac:dyDescent="0.25">
      <c r="A13" s="1">
        <v>2</v>
      </c>
      <c r="B13" s="2" t="s">
        <v>9</v>
      </c>
      <c r="C13" s="18">
        <v>12000</v>
      </c>
      <c r="D13" s="4" t="s">
        <v>11</v>
      </c>
      <c r="F13" s="4">
        <f t="shared" si="0"/>
        <v>11</v>
      </c>
      <c r="G13" s="2"/>
      <c r="H13" s="7"/>
      <c r="I13" s="38"/>
      <c r="J13" s="18"/>
      <c r="K13" s="11"/>
    </row>
    <row r="14" spans="1:11" x14ac:dyDescent="0.25">
      <c r="A14" s="58" t="s">
        <v>7</v>
      </c>
      <c r="B14" s="58"/>
      <c r="C14" s="23">
        <f>SUM(C12:C13)</f>
        <v>24980</v>
      </c>
      <c r="D14" s="4"/>
      <c r="F14" s="58" t="s">
        <v>7</v>
      </c>
      <c r="G14" s="58"/>
      <c r="H14" s="41"/>
      <c r="I14" s="36"/>
      <c r="J14" s="37">
        <f>SUM(J3:J13)</f>
        <v>0</v>
      </c>
      <c r="K14" s="11"/>
    </row>
    <row r="15" spans="1:11" x14ac:dyDescent="0.25">
      <c r="A15" s="59" t="s">
        <v>16</v>
      </c>
      <c r="B15" s="59"/>
      <c r="C15" s="20">
        <f>C9+C10+C14</f>
        <v>315480</v>
      </c>
    </row>
    <row r="16" spans="1:11" x14ac:dyDescent="0.25">
      <c r="A16" s="60" t="s">
        <v>17</v>
      </c>
      <c r="B16" s="60"/>
      <c r="C16" s="24">
        <v>290500</v>
      </c>
    </row>
    <row r="17" spans="1:10" x14ac:dyDescent="0.25">
      <c r="A17" s="60" t="s">
        <v>28</v>
      </c>
      <c r="B17" s="60"/>
      <c r="C17" s="24">
        <v>12980</v>
      </c>
    </row>
    <row r="18" spans="1:10" x14ac:dyDescent="0.25">
      <c r="A18" s="60" t="s">
        <v>29</v>
      </c>
      <c r="B18" s="60"/>
      <c r="C18" s="24">
        <v>12000</v>
      </c>
    </row>
    <row r="19" spans="1:10" x14ac:dyDescent="0.25">
      <c r="A19" s="58" t="s">
        <v>21</v>
      </c>
      <c r="B19" s="58"/>
      <c r="C19" s="25">
        <f>C15-C16-C17-C18</f>
        <v>0</v>
      </c>
      <c r="D19" s="10"/>
      <c r="E19" s="10"/>
    </row>
    <row r="20" spans="1:10" x14ac:dyDescent="0.25">
      <c r="A20" s="55" t="s">
        <v>20</v>
      </c>
      <c r="B20" s="57"/>
      <c r="C20" s="26">
        <f>C19-C22</f>
        <v>0</v>
      </c>
    </row>
    <row r="21" spans="1:10" x14ac:dyDescent="0.25">
      <c r="G21" s="34"/>
      <c r="I21" s="34"/>
      <c r="J21" s="34"/>
    </row>
    <row r="22" spans="1:10" x14ac:dyDescent="0.25">
      <c r="A22" s="55" t="s">
        <v>18</v>
      </c>
      <c r="B22" s="57"/>
      <c r="C22" s="8">
        <f>J14</f>
        <v>0</v>
      </c>
      <c r="F22" s="34"/>
      <c r="G22" s="34"/>
      <c r="I22" s="34"/>
      <c r="J22" s="34"/>
    </row>
    <row r="23" spans="1:10" x14ac:dyDescent="0.25">
      <c r="F23" s="34"/>
      <c r="G23" s="34"/>
      <c r="I23" s="34"/>
      <c r="J23" s="34"/>
    </row>
    <row r="24" spans="1:10" x14ac:dyDescent="0.25">
      <c r="F24" s="34"/>
      <c r="G24" s="34"/>
      <c r="I24" s="34"/>
      <c r="J24" s="34"/>
    </row>
    <row r="31" spans="1:10" x14ac:dyDescent="0.25">
      <c r="E31" s="11"/>
    </row>
  </sheetData>
  <mergeCells count="12">
    <mergeCell ref="F1:J1"/>
    <mergeCell ref="F14:G14"/>
    <mergeCell ref="A22:B22"/>
    <mergeCell ref="A20:B20"/>
    <mergeCell ref="A8:B8"/>
    <mergeCell ref="A14:B14"/>
    <mergeCell ref="A15:B15"/>
    <mergeCell ref="A16:B16"/>
    <mergeCell ref="A19:B19"/>
    <mergeCell ref="A17:B17"/>
    <mergeCell ref="A18:B18"/>
    <mergeCell ref="H2:I2"/>
  </mergeCells>
  <pageMargins left="0.7" right="0.7" top="0.75" bottom="0.75" header="0.3" footer="0.3"/>
  <pageSetup paperSize="12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5"/>
  <sheetViews>
    <sheetView workbookViewId="0">
      <pane ySplit="2" topLeftCell="A39" activePane="bottomLeft" state="frozen"/>
      <selection pane="bottomLeft" activeCell="B68" sqref="B68"/>
    </sheetView>
  </sheetViews>
  <sheetFormatPr defaultRowHeight="15" x14ac:dyDescent="0.25"/>
  <cols>
    <col min="1" max="1" width="10.7109375" style="15" bestFit="1" customWidth="1"/>
    <col min="2" max="2" width="25.85546875" style="33" bestFit="1" customWidth="1"/>
    <col min="3" max="3" width="29.28515625" bestFit="1" customWidth="1"/>
    <col min="4" max="4" width="11.85546875" style="17" bestFit="1" customWidth="1"/>
    <col min="5" max="5" width="11" style="12" bestFit="1" customWidth="1"/>
    <col min="6" max="6" width="12.42578125" style="12" bestFit="1" customWidth="1"/>
    <col min="7" max="7" width="9.140625" style="12"/>
    <col min="8" max="8" width="17.5703125" bestFit="1" customWidth="1"/>
    <col min="10" max="10" width="26.7109375" customWidth="1"/>
    <col min="12" max="12" width="11" customWidth="1"/>
  </cols>
  <sheetData>
    <row r="1" spans="1:13" x14ac:dyDescent="0.25">
      <c r="D1" s="51">
        <f>SUBTOTAL(9,D3:D68)</f>
        <v>45605</v>
      </c>
      <c r="E1" s="51">
        <f>SUBTOTAL(9,E3:E68)</f>
        <v>45555</v>
      </c>
      <c r="F1" s="52">
        <f>F75</f>
        <v>50</v>
      </c>
      <c r="K1">
        <f>SUBTOTAL(9,K3:K15)</f>
        <v>0</v>
      </c>
      <c r="L1">
        <f>SUBTOTAL(9,L3:L15)</f>
        <v>0</v>
      </c>
    </row>
    <row r="2" spans="1:13" x14ac:dyDescent="0.25">
      <c r="A2" s="13" t="s">
        <v>34</v>
      </c>
      <c r="B2" s="13" t="s">
        <v>19</v>
      </c>
      <c r="C2" s="28" t="s">
        <v>1</v>
      </c>
      <c r="D2" s="29" t="s">
        <v>22</v>
      </c>
      <c r="E2" s="28" t="s">
        <v>23</v>
      </c>
      <c r="F2" s="28" t="s">
        <v>24</v>
      </c>
      <c r="G2"/>
      <c r="I2" s="13" t="s">
        <v>34</v>
      </c>
      <c r="J2" s="28" t="s">
        <v>1</v>
      </c>
      <c r="K2" s="29" t="s">
        <v>22</v>
      </c>
      <c r="L2" s="28" t="s">
        <v>23</v>
      </c>
      <c r="M2" s="28" t="s">
        <v>24</v>
      </c>
    </row>
    <row r="3" spans="1:13" x14ac:dyDescent="0.25">
      <c r="A3" s="14">
        <v>1</v>
      </c>
      <c r="B3" s="31"/>
      <c r="C3" s="4" t="s">
        <v>25</v>
      </c>
      <c r="D3" s="16"/>
      <c r="E3" s="16"/>
      <c r="F3" s="4"/>
      <c r="G3"/>
      <c r="I3" s="14"/>
      <c r="J3" s="4"/>
      <c r="K3" s="16"/>
      <c r="L3" s="16"/>
      <c r="M3" s="4"/>
    </row>
    <row r="4" spans="1:13" x14ac:dyDescent="0.25">
      <c r="A4" s="14">
        <v>2</v>
      </c>
      <c r="B4" s="32">
        <v>44231</v>
      </c>
      <c r="C4" s="4" t="s">
        <v>26</v>
      </c>
      <c r="D4" s="16">
        <v>1000</v>
      </c>
      <c r="E4" s="16"/>
      <c r="F4" s="27">
        <f>F3+D4-E4</f>
        <v>1000</v>
      </c>
      <c r="G4"/>
      <c r="I4" s="14"/>
      <c r="J4" s="4"/>
      <c r="K4" s="16"/>
      <c r="L4" s="49"/>
      <c r="M4" s="27"/>
    </row>
    <row r="5" spans="1:13" x14ac:dyDescent="0.25">
      <c r="A5" s="14">
        <v>3</v>
      </c>
      <c r="B5" s="32">
        <v>44232</v>
      </c>
      <c r="C5" s="4" t="s">
        <v>27</v>
      </c>
      <c r="D5" s="16"/>
      <c r="E5" s="16"/>
      <c r="F5" s="27">
        <f t="shared" ref="F5:F43" si="0">F4+D5-E5</f>
        <v>1000</v>
      </c>
      <c r="G5"/>
      <c r="I5" s="14"/>
      <c r="J5" s="4"/>
      <c r="K5" s="16"/>
      <c r="L5" s="49"/>
      <c r="M5" s="27"/>
    </row>
    <row r="6" spans="1:13" x14ac:dyDescent="0.25">
      <c r="A6" s="14">
        <v>4</v>
      </c>
      <c r="B6" s="32">
        <v>44239</v>
      </c>
      <c r="C6" s="4" t="s">
        <v>26</v>
      </c>
      <c r="D6" s="16">
        <v>1630</v>
      </c>
      <c r="E6" s="16"/>
      <c r="F6" s="27">
        <f t="shared" si="0"/>
        <v>2630</v>
      </c>
      <c r="G6"/>
      <c r="I6" s="14"/>
      <c r="J6" s="4"/>
      <c r="K6" s="16"/>
      <c r="L6" s="49"/>
      <c r="M6" s="27"/>
    </row>
    <row r="7" spans="1:13" x14ac:dyDescent="0.25">
      <c r="A7" s="14">
        <v>5</v>
      </c>
      <c r="B7" s="32">
        <v>44247</v>
      </c>
      <c r="C7" s="4" t="s">
        <v>26</v>
      </c>
      <c r="D7" s="16">
        <v>700</v>
      </c>
      <c r="E7" s="16"/>
      <c r="F7" s="27">
        <f t="shared" si="0"/>
        <v>3330</v>
      </c>
      <c r="G7"/>
      <c r="I7" s="14"/>
      <c r="J7" s="4"/>
      <c r="K7" s="16"/>
      <c r="L7" s="49"/>
      <c r="M7" s="27"/>
    </row>
    <row r="8" spans="1:13" x14ac:dyDescent="0.25">
      <c r="A8" s="14">
        <v>6</v>
      </c>
      <c r="B8" s="32">
        <v>44254</v>
      </c>
      <c r="C8" s="4" t="s">
        <v>26</v>
      </c>
      <c r="D8" s="16">
        <v>1000</v>
      </c>
      <c r="E8" s="16"/>
      <c r="F8" s="27">
        <f t="shared" si="0"/>
        <v>4330</v>
      </c>
      <c r="G8"/>
      <c r="I8" s="14"/>
      <c r="J8" s="4"/>
      <c r="K8" s="16"/>
      <c r="L8" s="49"/>
      <c r="M8" s="27"/>
    </row>
    <row r="9" spans="1:13" x14ac:dyDescent="0.25">
      <c r="A9" s="14">
        <v>7</v>
      </c>
      <c r="B9" s="32">
        <v>44261</v>
      </c>
      <c r="C9" s="4" t="s">
        <v>26</v>
      </c>
      <c r="D9" s="16">
        <v>1800</v>
      </c>
      <c r="E9" s="16"/>
      <c r="F9" s="27">
        <f t="shared" si="0"/>
        <v>6130</v>
      </c>
      <c r="G9"/>
      <c r="I9" s="14"/>
      <c r="J9" s="4"/>
      <c r="K9" s="16"/>
      <c r="L9" s="49"/>
      <c r="M9" s="27"/>
    </row>
    <row r="10" spans="1:13" x14ac:dyDescent="0.25">
      <c r="A10" s="14">
        <v>8</v>
      </c>
      <c r="B10" s="32">
        <v>44261</v>
      </c>
      <c r="C10" s="4" t="s">
        <v>30</v>
      </c>
      <c r="D10" s="16"/>
      <c r="E10" s="16">
        <v>500</v>
      </c>
      <c r="F10" s="27">
        <f t="shared" si="0"/>
        <v>5630</v>
      </c>
      <c r="G10"/>
      <c r="I10" s="14"/>
      <c r="J10" s="4"/>
      <c r="K10" s="16"/>
      <c r="L10" s="49"/>
      <c r="M10" s="27"/>
    </row>
    <row r="11" spans="1:13" x14ac:dyDescent="0.25">
      <c r="A11" s="14">
        <v>9</v>
      </c>
      <c r="B11" s="32">
        <v>44261</v>
      </c>
      <c r="C11" s="4" t="s">
        <v>31</v>
      </c>
      <c r="D11" s="16">
        <v>200</v>
      </c>
      <c r="E11" s="30"/>
      <c r="F11" s="27">
        <f t="shared" si="0"/>
        <v>5830</v>
      </c>
      <c r="I11" s="14"/>
      <c r="J11" s="4"/>
      <c r="K11" s="16"/>
      <c r="L11" s="49"/>
      <c r="M11" s="27"/>
    </row>
    <row r="12" spans="1:13" x14ac:dyDescent="0.25">
      <c r="A12" s="14">
        <v>10</v>
      </c>
      <c r="B12" s="32">
        <v>44262</v>
      </c>
      <c r="C12" s="4" t="s">
        <v>32</v>
      </c>
      <c r="D12" s="16"/>
      <c r="E12" s="30">
        <v>330</v>
      </c>
      <c r="F12" s="27">
        <f t="shared" si="0"/>
        <v>5500</v>
      </c>
      <c r="H12" s="35"/>
      <c r="I12" s="14"/>
      <c r="J12" s="4"/>
      <c r="K12" s="16"/>
      <c r="L12" s="49"/>
      <c r="M12" s="27"/>
    </row>
    <row r="13" spans="1:13" x14ac:dyDescent="0.25">
      <c r="A13" s="14">
        <v>11</v>
      </c>
      <c r="B13" s="32">
        <v>44262</v>
      </c>
      <c r="C13" s="4" t="s">
        <v>33</v>
      </c>
      <c r="D13" s="16"/>
      <c r="E13" s="30">
        <v>5500</v>
      </c>
      <c r="F13" s="27">
        <f t="shared" si="0"/>
        <v>0</v>
      </c>
      <c r="I13" s="14"/>
      <c r="J13" s="4"/>
      <c r="K13" s="16"/>
      <c r="L13" s="49"/>
      <c r="M13" s="27"/>
    </row>
    <row r="14" spans="1:13" x14ac:dyDescent="0.25">
      <c r="A14" s="14">
        <v>12</v>
      </c>
      <c r="B14" s="32">
        <v>44265</v>
      </c>
      <c r="C14" s="4" t="s">
        <v>26</v>
      </c>
      <c r="D14" s="16">
        <v>1100</v>
      </c>
      <c r="E14" s="30"/>
      <c r="F14" s="27">
        <f t="shared" si="0"/>
        <v>1100</v>
      </c>
      <c r="I14" s="47"/>
      <c r="J14" s="48"/>
      <c r="K14" s="49"/>
      <c r="L14" s="49"/>
      <c r="M14" s="46"/>
    </row>
    <row r="15" spans="1:13" x14ac:dyDescent="0.25">
      <c r="A15" s="14">
        <v>13</v>
      </c>
      <c r="B15" s="32">
        <v>44268</v>
      </c>
      <c r="C15" s="4" t="s">
        <v>26</v>
      </c>
      <c r="D15" s="16">
        <v>1700</v>
      </c>
      <c r="E15" s="30"/>
      <c r="F15" s="27">
        <f t="shared" si="0"/>
        <v>2800</v>
      </c>
      <c r="I15" s="14"/>
      <c r="J15" s="48"/>
      <c r="K15" s="49"/>
      <c r="L15" s="49"/>
      <c r="M15" s="46"/>
    </row>
    <row r="16" spans="1:13" x14ac:dyDescent="0.25">
      <c r="A16" s="14">
        <v>15</v>
      </c>
      <c r="B16" s="32">
        <v>44274</v>
      </c>
      <c r="C16" s="4" t="s">
        <v>26</v>
      </c>
      <c r="D16" s="16">
        <v>1500</v>
      </c>
      <c r="E16" s="30"/>
      <c r="F16" s="27">
        <f t="shared" si="0"/>
        <v>4300</v>
      </c>
    </row>
    <row r="17" spans="1:9" x14ac:dyDescent="0.25">
      <c r="A17" s="14">
        <v>18</v>
      </c>
      <c r="B17" s="32">
        <v>44279</v>
      </c>
      <c r="C17" s="4" t="s">
        <v>26</v>
      </c>
      <c r="D17" s="16">
        <v>1300</v>
      </c>
      <c r="E17" s="30"/>
      <c r="F17" s="27">
        <f t="shared" si="0"/>
        <v>5600</v>
      </c>
    </row>
    <row r="18" spans="1:9" x14ac:dyDescent="0.25">
      <c r="A18" s="14">
        <v>19</v>
      </c>
      <c r="B18" s="32">
        <v>44282</v>
      </c>
      <c r="C18" s="4" t="s">
        <v>26</v>
      </c>
      <c r="D18" s="16">
        <v>1000</v>
      </c>
      <c r="E18" s="30"/>
      <c r="F18" s="27">
        <f t="shared" si="0"/>
        <v>6600</v>
      </c>
    </row>
    <row r="19" spans="1:9" x14ac:dyDescent="0.25">
      <c r="A19" s="14">
        <v>20</v>
      </c>
      <c r="B19" s="32">
        <v>44287</v>
      </c>
      <c r="C19" s="4" t="s">
        <v>36</v>
      </c>
      <c r="D19" s="16"/>
      <c r="E19" s="30">
        <v>130</v>
      </c>
      <c r="F19" s="27">
        <f t="shared" si="0"/>
        <v>6470</v>
      </c>
    </row>
    <row r="20" spans="1:9" x14ac:dyDescent="0.25">
      <c r="A20" s="14">
        <v>21</v>
      </c>
      <c r="B20" s="32">
        <v>44291</v>
      </c>
      <c r="C20" s="4" t="s">
        <v>26</v>
      </c>
      <c r="D20" s="16">
        <v>2500</v>
      </c>
      <c r="E20" s="30"/>
      <c r="F20" s="27">
        <f t="shared" si="0"/>
        <v>8970</v>
      </c>
    </row>
    <row r="21" spans="1:9" x14ac:dyDescent="0.25">
      <c r="A21" s="14">
        <v>22</v>
      </c>
      <c r="B21" s="32">
        <v>44291</v>
      </c>
      <c r="C21" s="4" t="s">
        <v>37</v>
      </c>
      <c r="D21" s="16"/>
      <c r="E21" s="30">
        <v>900</v>
      </c>
      <c r="F21" s="27">
        <f t="shared" si="0"/>
        <v>8070</v>
      </c>
    </row>
    <row r="22" spans="1:9" x14ac:dyDescent="0.25">
      <c r="A22" s="14">
        <v>23</v>
      </c>
      <c r="B22" s="32">
        <v>44292</v>
      </c>
      <c r="C22" s="4" t="s">
        <v>26</v>
      </c>
      <c r="D22" s="16">
        <v>1500</v>
      </c>
      <c r="E22" s="30"/>
      <c r="F22" s="27">
        <f t="shared" si="0"/>
        <v>9570</v>
      </c>
    </row>
    <row r="23" spans="1:9" x14ac:dyDescent="0.25">
      <c r="A23" s="14">
        <v>24</v>
      </c>
      <c r="B23" s="32">
        <v>44293</v>
      </c>
      <c r="C23" s="4" t="s">
        <v>26</v>
      </c>
      <c r="D23" s="16">
        <v>400</v>
      </c>
      <c r="E23" s="30"/>
      <c r="F23" s="27">
        <f t="shared" si="0"/>
        <v>9970</v>
      </c>
    </row>
    <row r="24" spans="1:9" x14ac:dyDescent="0.25">
      <c r="A24" s="14">
        <v>25</v>
      </c>
      <c r="B24" s="32">
        <v>44293</v>
      </c>
      <c r="C24" s="4" t="s">
        <v>38</v>
      </c>
      <c r="D24" s="16">
        <v>500</v>
      </c>
      <c r="E24" s="30"/>
      <c r="F24" s="27">
        <f t="shared" si="0"/>
        <v>10470</v>
      </c>
    </row>
    <row r="25" spans="1:9" x14ac:dyDescent="0.25">
      <c r="A25" s="14">
        <v>26</v>
      </c>
      <c r="B25" s="32">
        <v>44294</v>
      </c>
      <c r="C25" s="4" t="s">
        <v>39</v>
      </c>
      <c r="D25" s="16"/>
      <c r="E25" s="30">
        <v>2000</v>
      </c>
      <c r="F25" s="27">
        <f t="shared" si="0"/>
        <v>8470</v>
      </c>
    </row>
    <row r="26" spans="1:9" x14ac:dyDescent="0.25">
      <c r="A26" s="14">
        <v>27</v>
      </c>
      <c r="B26" s="32">
        <v>44296</v>
      </c>
      <c r="C26" s="4" t="s">
        <v>40</v>
      </c>
      <c r="D26" s="16"/>
      <c r="E26" s="16">
        <v>490</v>
      </c>
      <c r="F26" s="27">
        <f t="shared" si="0"/>
        <v>7980</v>
      </c>
    </row>
    <row r="27" spans="1:9" x14ac:dyDescent="0.25">
      <c r="A27" s="14">
        <v>28</v>
      </c>
      <c r="B27" s="32">
        <v>44294</v>
      </c>
      <c r="C27" s="4" t="s">
        <v>41</v>
      </c>
      <c r="D27" s="16"/>
      <c r="E27" s="16">
        <v>500</v>
      </c>
      <c r="F27" s="27">
        <f t="shared" si="0"/>
        <v>7480</v>
      </c>
    </row>
    <row r="28" spans="1:9" x14ac:dyDescent="0.25">
      <c r="A28" s="14">
        <v>29</v>
      </c>
      <c r="B28" s="32">
        <v>44298</v>
      </c>
      <c r="C28" s="4" t="s">
        <v>26</v>
      </c>
      <c r="D28" s="16">
        <v>1700</v>
      </c>
      <c r="E28" s="30"/>
      <c r="F28" s="27">
        <f t="shared" si="0"/>
        <v>9180</v>
      </c>
    </row>
    <row r="29" spans="1:9" x14ac:dyDescent="0.25">
      <c r="A29" s="14">
        <v>30</v>
      </c>
      <c r="B29" s="32">
        <v>44303</v>
      </c>
      <c r="C29" s="4" t="s">
        <v>42</v>
      </c>
      <c r="D29" s="16">
        <f>2000-235</f>
        <v>1765</v>
      </c>
      <c r="E29" s="30"/>
      <c r="F29" s="27">
        <f t="shared" si="0"/>
        <v>10945</v>
      </c>
    </row>
    <row r="30" spans="1:9" x14ac:dyDescent="0.25">
      <c r="A30" s="14">
        <v>31</v>
      </c>
      <c r="B30" s="32">
        <v>44305</v>
      </c>
      <c r="C30" s="4" t="s">
        <v>43</v>
      </c>
      <c r="D30" s="16"/>
      <c r="E30" s="30">
        <v>4945</v>
      </c>
      <c r="F30" s="27">
        <f t="shared" si="0"/>
        <v>6000</v>
      </c>
    </row>
    <row r="31" spans="1:9" x14ac:dyDescent="0.25">
      <c r="A31" s="14">
        <v>32</v>
      </c>
      <c r="B31" s="32">
        <v>44306</v>
      </c>
      <c r="C31" s="4" t="s">
        <v>43</v>
      </c>
      <c r="D31" s="16"/>
      <c r="E31" s="30">
        <v>1000</v>
      </c>
      <c r="F31" s="27">
        <f t="shared" si="0"/>
        <v>5000</v>
      </c>
      <c r="I31" s="34"/>
    </row>
    <row r="32" spans="1:9" x14ac:dyDescent="0.25">
      <c r="A32" s="14">
        <v>33</v>
      </c>
      <c r="B32" s="32">
        <v>44308</v>
      </c>
      <c r="C32" s="4" t="s">
        <v>42</v>
      </c>
      <c r="D32" s="16">
        <v>1300</v>
      </c>
      <c r="E32" s="30"/>
      <c r="F32" s="27">
        <f t="shared" si="0"/>
        <v>6300</v>
      </c>
      <c r="I32" s="34"/>
    </row>
    <row r="33" spans="1:9" x14ac:dyDescent="0.25">
      <c r="A33" s="14">
        <v>34</v>
      </c>
      <c r="B33" s="32">
        <v>44310</v>
      </c>
      <c r="C33" s="4" t="s">
        <v>42</v>
      </c>
      <c r="D33" s="16">
        <v>2200</v>
      </c>
      <c r="E33" s="30"/>
      <c r="F33" s="27">
        <f t="shared" si="0"/>
        <v>8500</v>
      </c>
      <c r="I33" s="34"/>
    </row>
    <row r="34" spans="1:9" x14ac:dyDescent="0.25">
      <c r="A34" s="14">
        <v>35</v>
      </c>
      <c r="B34" s="32">
        <v>44314</v>
      </c>
      <c r="C34" s="4" t="s">
        <v>43</v>
      </c>
      <c r="D34" s="16"/>
      <c r="E34" s="30">
        <v>4740</v>
      </c>
      <c r="F34" s="27">
        <f t="shared" si="0"/>
        <v>3760</v>
      </c>
      <c r="G34" s="40"/>
      <c r="I34" s="34"/>
    </row>
    <row r="35" spans="1:9" x14ac:dyDescent="0.25">
      <c r="A35" s="14">
        <v>36</v>
      </c>
      <c r="B35" s="32">
        <v>44317</v>
      </c>
      <c r="C35" s="4" t="s">
        <v>43</v>
      </c>
      <c r="D35" s="16"/>
      <c r="E35" s="30">
        <v>2250</v>
      </c>
      <c r="F35" s="27">
        <f t="shared" si="0"/>
        <v>1510</v>
      </c>
    </row>
    <row r="36" spans="1:9" x14ac:dyDescent="0.25">
      <c r="A36" s="14">
        <v>37</v>
      </c>
      <c r="B36" s="32">
        <v>44320</v>
      </c>
      <c r="C36" s="4" t="s">
        <v>42</v>
      </c>
      <c r="D36" s="16">
        <v>1100</v>
      </c>
      <c r="E36" s="30"/>
      <c r="F36" s="27">
        <f t="shared" si="0"/>
        <v>2610</v>
      </c>
    </row>
    <row r="37" spans="1:9" x14ac:dyDescent="0.25">
      <c r="A37" s="14">
        <v>38</v>
      </c>
      <c r="B37" s="32">
        <v>44321</v>
      </c>
      <c r="C37" s="4" t="s">
        <v>43</v>
      </c>
      <c r="D37" s="16"/>
      <c r="E37" s="30">
        <v>2000</v>
      </c>
      <c r="F37" s="27">
        <f t="shared" si="0"/>
        <v>610</v>
      </c>
    </row>
    <row r="38" spans="1:9" x14ac:dyDescent="0.25">
      <c r="A38" s="14">
        <v>39</v>
      </c>
      <c r="B38" s="32"/>
      <c r="C38" s="4" t="s">
        <v>44</v>
      </c>
      <c r="D38" s="16">
        <v>5400</v>
      </c>
      <c r="E38" s="30"/>
      <c r="F38" s="27">
        <f t="shared" si="0"/>
        <v>6010</v>
      </c>
    </row>
    <row r="39" spans="1:9" x14ac:dyDescent="0.25">
      <c r="A39" s="14">
        <v>40</v>
      </c>
      <c r="B39" s="32"/>
      <c r="C39" s="4" t="s">
        <v>45</v>
      </c>
      <c r="D39" s="16"/>
      <c r="E39" s="30">
        <v>4500</v>
      </c>
      <c r="F39" s="27">
        <f t="shared" si="0"/>
        <v>1510</v>
      </c>
    </row>
    <row r="40" spans="1:9" x14ac:dyDescent="0.25">
      <c r="A40" s="14">
        <v>41</v>
      </c>
      <c r="B40" s="32">
        <v>44322</v>
      </c>
      <c r="C40" s="4" t="s">
        <v>42</v>
      </c>
      <c r="D40" s="16">
        <v>1400</v>
      </c>
      <c r="E40" s="30"/>
      <c r="F40" s="27">
        <f t="shared" si="0"/>
        <v>2910</v>
      </c>
    </row>
    <row r="41" spans="1:9" x14ac:dyDescent="0.25">
      <c r="A41" s="14">
        <v>42</v>
      </c>
      <c r="B41" s="32"/>
      <c r="C41" s="4" t="s">
        <v>45</v>
      </c>
      <c r="D41" s="16"/>
      <c r="E41" s="30">
        <v>2200</v>
      </c>
      <c r="F41" s="27">
        <f t="shared" si="0"/>
        <v>710</v>
      </c>
    </row>
    <row r="42" spans="1:9" x14ac:dyDescent="0.25">
      <c r="A42" s="14">
        <v>43</v>
      </c>
      <c r="B42" s="32">
        <v>44323</v>
      </c>
      <c r="C42" s="4" t="s">
        <v>42</v>
      </c>
      <c r="D42" s="16">
        <v>750</v>
      </c>
      <c r="E42" s="30"/>
      <c r="F42" s="27">
        <f t="shared" si="0"/>
        <v>1460</v>
      </c>
    </row>
    <row r="43" spans="1:9" x14ac:dyDescent="0.25">
      <c r="A43" s="14">
        <v>44</v>
      </c>
      <c r="B43" s="32">
        <v>44340</v>
      </c>
      <c r="C43" s="4" t="s">
        <v>42</v>
      </c>
      <c r="D43" s="16">
        <v>1400</v>
      </c>
      <c r="E43" s="30"/>
      <c r="F43" s="27">
        <f t="shared" si="0"/>
        <v>2860</v>
      </c>
    </row>
    <row r="44" spans="1:9" x14ac:dyDescent="0.25">
      <c r="A44" s="14">
        <v>45</v>
      </c>
      <c r="B44" s="32">
        <v>44341</v>
      </c>
      <c r="C44" s="4" t="s">
        <v>46</v>
      </c>
      <c r="D44" s="16"/>
      <c r="E44" s="30">
        <v>1000</v>
      </c>
      <c r="F44" s="27">
        <f t="shared" ref="F44:F75" si="1">F43+D44-E44</f>
        <v>1860</v>
      </c>
    </row>
    <row r="45" spans="1:9" x14ac:dyDescent="0.25">
      <c r="A45" s="14">
        <v>46</v>
      </c>
      <c r="B45" s="32">
        <v>44341</v>
      </c>
      <c r="C45" s="4" t="s">
        <v>47</v>
      </c>
      <c r="D45" s="16"/>
      <c r="E45" s="30">
        <v>480</v>
      </c>
      <c r="F45" s="27">
        <f t="shared" si="1"/>
        <v>1380</v>
      </c>
    </row>
    <row r="46" spans="1:9" x14ac:dyDescent="0.25">
      <c r="A46" s="14">
        <v>47</v>
      </c>
      <c r="B46" s="32">
        <v>44348</v>
      </c>
      <c r="C46" s="4" t="s">
        <v>42</v>
      </c>
      <c r="D46" s="16">
        <v>1400</v>
      </c>
      <c r="E46" s="30"/>
      <c r="F46" s="27">
        <f t="shared" si="1"/>
        <v>2780</v>
      </c>
    </row>
    <row r="47" spans="1:9" x14ac:dyDescent="0.25">
      <c r="A47" s="14">
        <v>48</v>
      </c>
      <c r="B47" s="32">
        <v>44354</v>
      </c>
      <c r="C47" s="4" t="s">
        <v>42</v>
      </c>
      <c r="D47" s="16">
        <v>1300</v>
      </c>
      <c r="E47" s="30"/>
      <c r="F47" s="27">
        <f t="shared" si="1"/>
        <v>4080</v>
      </c>
    </row>
    <row r="48" spans="1:9" x14ac:dyDescent="0.25">
      <c r="A48" s="14">
        <v>49</v>
      </c>
      <c r="B48" s="32">
        <v>44355</v>
      </c>
      <c r="C48" s="4" t="s">
        <v>48</v>
      </c>
      <c r="D48" s="16"/>
      <c r="E48" s="30">
        <v>1000</v>
      </c>
      <c r="F48" s="27">
        <f t="shared" si="1"/>
        <v>3080</v>
      </c>
    </row>
    <row r="49" spans="1:6" x14ac:dyDescent="0.25">
      <c r="A49" s="14">
        <v>50</v>
      </c>
      <c r="B49" s="32">
        <v>44355</v>
      </c>
      <c r="C49" s="4" t="s">
        <v>49</v>
      </c>
      <c r="D49" s="16"/>
      <c r="E49" s="30">
        <v>1000</v>
      </c>
      <c r="F49" s="27">
        <f t="shared" si="1"/>
        <v>2080</v>
      </c>
    </row>
    <row r="50" spans="1:6" x14ac:dyDescent="0.25">
      <c r="A50" s="14">
        <v>51</v>
      </c>
      <c r="B50" s="32">
        <v>44356</v>
      </c>
      <c r="C50" s="4" t="s">
        <v>42</v>
      </c>
      <c r="D50" s="16">
        <v>1000</v>
      </c>
      <c r="E50" s="30"/>
      <c r="F50" s="27">
        <f t="shared" si="1"/>
        <v>3080</v>
      </c>
    </row>
    <row r="51" spans="1:6" x14ac:dyDescent="0.25">
      <c r="A51" s="14">
        <v>52</v>
      </c>
      <c r="B51" s="32">
        <v>44359</v>
      </c>
      <c r="C51" s="4" t="s">
        <v>42</v>
      </c>
      <c r="D51" s="16">
        <v>410</v>
      </c>
      <c r="E51" s="30"/>
      <c r="F51" s="27">
        <f t="shared" si="1"/>
        <v>3490</v>
      </c>
    </row>
    <row r="52" spans="1:6" x14ac:dyDescent="0.25">
      <c r="A52" s="14">
        <v>53</v>
      </c>
      <c r="B52" s="32">
        <v>44359</v>
      </c>
      <c r="C52" s="4" t="s">
        <v>42</v>
      </c>
      <c r="D52" s="16">
        <v>1000</v>
      </c>
      <c r="E52" s="30"/>
      <c r="F52" s="27">
        <f t="shared" si="1"/>
        <v>4490</v>
      </c>
    </row>
    <row r="53" spans="1:6" x14ac:dyDescent="0.25">
      <c r="A53" s="14">
        <v>54</v>
      </c>
      <c r="B53" s="32">
        <v>44373</v>
      </c>
      <c r="C53" s="4" t="s">
        <v>50</v>
      </c>
      <c r="D53" s="16"/>
      <c r="E53" s="30">
        <v>250</v>
      </c>
      <c r="F53" s="27">
        <f t="shared" si="1"/>
        <v>4240</v>
      </c>
    </row>
    <row r="54" spans="1:6" x14ac:dyDescent="0.25">
      <c r="A54" s="14">
        <v>55</v>
      </c>
      <c r="B54" s="32">
        <v>44375</v>
      </c>
      <c r="C54" s="4" t="s">
        <v>51</v>
      </c>
      <c r="D54" s="16"/>
      <c r="E54" s="30">
        <v>2000</v>
      </c>
      <c r="F54" s="27">
        <f t="shared" si="1"/>
        <v>2240</v>
      </c>
    </row>
    <row r="55" spans="1:6" x14ac:dyDescent="0.25">
      <c r="A55" s="14">
        <v>56</v>
      </c>
      <c r="B55" s="32">
        <v>44377</v>
      </c>
      <c r="C55" s="4" t="s">
        <v>42</v>
      </c>
      <c r="D55" s="16">
        <v>1000</v>
      </c>
      <c r="E55" s="30"/>
      <c r="F55" s="27">
        <f t="shared" si="1"/>
        <v>3240</v>
      </c>
    </row>
    <row r="56" spans="1:6" x14ac:dyDescent="0.25">
      <c r="A56" s="14">
        <v>57</v>
      </c>
      <c r="B56" s="32">
        <v>44377</v>
      </c>
      <c r="C56" s="4" t="s">
        <v>52</v>
      </c>
      <c r="D56" s="16"/>
      <c r="E56" s="30">
        <v>1000</v>
      </c>
      <c r="F56" s="27">
        <f t="shared" si="1"/>
        <v>2240</v>
      </c>
    </row>
    <row r="57" spans="1:6" x14ac:dyDescent="0.25">
      <c r="A57" s="14">
        <v>58</v>
      </c>
      <c r="B57" s="32"/>
      <c r="C57" s="4" t="s">
        <v>53</v>
      </c>
      <c r="D57" s="16"/>
      <c r="E57" s="30">
        <v>1500</v>
      </c>
      <c r="F57" s="27">
        <f t="shared" si="1"/>
        <v>740</v>
      </c>
    </row>
    <row r="58" spans="1:6" x14ac:dyDescent="0.25">
      <c r="A58" s="14">
        <v>59</v>
      </c>
      <c r="B58" s="32">
        <v>44380</v>
      </c>
      <c r="C58" s="4" t="s">
        <v>54</v>
      </c>
      <c r="D58" s="16"/>
      <c r="E58" s="30">
        <v>740</v>
      </c>
      <c r="F58" s="27">
        <f t="shared" si="1"/>
        <v>0</v>
      </c>
    </row>
    <row r="59" spans="1:6" x14ac:dyDescent="0.25">
      <c r="A59" s="14">
        <v>60</v>
      </c>
      <c r="B59" s="32">
        <v>44383</v>
      </c>
      <c r="C59" s="4" t="s">
        <v>55</v>
      </c>
      <c r="D59" s="16">
        <v>700</v>
      </c>
      <c r="E59" s="30"/>
      <c r="F59" s="27">
        <f t="shared" si="1"/>
        <v>700</v>
      </c>
    </row>
    <row r="60" spans="1:6" x14ac:dyDescent="0.25">
      <c r="A60" s="14">
        <v>61</v>
      </c>
      <c r="B60" s="32">
        <v>44386</v>
      </c>
      <c r="C60" s="4" t="s">
        <v>55</v>
      </c>
      <c r="D60" s="16">
        <v>300</v>
      </c>
      <c r="E60" s="30"/>
      <c r="F60" s="27">
        <f t="shared" si="1"/>
        <v>1000</v>
      </c>
    </row>
    <row r="61" spans="1:6" x14ac:dyDescent="0.25">
      <c r="A61" s="14">
        <v>62</v>
      </c>
      <c r="B61" s="32">
        <v>44387</v>
      </c>
      <c r="C61" s="4" t="s">
        <v>56</v>
      </c>
      <c r="D61" s="16"/>
      <c r="E61" s="30">
        <v>600</v>
      </c>
      <c r="F61" s="27">
        <f t="shared" si="1"/>
        <v>400</v>
      </c>
    </row>
    <row r="62" spans="1:6" x14ac:dyDescent="0.25">
      <c r="A62" s="14">
        <v>63</v>
      </c>
      <c r="B62" s="32">
        <v>44394</v>
      </c>
      <c r="C62" s="4" t="s">
        <v>55</v>
      </c>
      <c r="D62" s="16">
        <v>900</v>
      </c>
      <c r="E62" s="30"/>
      <c r="F62" s="27">
        <f t="shared" si="1"/>
        <v>1300</v>
      </c>
    </row>
    <row r="63" spans="1:6" x14ac:dyDescent="0.25">
      <c r="A63" s="14">
        <v>64</v>
      </c>
      <c r="B63" s="32"/>
      <c r="C63" s="4" t="s">
        <v>57</v>
      </c>
      <c r="D63" s="16"/>
      <c r="E63" s="30">
        <f>900+400+500</f>
        <v>1800</v>
      </c>
      <c r="F63" s="27">
        <f t="shared" si="1"/>
        <v>-500</v>
      </c>
    </row>
    <row r="64" spans="1:6" x14ac:dyDescent="0.25">
      <c r="A64" s="14">
        <v>65</v>
      </c>
      <c r="B64" s="32">
        <v>44403</v>
      </c>
      <c r="C64" s="4" t="s">
        <v>55</v>
      </c>
      <c r="D64" s="16">
        <v>1100</v>
      </c>
      <c r="E64" s="30"/>
      <c r="F64" s="27">
        <f t="shared" si="1"/>
        <v>600</v>
      </c>
    </row>
    <row r="65" spans="1:6" x14ac:dyDescent="0.25">
      <c r="A65" s="14"/>
      <c r="B65" s="32"/>
      <c r="C65" s="4" t="s">
        <v>58</v>
      </c>
      <c r="D65" s="16"/>
      <c r="E65" s="30">
        <v>600</v>
      </c>
      <c r="F65" s="27">
        <f t="shared" si="1"/>
        <v>0</v>
      </c>
    </row>
    <row r="66" spans="1:6" x14ac:dyDescent="0.25">
      <c r="A66" s="14">
        <v>66</v>
      </c>
      <c r="B66" s="32">
        <v>44418</v>
      </c>
      <c r="C66" s="4" t="s">
        <v>55</v>
      </c>
      <c r="D66" s="16">
        <v>750</v>
      </c>
      <c r="E66" s="30"/>
      <c r="F66" s="27">
        <f t="shared" si="1"/>
        <v>750</v>
      </c>
    </row>
    <row r="67" spans="1:6" x14ac:dyDescent="0.25">
      <c r="A67" s="14">
        <v>67</v>
      </c>
      <c r="B67" s="32">
        <v>44422</v>
      </c>
      <c r="C67" s="4" t="s">
        <v>55</v>
      </c>
      <c r="D67" s="16">
        <v>900</v>
      </c>
      <c r="E67" s="30"/>
      <c r="F67" s="27">
        <f t="shared" si="1"/>
        <v>1650</v>
      </c>
    </row>
    <row r="68" spans="1:6" x14ac:dyDescent="0.25">
      <c r="A68" s="14">
        <v>68</v>
      </c>
      <c r="B68" s="32">
        <v>44422</v>
      </c>
      <c r="C68" s="4" t="s">
        <v>59</v>
      </c>
      <c r="D68" s="16"/>
      <c r="E68" s="30">
        <v>1600</v>
      </c>
      <c r="F68" s="27">
        <f t="shared" si="1"/>
        <v>50</v>
      </c>
    </row>
    <row r="69" spans="1:6" x14ac:dyDescent="0.25">
      <c r="A69" s="14">
        <v>69</v>
      </c>
      <c r="B69" s="9"/>
      <c r="C69" s="4"/>
      <c r="D69" s="16"/>
      <c r="E69" s="50"/>
      <c r="F69" s="27">
        <f t="shared" si="1"/>
        <v>50</v>
      </c>
    </row>
    <row r="70" spans="1:6" x14ac:dyDescent="0.25">
      <c r="A70" s="14">
        <v>70</v>
      </c>
      <c r="B70" s="9"/>
      <c r="C70" s="4"/>
      <c r="D70" s="16"/>
      <c r="E70" s="50"/>
      <c r="F70" s="27">
        <f t="shared" si="1"/>
        <v>50</v>
      </c>
    </row>
    <row r="71" spans="1:6" x14ac:dyDescent="0.25">
      <c r="A71" s="14">
        <v>71</v>
      </c>
      <c r="B71" s="9"/>
      <c r="C71" s="4"/>
      <c r="D71" s="16"/>
      <c r="E71" s="50"/>
      <c r="F71" s="27">
        <f t="shared" si="1"/>
        <v>50</v>
      </c>
    </row>
    <row r="72" spans="1:6" x14ac:dyDescent="0.25">
      <c r="A72" s="14">
        <v>72</v>
      </c>
      <c r="B72" s="9"/>
      <c r="C72" s="4"/>
      <c r="D72" s="16"/>
      <c r="E72" s="50"/>
      <c r="F72" s="27">
        <f t="shared" si="1"/>
        <v>50</v>
      </c>
    </row>
    <row r="73" spans="1:6" x14ac:dyDescent="0.25">
      <c r="A73" s="14">
        <v>73</v>
      </c>
      <c r="B73" s="9"/>
      <c r="C73" s="4"/>
      <c r="D73" s="16"/>
      <c r="E73" s="50"/>
      <c r="F73" s="27">
        <f t="shared" si="1"/>
        <v>50</v>
      </c>
    </row>
    <row r="74" spans="1:6" x14ac:dyDescent="0.25">
      <c r="A74" s="14">
        <v>74</v>
      </c>
      <c r="B74" s="9"/>
      <c r="C74" s="4"/>
      <c r="D74" s="16"/>
      <c r="E74" s="50"/>
      <c r="F74" s="27">
        <f t="shared" si="1"/>
        <v>50</v>
      </c>
    </row>
    <row r="75" spans="1:6" x14ac:dyDescent="0.25">
      <c r="A75" s="14">
        <v>75</v>
      </c>
      <c r="B75" s="9"/>
      <c r="C75" s="4"/>
      <c r="D75" s="16"/>
      <c r="E75" s="50"/>
      <c r="F75" s="27">
        <f t="shared" si="1"/>
        <v>50</v>
      </c>
    </row>
  </sheetData>
  <sheetProtection algorithmName="SHA-512" hashValue="mVWdPRbztYnjcTVLJC2K5qhgMHhT18sPEYssUgv+XxqDojGwYbHz3oxZQZMJSQRgsZcP5lHYQ/ST2KCqteJqQg==" saltValue="F2g2B3I6upYT73gTAtwfAg==" spinCount="100000" sheet="1" objects="1" scenarios="1"/>
  <autoFilter ref="A2:F68"/>
  <conditionalFormatting sqref="E10">
    <cfRule type="expression" priority="1">
      <formula>$E$10</formula>
    </cfRule>
  </conditionalFormatting>
  <pageMargins left="0.7" right="0.7" top="0.75" bottom="0.75" header="0.3" footer="0.3"/>
  <pageSetup paperSize="121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Short Detail</vt:lpstr>
      <vt:lpstr>Ctn Sold Cash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2021-08-26T08:45:21Z</dcterms:modified>
</cp:coreProperties>
</file>