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Aisp7NfnLRgPL6n+Fum//OV9l7hh6Mthz9uEuTY/KI="/>
    </ext>
  </extLst>
</workbook>
</file>

<file path=xl/sharedStrings.xml><?xml version="1.0" encoding="utf-8"?>
<sst xmlns="http://schemas.openxmlformats.org/spreadsheetml/2006/main" count="277" uniqueCount="277">
  <si>
    <t>stop_word_removed</t>
  </si>
  <si>
    <t>translated</t>
  </si>
  <si>
    <t>_rici pasal undang-undang perlindungan data pribadi (pdp) dasar hukumnya. belajar bang.</t>
  </si>
  <si>
    <t>bukti , teman gue, nyuruh langgar undang-undang perlindungan data pribadi ngilangin buktikan sebaliknya?</t>
  </si>
  <si>
    <t>_ terima kasih iya bersedia nara sumber 🙏🙂 teman ai bersemangat acara ini, pertanyaannya sederhana, undang-undang perlindungan data pribadi sesuai semangat pasal mempersulit penelitian keterbukaan informasi depannya</t>
  </si>
  <si>
    <t>sebentar mesti dicopot... absensi fingerprint mestinya dilarang undang-undang perlindungan data pribadi 😃😃</t>
  </si>
  <si>
    <t>undang-undang perlindungan data pribadi memfasilitasi penyelesaian sengketa non litigasi. aduh, emang genting bangat butuh lembaga pdp. gampang bangat iya liat-liat bicara bui. 🥲 again, hak, coba landscape hokum luas deh.</t>
  </si>
  <si>
    <t>hi, berbagi informasi ya.. webinar pusat ai itb jumat, september , .-. topik: privasi versus inovasi: dampak undang-undang perlindungan data pribadi ai pembicara : helni mutiarsih jumhur &amp;amp ibrahim arief moderator: windy gambetta daftar gratis, kuota terbatas</t>
  </si>
  <si>
    <t>selow hidupnya kayak nggak kerjaan pakai serang wa orang. serem banget. undang-undang ite undang-undang pdp. smartphone konek internet cari aturan hukum teror online.</t>
  </si>
  <si>
    <t>si lur perbuatan melanggar undang-undang perlindungan data pribadi beserta sanksinya undang-undang perlindungan data pribadi nomor tahun coba lurrr disimak postingan mimin ☝️☝️☝️ selengkapnya : betterbanyumas kabbanyumas bijakmenggunakanmediadigital</t>
  </si>
  <si>
    <t>badan penegak undang-undang perlindungan data pribadi 🤭🤭🤭</t>
  </si>
  <si>
    <t>hahaha kebayang gak waktu undang-undang pdp? digugat ngespill 🤣</t>
  </si>
  <si>
    <t>nah, ini. di-anonimisasi, perhatian mas yan pelanggaran undang-undang perlindungan data pribadi diminimalisir.</t>
  </si>
  <si>
    <t>kenal (korban) tolong akun dibaliknya dilaporkan undang-undang ite undang-undang pdp. meneror doxxing data pribadi merugikan dianggap sepele.</t>
  </si>
  <si>
    <t>_mieayam salah.. doxxing undang-undang perlindungan data pribadi undang-undang ite terima, beneran salah.. ancaman nge doxxing undang-undang perlindungan data pribadi pidana penjara max tahun denda max m..</t>
  </si>
  <si>
    <t>gada deliknya emang username ig klasifikasi data pribadi undang-undang perlindungan data pribadi</t>
  </si>
  <si>
    <t>bijak ya. melanggar undang-undang perlindungan data pribadi ancamannya penjara tahun denda tinggi miliar.</t>
  </si>
  <si>
    <t>perkara rb bikin doxxing data pribadi lain. undang-undang perlindungan data pribadi pidananya milyar tahun penjara, neng. nambahin undang-undang ite loh ya. blunder mak!</t>
  </si>
  <si>
    <t>semoga si berkenan berbaik hati melaporkan akun undang-undang ite undang-undang perlindungan data pribadi menyebar data pribadi.</t>
  </si>
  <si>
    <t>pasal berlapis tuh orang... undang-undang pdp, undang-undang ite, undang-undang perbuatan menyenangkan. sih nggak terima, salah siapa,, nge gas</t>
  </si>
  <si>
    <t>perbuatan melanggar undang-undang pelindungan data pribadi. beserta sanksinya undang-undang perlindungan data pribadi no tahun .</t>
  </si>
  <si>
    <t>baca undang-undang nomor tahun perlindungan data pribadi</t>
  </si>
  <si>
    <t>rilis undang-undang perlindungan data pribadi kan? payung hukumnya. silahkan dicek pemanfaatan perlindungannya. lengkap</t>
  </si>
  <si>
    <t>undang-undang pdp. draf</t>
  </si>
  <si>
    <t>ply undang-undang perlindungan data pribadi</t>
  </si>
  <si>
    <t>_ transportasi umum berkembang dunia, mengumpulkan data pribadi penumpang. stop this nonsense, undang-undang perlindungan data pribadi nggak</t>
  </si>
  <si>
    <t>trans jakarta mengumpulkan data perjalanan penumpang. nama, umur, pergi kemana saja, jam berapa, sebagainya. opsi opt out pelanggaran undang-undang pdp?</t>
  </si>
  <si>
    <t>tertarik isu perlindungan data pribadi, menulis catatan singkat dinamika pasca diundangkannya undang-undang pdp. silakan berpendapat. cc.</t>
  </si>
  <si>
    <t>aparat negara baca undang-undang perlindungan data pribadi no / tindakan sanksi pidana</t>
  </si>
  <si>
    <t>iya..tp melanggar tidak, dibaca selanjutnya. media jurnalistik dilindungi undang-undang pers. setingkat undang-undang pdp. diperbolehkan. baca sih uunya</t>
  </si>
  <si>
    <t>nuntut menyetujui? undang-undang perlindungan data pribadi iya sekarang? suka kontradiktif sih terms and conditionnya. tunduk aturan negara akhir-akhir berhak bertindak apapun, berubah sewaktu-waktu, menjamin keamanan dsb</t>
  </si>
  <si>
    <t>permasalahan data privacy dilindungi undang-undang perlindungan data pribadi dijaga. penagihan menyebarkan foto, ktp pelanggaran pdp. celah mengatur pinjol biar tertib memperbaiki penagihan.</t>
  </si>
  <si>
    <t>sebentar undang-undang perlindungan data pribadi berusaha sejajar gdpr.</t>
  </si>
  <si>
    <t>menutupi video andai kejahatan memposting identitas lain, ancaman/cuitan mengaku anak undang-undang nomor tahun perlindungan data pribadi (uu pdp) thnnaya</t>
  </si>
  <si>
    <t>bisaa. undang-undang ite pencemaran nama pasal ayat () undang-undang perlindungan data pribadi sengaja melawan hukum data pribadi miliknya. pidana penjara tahun dan/atau pidana denda rp miliar.</t>
  </si>
  <si>
    <t>pelanggaran iya undang-undang pdp😅😅</t>
  </si>
  <si>
    <t>_jea anak-anak netes usia an. pinpri? yah. umum, pinjaman pribadi mah aja. nyebarin data, masuknya tindak kriminal melanggar undang-undang pdp. meneror dipidanakan. usia an, nggak perlindungan anak.</t>
  </si>
  <si>
    <t>menekankan memperhatikan peraturan perundangan lain, undang-undang nomor tahun pelindungan data pribadi (pdp) penerapan pojk /.</t>
  </si>
  <si>
    <t>pemerintah dinilai dialog publik ketentuan jangka waktu undang-undang perlindungan data pribadi -</t>
  </si>
  <si>
    <t>me when someone mentions undang-undang perlindungan data pribadi</t>
  </si>
  <si>
    <t>ayoo yaaa undang-undang perlindungan data pribadi lho 👀</t>
  </si>
  <si>
    <t>doxing gini deh undang-undang perlindungan data pribadi</t>
  </si>
  <si>
    <t>mba/mas, penasaran, (ato terangan doxing begini) sadar nggak iya peraturan ini, kuhp, undang-undang ite, undang-undang pdp? capek berurusan hukum begini, disengaja gitu :) nggak habis pikir</t>
  </si>
  <si>
    <t>kreditnya macet bayar, diakun pinpri data ktp diupload dasar undang-undang perlindungan data pribadi melarang bang. ktp golongan data pribadi.</t>
  </si>
  <si>
    <t>undang-undang pdp. npl data disebarkan. iya spesifik tindak kriminal penyebaran data personalnya. praktek pinjam-meminjam bunga mencekik diapa-apain.</t>
  </si>
  <si>
    <t>oh sorry, pikir fokusnya legalitas pinpri nya.😁 penyebaran data pribadi undang-undang perlindungan data pribadi</t>
  </si>
  <si>
    <t>melanggar iya bisa. kategori data pribadi memenuhi unsur pidana undang-undang perlindungan data pribadi apa? as far as know cmiiw, share ketum informasi umum posting sosmed khalayak umum, sifatnya rahasia ktp kakak kawan-kawan</t>
  </si>
  <si>
    <t>gugat korban pakai undang-undang ite, sebar identitas undang-undang perlindungan data pribadi correct me if i'm wrong</t>
  </si>
  <si>
    <t>undang-undang perlindungan data pribadi upaya pemerintah melindungi masyarakat indonesia kejahatan siber. semoga undang-undang perlindungan data pribadi kebocoran data, jual beli data konsumen rempang maroko adzan hasto tanyakosan capek naufal senin</t>
  </si>
  <si>
    <t>_adi gatau undang-undang perlindungan data pribadi udh disahin dimana dikombinasi undang-undang ite pidanain uoload muka izin, disitu pasalnya lbh loh.</t>
  </si>
  <si>
    <t>undang-undang perlindungan data pribadi melindungi hak fundamental masyarakat indonesia paea penjahat siber. undang-undang perlindungan data pribadi kesetaraan keseimbangan hak subjek data pribadi kewajiban pengendali data pribadi hukum. ~~ rempang maroko tanyakosan capek</t>
  </si>
  <si>
    <t>pemerintah libatkan rumuskan aturan turunan undang-undang perlindungan data pribadi pengesahan undang-undang perlindungan data pribadi indonesia kesempatan melindungi hak fundamental masyarakat indonesia baik, fasilitasi kegiatan usaha inovasi. rempang maroko tanyakosan capek</t>
  </si>
  <si>
    <t>undang-undang perlindungan data pribadi menangis ini. data nama, &amp;amp tanggal lahir, nama kandung, lain-lain 😭</t>
  </si>
  <si>
    <t>kayak gini dihindarin sih min.. diancam undang-undang ite perlindungan data pribadi</t>
  </si>
  <si>
    <t>in case tolol kayak kemarin bawa undang-undang ite membolehkan kesepakatan. undang-undang dipake undang-undang perlindungan data pribadi (perlindungan data pribadi). gak boleh.</t>
  </si>
  <si>
    <t>perjanjian kerahasiaan data? undang-undang perlindungan data pribadi pelaksanaannya gk jelas. data bocor sini. emang udh negara open source</t>
  </si>
  <si>
    <t>_aulia mas pintar . berkaitan trit sblmnya komen, bahas pinjam meminjam. refers to pembahasan. praktek rentenir, penyebarluasan data pribadi. ☺️. komen spesifik. . mempersempit undang-undang perlindungan data pribadi maksutnya? 😏</t>
  </si>
  <si>
    <t>emang biar jera. denda pinjaman jaman. potensi pelanggaran undang-undang pdp, ancaman/teror, pencemaran nama lain-lain komplet pidana perdatanya agen pinpri kuliah, lekas berhenti susah</t>
  </si>
  <si>
    <t>menyebar data pribadi atur undang-undang perlindungan data pribadi pasal ayat undang-undang pdp, hukuman kurungan tahun + denda milyar, search pasukan parasut oknum dc suka mengancam menyebar data pribadi seseorang, pasal pengancaman menyebarkan</t>
  </si>
  <si>
    <t>makan tuh undang-undang perlindungan data pribadi</t>
  </si>
  <si>
    <t>undang-undang perlindungan data pribadi kesempatan melindungi hak fundamental masyarakat indonesia undangundang tegakkanhukum kpkri</t>
  </si>
  <si>
    <t>judul skripsi nggak iya pakai undang-undang perlindungan data pribadi kuhp</t>
  </si>
  <si>
    <t>susun aturan pelaksana undang-undang pdp, kominfo buka partisipasi publik laman</t>
  </si>
  <si>
    <t>pelindungan data pribadi - rancangan peraturan pemerintah halo, kliens. rancangan peraturan pemerintah terkait undang-undang perlindungan data pribadi terbit lho. filenya kliens akses mari pelajari masukan</t>
  </si>
  <si>
    <t>buset %....... gede banget itu. nggak dibawah wewenang ojk lg. fix mah pinjol ilegal legal kayaknya milih pindah pinpri dah. menguntungkan nggak ranah ojk. diawasi undang-undang perlindungan data pribadi undang-undang ite....... undang-undang iya kira?</t>
  </si>
  <si>
    <t>(pasal ayat () undang-undang pdp) sengaja melawan hukum data pribadi miliknya dipidana penjara tahun pidana denda rp miliar.</t>
  </si>
  <si>
    <t>digugat undang-undang pdp, pmh, wanpres xdd banget sumpah.</t>
  </si>
  <si>
    <t>aplikasi unicorn decacorn apalah bawa bawa anak bangsa, cek perjanjian peminjaman nodong akses kontak. gila kali. pelanggaran undang-undang perlindungan data pribadi nggak sih ini?</t>
  </si>
  <si>
    <t>coba baca ketentuan-ketetuan pidana diatur undang-undang / perlindungan data pribadi ini:</t>
  </si>
  <si>
    <t>unsurnya pidana gacuma ite undang-undang perlindungan data pribadi (perlindungan data pribadi)</t>
  </si>
  <si>
    <t>_ pinpri ilegal melanggar hukum praktek doxxing &amp;amp pengancaman. dilakukan, dikaitkan undang-undang ite, pdp, perlindungan konsumen. gagal bayar pinpri ranahnya perdata, penyelesaian perdata.</t>
  </si>
  <si>
    <t>_partout kayaknya, jaminan bentuk ganti kerugian peminjam nggak bayar. ancaman disebarkan iya pidana atur undang-undang perlindungan data pribadi</t>
  </si>
  <si>
    <t>seru nih, selagi undang-undang perlindungan data pribadi fresh</t>
  </si>
  <si>
    <t>naa ana pks mesti ekspose..krn pks sistem siak dukcapil mensyaratkan tatanan regulasi undang-undang perlindungan data pribadi (pdp). prinsipnya sistem survei gnii nampaknya perlukan pmerintah..semisal ikm layanan publik.</t>
  </si>
  <si>
    <t>pemenuhan adequacy decision eu-gdpr undang-undang perlindungan data pribadi</t>
  </si>
  <si>
    <t>isu regulasi bisnis online berkaitan uupk dirancang mengakomodasi perlindungan konsumen uuite salah kaprah cenderung pencemaran nama, uupdp membumi, lain-lain</t>
  </si>
  <si>
    <t>_bravo_b gini dituntut undang-undang perlindungan data pribadi gk sih? iya chan perwakilan kobokerz bergerak ngelaporin berwajib</t>
  </si>
  <si>
    <t>sales dc mas reza? wkwkwkwk sales angkat sekali, biar bank mana, email cs screenshot nomor suruh berenti no darimana bawa pasal ayat () undang-undang pdp. ampuh waktu gitu.</t>
  </si>
  <si>
    <t>it's regulated that we're supposed to retain inactive customer's data for years and for active customer. undang-undang perlindungan data pribadi di-regulate detail data retention. dikasih flag aja.</t>
  </si>
  <si>
    <t>undang-undang perlindungan data pribadi emang cuman dikasih flag deleted 🤣</t>
  </si>
  <si>
    <t>isi n/a kak. hrd sesuai undang-undang pdp, data tsb data sensitif.</t>
  </si>
  <si>
    <t>pelakunya melanggar pasal ayat undang-undang no tahun pdp, sanksi maks tahun penjara melanggar undang-undang ite pasal juncto pasal ayat , sanksi penjara th. laporkan polisi (polres/polda). permainan operator seluler seakan…</t>
  </si>
  <si>
    <t>setahun undang-undang perlindungan data pribadi diketok, lembaga otoritas perlindungan data pribadi dibentuk? tunggu kebocoran lagi?</t>
  </si>
  <si>
    <t>anggota komisi dpr ri fraksi partai nasdem, muhammad farhan menyoroti dugaan kebocoran data penduduk mencapai juta. mendorong aparat terkait menindak undang-undang nomor tahun pelindungan data pribadi (pdp).</t>
  </si>
  <si>
    <t>indonesia menghadapi serius terkait kebocoran data institusi, undang-undang perlindungan data pribadi (uu pdp) disahkan pengujung tahun .</t>
  </si>
  <si>
    <t>pasal undang-undang perlindungan data pribadi , dituliskan pemrosesan data pribadi, perusahaan terbatas spesifik, sah hukum, transparan. pemilik data pribadi data digunakan.</t>
  </si>
  <si>
    <t>“kejadiannya januari tahun , tahun lalu. identifikasi.” kejadian ya? kewajiban pemberitahuan jam undang-undang pdp?</t>
  </si>
  <si>
    <t>undang-undang / perlindungan data pribadi udh luncur...kita kemanfaatannya kebocoran penyalahgunaan data pribadi.</t>
  </si>
  <si>
    <t>ruu perlindungan data pribadi udh sah undang-undang nomor tahun . tapi: . pemrosesan data pribadi, terkait dikasi waktu penyesuaian tahun . aturan pelaksananya blom terbit, rada buntung. update targetnya rampung september .</t>
  </si>
  <si>
    <t>undang-undang nomor tahun perlindungan data pribadi (uu pdp) mengatur perorangan kegiatan bisnis e-merce rumah dikategorikan pengendali data pribadi</t>
  </si>
  <si>
    <t>perkiraan emg it might be wrong (ive heard of hallucinations in ai before). jawabannya nggak undang-undang / (the correct answer-- latest undang-undang pdp), seengganya salah refer to permenkominfo /, sengaconya undang-undang ite lah, trnyt ciptaker t_t</t>
  </si>
  <si>
    <t>cyberattack bsi menarik test case undang-undang / perlindungan data pribadi (pdp), pelaksanaan sanksi pasal terkait kewajiban pasal ,, . lembaga/pp-nya, operasional? 🤔</t>
  </si>
  <si>
    <t>undang-undang perlindungan data pribadi bank bsi ini?</t>
  </si>
  <si>
    <t>perancang undang-undang nomor perlindungan data pribadi menangis rakyatnya</t>
  </si>
  <si>
    <t>damn so agree mas. ngomong-ngomong according to undang-undang personal data protrction /perlindungan data pribadi (pdp) no tahun , namanya consent pemrosesan data mandatory. waktu tahun, entitas menerapkan sanksi/pidana 🙂</t>
  </si>
  <si>
    <t>b. undang-undang nomor tahun perlindungan data pribadi (pdp) perusahaan menghadapi persaingan ketat asing menguasai pangsa konsumen indonesia besar, perusahaan asing menggarap pasar indonesia.</t>
  </si>
  <si>
    <t>gausah sosoan bahas undang-undang cipta kerja. baca pahami undang-undang / perlindungan data pribadi (uu pdp) 🙏</t>
  </si>
  <si>
    <t>mengharmoniskan data pribadi undang-undang kip undang-undang perlindungan data pribadi</t>
  </si>
  <si>
    <t>well yeah its happened already. just dont want the girl to caught by undang-undang perlindungan data pribadi no mate. disekill linked in, kasus. bosan men</t>
  </si>
  <si>
    <t>undang-undang pelindungan data pribadi (uu pdp) diundangkan oktober lalu. peraturan tonggak tata kelola data pribadi ranah digital indonesia. cc. ....</t>
  </si>
  <si>
    <t>undang-undang perlindungan data pribadi diundangkan oktober . tonggak tata kelola data pribadi ranah digital indonesia. memperkuat pelaksanaan pengaturan undang-undang perlindungan data pribadi kominfo melibatkan pemangku kepentingan.</t>
  </si>
  <si>
    <t>libatkan pemangku kepentingan implementasikan undang-undang perlindungan data pribadi undang-undang pelindungan data pribadi diundangkan oktober lalu. peraturan tonggak tata kelola data pribadi ranah digital indonesia.</t>
  </si>
  <si>
    <t>undang-undang perlindungan data pribadi diundangkan oktober tonggak tata kelola data pribadi ranah digital indonesia.</t>
  </si>
  <si>
    <t>undang-undang pelindungan data pribadi (uu pdp) diundangkan oktober lalu. peraturan tonggak tata kelola data pribadi ranah digital indonesia.</t>
  </si>
  <si>
    <t>implementasikan undang-undang pdp, libatkan asosiasi aktif undang-undang pelindungan data pribadi (uu pdp) diundangkan oktober . regulasi tonggak tata kelola data pribadi ranah digital indonesia.</t>
  </si>
  <si>
    <t>undang-undang pelindungan data pribadi (uu pdp) diundangkan oktober . kementerian kominfo berupaya memperkuat pelaksanaan pengaturan undang-undang perlindungan data pribadi melibatkan pemangku kepentingan.</t>
  </si>
  <si>
    <t>_wisnu _sauya _yantie undang-undang pelindungan data pribadi (uu pdp) diundangkan oktober . regulasi tonggak tata kelola data pribadi ranah digital indonesia.</t>
  </si>
  <si>
    <t>undang-undang pelindungan data pribadi (uu pdp) diundangkan oktober . regulasi tonggak tata kelola data pribadi ranah digital indonesia.</t>
  </si>
  <si>
    <t>ketentuan pidana undang-undang perlindungan data pribadi &amp;amp relasinya undang-undang kip</t>
  </si>
  <si>
    <t>keterkaitan undang-undang kip undang-undang perlindungan data pribadi penetapan status informasi</t>
  </si>
  <si>
    <t>sender ngikutin perilaku tolol upload konten medsos, mewek tuntut undang-undang ite, undang-undang tahun perlindungan data pribadi ya. pda? mind your damn business. disakitin/kdrt? tolongin. kebalik.</t>
  </si>
  <si>
    <t>dpr kepemimpinan puan maharani merespons &amp;amp solusi disahkannya undang-undang pdp. tengah viralnya fenomena hacker bjorka, undang-undang perlindungan data pribadi hadir sbg kewajiban negara aman data pribadi masyarakat, ahli komunikasi politik silvanus alvin, rabu (//).</t>
  </si>
  <si>
    <t>usul min. kebijakan privasi&amp;amp moderasi konten tanggung dr perusahaan medsos indonesia undang-undang tahun pdp. sosialisasi enkripsi end-to-end. perpesanan twitter&amp;amp instagram terenkripsi berpotensi kebocoran data.</t>
  </si>
  <si>
    <t>_id menghargai undang-undang perlindungan data pribadi nomor tahun perlindungan data pribadi. menganggu nama 'cigna asuransi bca' no hp</t>
  </si>
  <si>
    <t>alhamdulillah.., , indonesia tahun memiliki undang-undang pelindungan data pribadi (uu pdp) melindungi data rakyat kejahatan peretasan pihak² bertanggungjawab.</t>
  </si>
  <si>
    <t>berdasarkan situs undang-undang perlindungan data pribadi disahkan, ditandatangani presiden, resmi diberlakukan tanggal oktober . undang-undang nomor tahun .</t>
  </si>
  <si>
    <t>.. pengesahan undang-undang perlindungan data pribadi terkait diskusi data free flow with trust (dfft) forum g. pembahasan dfft selesai digital economy ministers' meeting (demm) september , pengesahan ruu pdp.</t>
  </si>
  <si>
    <t>kak cek undang-undang perlindungan data pribadi tahun ya, undang-undang bikin hati hati ngeshare apapun berbau data pribadi orang. data pripadi iya mana?wajah. data biometrik.</t>
  </si>
  <si>
    <t>sodorin cda nomor telepon data pribadi dilindungi undang-undang perlindungan data pribadi nomor tahun . sip.</t>
  </si>
  <si>
    <t>kompas, jum'at nov _indonesia undang-undang perlindungan data pribadi kegagalan pelindungan data pribadi? lantas, menegakkan aturan main undang-undang perlindungan data pribadi ini? menagih kewajiban pengendali data pribadi?</t>
  </si>
  <si>
    <t>undang-undang perlindungan data pribadi resmi berlaku seiring disahkannya presiden joko widodo oktober . pemalsuan data pribadi diancam tahun penjara usuttuntasperetas</t>
  </si>
  <si>
    <t>jaman now, serba online, instan+proteksi asuransi, belanja puluhan ratusan juta rupiah. membeli percaya diri, aejak oktober , diundangkan undang undang nomor tahun pelindungan data pribadi (uu pdp), data pembeli disamarkan</t>
  </si>
  <si>
    <t>undang-undang / perlindungan data pribadi loh. semoga gugatan yah</t>
  </si>
  <si>
    <t>salah satunya berkaitan keamanan data pemilih. pemerintah mengesahkan undang-undang nomor tahun perlindungan data pribadi (uu pdp), efektivitas peraturan teruji.</t>
  </si>
  <si>
    <t>undang-undang nomor / perlindungan data pribadi (pdp) ... berlaku swasta? nalar *keadilan</t>
  </si>
  <si>
    <t>undang-undang perlindungan data pribadi remi disahkan september / beleid hadir melindungi data pribadi warga negara indonesia. . savekpk berantaskorupsi hukumdankeadilan indonesiabebaskorupsi</t>
  </si>
  <si>
    <t>undang-undang perlindungan data pribadi resmi disahkan september savekpk berantaskorupsi hukumdankeadilan indonesiabebaskorupsi _lateti _sum</t>
  </si>
  <si>
    <t>kementerian kominfo mengatakan, pengesahan undang-undang pelindungan data pribadi (uu pdp) presiden jokowi oktober menandai era tata kelola data pribadi ranah digital indonesia.</t>
  </si>
  <si>
    <t>pengesahan undang-undang pelindungan data pribadi (uu pdp) presiden oktober menandai era tata kelola data pribadi ranah digital indonesia.</t>
  </si>
  <si>
    <t>direktur jenderal aplikasi informatika kominfo semuel abrijani pangerapan mengatakan, pengesahan undang-undang perlindungan data pribadi presiden oktober menandai era tata kelola data pribadi ranah digital indonesia. _chou</t>
  </si>
  <si>
    <t>naskah undang-undang / perlindungan data pribadi (pdp)</t>
  </si>
  <si>
    <t>menkominfo johnny g. plate : pemerintah pulang pergi aturan turunan undang-undang nomor tahun pdp. pemerintah menggelar konsultasi publik penyusunan aturan turunan undang-undang pdp.</t>
  </si>
  <si>
    <t>_wisnu presiden joko widodo menandatangani undang-undang perlindungan data pribadi oktober . undang-undang perlindungan data pribadi diterbitkan menjamin hak warga negara pelindungan pribadi menumbuhkan kesadaran masyarakat menjamin pengakuan penghormatan pelindungan data pribadi.</t>
  </si>
  <si>
    <t>pemerintah peraturan presiden aturan turunan undang-undang nomor tahun pelindungan data pribadi (pdp). menkominfo menggelar konsultasi publik penyusunan aturan turunan undang-undang pdp.</t>
  </si>
  <si>
    <t>presiden joko widodo jokowi mengesahkan undang-undang nomor tahun pelindungan data pribadi (uu pdp).</t>
  </si>
  <si>
    <t>👍 presiden jokowi resmi sahkan undang-undang no tahun perlindungan data pribadi (pdp). . kabarhariini presidenjokowi uupdp detik.</t>
  </si>
  <si>
    <t>presiden jokowi resmi sahkan undang-undang no tahun perlindungan data pribadi (pdp). . kabarhariini presidenjokowi uupdp detik.</t>
  </si>
  <si>
    <t>meramaikan digitalhealthweek berpartisipasi diskusi - - undang-undang pdp. update slide dulu.... cc: _health</t>
  </si>
  <si>
    <t>september disahkan undang-undang perlindungan data pribadi. disahkan undang-undang perlindungan data pribadi ini, kepastian hukum kesadaran masyarakat menjaga data pribadi jagaprivasikita bijak jejak digital</t>
  </si>
  <si>
    <t>dinantikan oktober : album midnights sang kakak keberlakuan undang-undang pdp. exciting month ahead!</t>
  </si>
  <si>
    <t>menjaga data pribadi jejak digital kita. september disahkan undang-undang perlindungan data pribadi perlindungan data. jagaprivasikita bijak jejak digital</t>
  </si>
  <si>
    <t>undang-undang perlindungan data pribadi sah tanggal september , berlakunya undang-undang sadar menjaga data pribadi jejak digital. jagaprivasikita bijak jejak digital</t>
  </si>
  <si>
    <t>bjorka pengesahkan undang-undang perlindungan data pribadi krusial disahkan. dpr mencla mencle… kayak april</t>
  </si>
  <si>
    <t>akhir-akhir terkait kebocoran data pribadi menimbulkan kerugian. negara mengeluarkan undang-undang perlindungan data pribadi september kitapunyapdp manfaat undang-undang perlindungan data pribadi</t>
  </si>
  <si>
    <t>dpr resmi mengesahkan ruu perlindungan data pribadi // poinpentingpdp aturan undang-undang perlindungan data pribadi</t>
  </si>
  <si>
    <t>dpr resmi mengesahkan aturan undang-undang perlindungan data pribadi rapat paripurna september . bisaa dicek dibawah informasi selengkap nyaa. poinpentingpdp</t>
  </si>
  <si>
    <t>biodata singkat pemain film horor qodrat tayang oktober , vino bastian, marsha timothy es kakak perempuan bethesuninjkt bannedmecima natuna undang-undang ite nestle cleo elfbar beli dimana aqua pristine aturan undang-undang perlindungan data pribadi senin borneo win suphannahong</t>
  </si>
  <si>
    <t>️️ ️️ ️️ ️️️️ ️️ bener, bara. indonesia mensahkan undang-undangnya, nih! undang-undang perlindungan data pribadi (uu pdp) ditetapkan rapat paripurna rancangan undang-undang perlindungan data pribadi (ruu pdp) september . ️️️ ️️ ️️</t>
  </si>
  <si>
    <t>ruu pelindungan data jokowi trhdp ketua dpr surat presiden januari poinpentingpdp aturan undang-undang perlindungan data pribadi</t>
  </si>
  <si>
    <t>dpr resmi mensahkan ruu perlindungan data pribadi tanggal september . diharapkan ruu perlindungan data pribadi masyarakat. poinpentingpdp aturan undang-undang perlindungan data pribadi</t>
  </si>
  <si>
    <t>menunggu , undang-undang perlindungan data pribadi (uu pdp) disetujui diundangkan kemarin tanggal september . hak jaminan keamanan data pribadi nihh. poinpentingpdp aturan undang-undang perlindungan data pribadi</t>
  </si>
  <si>
    <t>undang-undang perlindungan data pribadi disahkan dpr september poinpentingpdp aturan undang-undang perlindungan data pribadi</t>
  </si>
  <si>
    <t>resmi dpr mengesahkan aturan undang-undang perlindungan data pribadi (perlindungan data pribadi) rapat paripurna (//) poinpentingpdp</t>
  </si>
  <si>
    <t>ruu perlindungan data pribadi sejatinya presiden jokowi ketua dpr surat presiden januari . pertengahan september disahkan. poinpentingpdp aturan undang-undang perlindungan data pribadi</t>
  </si>
  <si>
    <t>drp mengesahkan undang-undang perlindungan data pribadi (ruu pdp) rapat paripurna september . poinpentingpdp aturan undang-undang perlindungan data pribadi</t>
  </si>
  <si>
    <t>ruu perlindungan data pribadi (ruu pdp) diresmikan sidang paripurna tanggal september kemarin. semoga ruu perlindungan data pribadi tsb data milik masyarakat terlindungi poinpentingpdp aturan undang-undang perlindungan data pribadi</t>
  </si>
  <si>
    <t>rapat paripurna tanggal september dpr mengesahkan undang-undang perlindungan data pribadi poinpentingpdp aturan undang-undang perlindungan data pribadi</t>
  </si>
  <si>
    <t>rancangan undang-undang pelindungan data pribadi (ruu pdp) disahkan undang-undang rapat paripurna dpr ri, selasa (//). wakil ketua dpr lodewijk paulus memimpin rapat paripurna didampingi wakil ketua dpr rachmat gobel. poinpentingpdp aturan undang-undang perlindungan data pribadi</t>
  </si>
  <si>
    <t>menunggu , undang-undang perlindungan data pribadi (uu pdp) disetujui diundangkan kemarin september poinpentingpdp aturan undang-undang perlindungan data pribadi</t>
  </si>
  <si>
    <t>undang-undang perlindungan data pribadi resmi disahkan dpr pemerintah rapat paripurna tanggal september . regulasi memuat hak pemilik data, data pribadi umum, tugas pengendali sanksi. poinpentingpdp aturan undang-undang perlindungan data pribadi</t>
  </si>
  <si>
    <t>dpr resmi mengesahkan undang-undang perlindungan data pribadi tanggal september kemarin poinpentingpdp aturan undang-undang perlindungan data pribadi</t>
  </si>
  <si>
    <t>dpr mengesahkan undang-undang perlindungan data pribadi (ruu pdp) tanggal september . gak was was terkait data pribadi tersebar acak, pemerintah perlindungan. poinpentingpdp aturan undang-undang perlindungan data pribadi</t>
  </si>
  <si>
    <t>dpr resmi mengesahkan undang-undang perlindungan data pribadi (ruu pdp) rapat paripurna digelar september , didalamnya memuat perbedaan data pribadi umum, hak pemilik data, tugas pengendali data beserta sanksinya. poinpentingpdp aturan undang-undang perlindungan data pribadi</t>
  </si>
  <si>
    <t>undang-undang perlindungan data pribadi disahkan dpr //. aturan undang-undang perlindungan data pribadi diharapkan melindungi kedaulatan warga negara data pribadinya. good job, dpr! poinpentingpdp aturan undang-undang perlindungan data pribadi</t>
  </si>
  <si>
    <t>ruu perlindungan data pribadi resmi disahkan dpr rapat paripurna // poinpentingpdp aturan undang-undang perlindungan data pribadi</t>
  </si>
  <si>
    <t>aturan undang-undang perlindungan data pribadi resmi disahkan dpr september . diharapkan warga indonesia berdaulat data pribadinya poinpentingpdp</t>
  </si>
  <si>
    <t>undang-undang perlindungan data pribadi (uupdp) resmi disahkan dpr rapat paripurna september . poinpentingpdp aturan undang-undang perlindungan data pribadi</t>
  </si>
  <si>
    <t>ruu perlindungan data pribadi (pdp) resmi sahkan dpr tanggal september . undang-undang perlindungan terkait data pribadi kita. poinpentingpdp aturan undang-undang perlindungan data pribadi</t>
  </si>
  <si>
    <t>ruu perlindungan data pribadi resmi disahkan dpr rapat paripurna september poinpentingpdp aturan undang-undang perlindungan data pribadi</t>
  </si>
  <si>
    <t>poinpentingpdp aturan undang-undang perlindungan data pribadi sahkan tanggal september</t>
  </si>
  <si>
    <t>undang-undang perlindungandata pribadi disahkan saa rapat paripurna tanggal september poinpentingpdp aturan undang-undang perlindungan data pribadi</t>
  </si>
  <si>
    <t>dpr mengesahkan aturan undang-undang perlindungan data pribadi rapat diselenggarakan september poinpentingpdp</t>
  </si>
  <si>
    <t>undang-undang perlindungan data pribadi disahkan dpr tanggal // diharapkan kepastian hukum data pribadi masyarakat poinpentingpdp aturan undang-undang perlindungan data pribadi</t>
  </si>
  <si>
    <t>dpr resmi mengesahkan undang-undang perlindungan data pribadi rapat paripurna diadakan tanggal september poinpentingpdp aturan undang-undang perlindungan data pribadi</t>
  </si>
  <si>
    <t>ruu perlindungan data pribadi disahkan dpr september rapat paripurna poinpentingpdp aturan undang-undang perlindungan data pribadi</t>
  </si>
  <si>
    <t>pemerintah resmi mengesahkan ruu perlindungan data pribadi undang-undang rapat paripurna dpr ri persidangan tahun sidang -, selasa (/). poinpentingpdp aturan undang-undang perlindungan data pribadi</t>
  </si>
  <si>
    <t>finally ruu perlindungan data pribadi sahkan, tapat paripurna september . isinya aturan perbedaan data pribadi umum, hak pemilik data, tugas pengendali data saksi. poinpentingpdp aturan undang-undang perlindungan data pribadi</t>
  </si>
  <si>
    <t>dpr resmi mengesahkan ruu perlindungan data pribadi (undang-undang perlindungan data pribadi) indonesia tanggal september rapat paripurna. hak jaminan menerima ganti rugi pelanggaran pemrosesan terkait data poinpentingpdp aturan undang-undang perlindungan data pribadi</t>
  </si>
  <si>
    <t>ruu perlindungan data pribadi disahkan dpr rapat paripurna tanggal september kemarin. poinpentingpdp aturan undang-undang perlindungan data pribadi</t>
  </si>
  <si>
    <t>ruu perlindungan data presiden jokowi ketua dpr surat presiden januari . undang-undang pdp, subjek data pribadi, hak jaminan keamanan data pribadi poinpentingpdp aturan undang-undang perlindungan data pribadi</t>
  </si>
  <si>
    <t>dpr resmi mengesahkan undang - undang perlindungan data pribadi rapat paripurna tanggal september lalu. poinpentingpdp aturan undang-undang perlindungan data pribadi</t>
  </si>
  <si>
    <t>ruu perlindungan data pribadi disahkan dpr undang-undang september memuat aturan penting. aturan undang-undang perlindungan data pribadi mengatur hal-hal dasar melindungi data pribadi poinpentingpdp</t>
  </si>
  <si>
    <t>ruu perlindungan data pribadi (pdp) resmi undang-undang (uu). diinisiasi , undang-undang pelindungan data pribadi alias undang-undang perlindungan data pribadi disahkan dewan perwakilan rakyat dpr selasa lalu, september poinpentingpdp aturan undang-undang perlindungan data pribadi</t>
  </si>
  <si>
    <t>pemerintah dpr menyetujui naskah ruu perlindungan data pribadi untk dibawa tingkat ii september , berhak menggugat menerima ganti rugi pelanggaran pemrosesan data pribadi poinpentingpdp aturan undang-undang perlindungan data pribadi</t>
  </si>
  <si>
    <t>new update september kabar gembira undang-undang perlindungan data pribadi sahkan, keuntungan pasukan parasut oknum joki pinjol, silkan pahami undang undang sahkan dprd ini.</t>
  </si>
  <si>
    <t>data berharga banget loh guys! skrg bersyukur tanggal september undang-undang perlindungan data pribadi (uu pdp) kitapunyapdp manfaat undang-undang perlindungan data pribadi</t>
  </si>
  <si>
    <t>ruu pelindungandatapribadi disahkan undang-undang dpr ri september instrumen perkuat pelindungan data pribadi masyarakat komprehensif undang-undang perlindungan data pribadi yang.. dpruntuknegeri mendengar aspirasi rakyat</t>
  </si>
  <si>
    <t>menanti, jalan berliku, dpr ri resmi mengesahkan ruu perlindungan data pribadi (pdp) undang-undang rapat paripurna dpr ke- persidangan tahun sidang -. pelindungandatapribadi dpruntuknegeri mendengar aspirasi rakyat</t>
  </si>
  <si>
    <t>akhirnya, kitapunyapdp selasa lalu, september undang-undang perlindungan data pribadi disahkan dpr. semoga kedepannya berjalan sesuai manfaat undang-undang perlindungan data pribadi semestinya. era digital menyalahgunakan data pribadi kita.</t>
  </si>
  <si>
    <t>bersyukur berharganya data-data digital september memiliki undang-undang pelindungan data pribadi (uu pdp) kitapunyapdp manfaat undang-undang perlindungan data pribadi</t>
  </si>
  <si>
    <t>berharganya data,kita bersyukur november memiliki undang-undang pelindung data pribadi (uu pdp) kitapunyapdp manfaat undang-undang perlindungan data pribadi</t>
  </si>
  <si>
    <t>undang-undang pelindungan data pribadi (pdp), diharapkan paten. disiapkan? masyarakat terlindungi? simak diskusi ini: - kamis, september - pukul: . s/d . wib - lokasi: zoom</t>
  </si>
  <si>
    <t>dewan perwakilan rakyat (dpr) mengesahkan ruu perlindungan data pribadi rapat paripurna persidangan tahun sidang - selasa, september . pernyataan menkominfo johnny g. plate undang-undang perlindungan data pribadi (pdp). ruupdp</t>
  </si>
  <si>
    <t>data kita. data tanggal september memiliki undang-undang perlindungan data pribadi (uu pdp). kitapunyapdp manfaat undang-undang perlindungan data pribadi</t>
  </si>
  <si>
    <t>september memiliki undang-undang pelindungan data pribadi (uu pdp) bersyukur bgt, data berharga kitapunyapdp manfaat undang-undang perlindungan data pribadi</t>
  </si>
  <si>
    <t>bagitu berharga data, bersyukur september memiliki undang pelindungan data diri. kitapunyapdp manfaat undang-undang perlindungan data pribadi</t>
  </si>
  <si>
    <t>wajib bersyukur tanggal september undang-undang perlindungan data pribadi (uu pdp) kitapunyapdp manfaat undang-undang perlindungan data pribadi</t>
  </si>
  <si>
    <t>sah!!! september pemerintah dpr sepakat undang-undang pdp. kitapunyapdp manfaat undang-undang perlindungan data pribadi</t>
  </si>
  <si>
    <t>tanggal september disahkan undang undang perlindungan data pribadi kitapunyapdp manfaat undang-undang perlindungan data pribadi</t>
  </si>
  <si>
    <t>data tu berharga banget ya, undang-undang perlindungan data pribadi(uu pdp) disahkan september kemarin kitapunyapdp manfaat undang-undang perlindungan data pribadi</t>
  </si>
  <si>
    <t>perlindungan data september pemerintah dpr sepakat undang-undang perlindungan data pribadi (uu pdp) sah ! kitapunyapdp manfaat undang-undang perlindungan data pribadi</t>
  </si>
  <si>
    <t>data berharga, saking pentingnya, dibilang data minyak ekonomi digital. bersyukur tanggal september memiliki undang-undang perlindungan data pribadi kitapunyapdp manfaat undang-undang perlindungan data pribadi</t>
  </si>
  <si>
    <t>data bersyukur september memiliki undang-undang pelindungan data pribadi (uu pdp) kitapunyapdp manfaat undang-undang perlindungan data pribadi</t>
  </si>
  <si>
    <t>sip yaa sah undang undang perlindungan data pribadi september kitapunyapdp manfaat undang-undang perlindungan data pribadi</t>
  </si>
  <si>
    <t>tanggal september memiliki uu-pdp bermanfaat melindungi data pribadi kita. kitapunyapdp manfaat undang-undang perlindungan data pribadi</t>
  </si>
  <si>
    <t>tanggal september undang-undang perlindungan data pribadi (uu-pdp) dimana butuh menjaga data pribadi kitapunyapdp manfaat undang-undang perlindungan data pribadi</t>
  </si>
  <si>
    <t>data dilindungi,kita bersyukur september memiliki undang-undang perlindungan data pribadi (uu pdp) kitapunyapdp manfaat undang-undang perlindungan data pribadi</t>
  </si>
  <si>
    <t>september , pemerintah dpr sepakat undang-undang perlindungan data pribadi nih, sah!! kitapunyapdp manfaat undang-undang perlindungan data pribadi</t>
  </si>
  <si>
    <t>berharganya data, bersyukur september memiliki undang-undang pelindungan data pribadi (uu pdp), dataku aman kitapunyapdp manfaat undang-undang perlindungan data pribadi</t>
  </si>
  <si>
    <t>bersyukur bangett september memiliki undang-undang perlindungan data pribadi dimaknai perwujudan kehadiran negara melindungi hak fundamental warga negara perlindungan data pribadi era digital. kitapunyapdp manfaat undang-undang perlindungan data pribadi</t>
  </si>
  <si>
    <t>data pribadi berharga. bersyukur september undang-undang perlindungan data pribadi sahkan kitapunyapdp manfaat undang-undang perlindungan data pribadi</t>
  </si>
  <si>
    <t>bersyukur banget tanggal september undang-undang perlindungan data pribadi kitapunyapdp manfaat undang-undang perlindungan data pribadi</t>
  </si>
  <si>
    <t>data uang aplikasi gratis september undang-undang perlindungan data pribadi (uu pdp) kitapunyapdp manfaat undang-undang perlindungan data pribadi</t>
  </si>
  <si>
    <t>data pribadi tuh berharga banget. bersyukur banget tanggal september memiliki undang-undang perlindungan data pribadi (uu pdp) kitapunyapdp manfaat undang-undang perlindungan data pribadi</t>
  </si>
  <si>
    <t>undang-undang pdp, khawatir data pribadi tersebar berkepentingan. data berharga, bersyukur september memiliki undang-undangnya kitapunyapdp manfaat undang-undang perlindungan data pribadi</t>
  </si>
  <si>
    <t>september undang-undang perlindungan data pribadi melindungi data-data kitapunyapdp manfaat undang-undang perlindungan data pribadi</t>
  </si>
  <si>
    <t>data privasi,pentingggg banget jaga. yeay september uupd (undang-undang perlindungan data) melindungi data pribadi khususnya. kitapunyapdp manfaat undang-undang perlindungan data pribadi</t>
  </si>
  <si>
    <t>tanggal september data terlindungi undang-undang perlindungan data pribadi kitapunyapdp manfaat undang-undang perlindungan data pribadi</t>
  </si>
  <si>
    <t>disahkannya undang-undang perlindungan data pribadi september salah perwujudan kehadiran negara melindungi hak fundamental warga negara perlindungan data pribadi era digital kitapunyapdp manfaat undang-undang perlindungan data pribadi</t>
  </si>
  <si>
    <t>informasi pas kemarin tanggal september indonesia mengesahkan undang-undang perlindungan data pribadi loh. kitapunyapdp manfaat undang-undang perlindungan data pribadi</t>
  </si>
  <si>
    <t>data pribadi berharga. untung tanggal september undang-undang perlindungan data pribadi sah kitapunyapdp manfaat undang-undang perlindungan data pribadi</t>
  </si>
  <si>
    <t>bersyukur banget september disahkannya undang-undang pelindungan data pribadi (uu pdp). data berharga, kitapunyapdp manfaat undang-undang perlindungan data pribadi</t>
  </si>
  <si>
    <t>undang-undang perlindungan data pribadi dikeluarkan tanggal september membantu masyarakat menjaga data peibadinya kitapunyapdp manfaat undang-undang perlindungan data pribadi</t>
  </si>
  <si>
    <t>alhamdulillah september memiliki undang-undang perlindungan data pribadi kitapunyapdp manfaat undang-undang perlindungan data pribadi</t>
  </si>
  <si>
    <t>data pribadi tu bgt, untung uu-pdp (undang undang perlindungan data pribadi) kitapunyapdp manfaat undang-undang perlindungan data pribadi</t>
  </si>
  <si>
    <t>data pribadi tuh alhamdulillah tanggal september kemarin undang-undang perlindungan data loh kitapunyapdp manfaat undang-undang perlindungan data pribadi</t>
  </si>
  <si>
    <t>data tanggal september memiliki undang undang perlindungan data pribadi (uu pdp) kitapunyapdp manfaat undang-undang perlindungan data pribadi</t>
  </si>
  <si>
    <t>membuka platform media sosial data pribadi kerap akses, untungnya september memiliki undang-undang pelindungan data pribadi (uu pdp) melindungi hak fundamental pribadi wni. kitapunyapdp manfaat undang-undang perlindungan data pribadi</t>
  </si>
  <si>
    <t>tanggal september negara undang-undang perlindungan data pribadi sah melindungi hak warga, data diluar kitapunyapdp manfaat undang-undang perlindungan data pribadi</t>
  </si>
  <si>
    <t>saking berharganya data pribadi, bersyukur tanggal september undang-undang perlindungan data pribadi indonesia disahkan kitapunyapdp manfaat undang-undang perlindungan data pribadi</t>
  </si>
  <si>
    <t>nggak takut kebocoran data kitapunyapdp disahkan september . salah manfaat undang-undang perlindungan data pribadi terjaminnya hak warga negara terkait data pribadi, ranah digital</t>
  </si>
  <si>
    <t>september , undang-undang perlindungan data pribadi hadir hak fundamental terjaganya data-data berharga kitapunyapdp manfaat undang-undang perlindungan data pribadi</t>
  </si>
  <si>
    <t>data banget loh untung pertanggal september kitapunyapdp (undang-undang perlindungan data pribadi). manfaat undang-undang perlindungan data pribadi</t>
  </si>
  <si>
    <t>sah!! september , undang-undang pdp. manfaat undang-undang perlindungan data pribadi kita, melindungi hak menolak pengungkapan data tertentu. kitapunyapdp</t>
  </si>
  <si>
    <t>data itu, bersyukur september memiliki undang undang perlindungan data pribadi kitapunyapdp manfaat undang-undang perlindungan data pribadi</t>
  </si>
  <si>
    <t>data berharga, alhamdulillah pda september memiliki undang-undang pdp,semoga berjalan kitapunyapdp manfaat undang-undang perlindungan data pribadi</t>
  </si>
  <si>
    <t>data banget dijaga. bersyukur undang-undang perlindungan data pribadi september . kitapunyapdp manfaat undang-undang perlindungan data pribadi</t>
  </si>
  <si>
    <t>era digital data pribadi diambil dieksploitasi.contohnya sms berkedok undian berhadiah tanggal -- negara memiliki undang-undang perlindungan data pribadi kitapunyapdp manfaat undang-undang perlindungan data pribadi</t>
  </si>
  <si>
    <t>dibilang data minyak ekonomi digital. berharganya data, bersyukur -- memiliki undang-undang pdp. kesetaraan &amp;amp keseimbangan hak subjek data pribadi kewajiban pengendali data pribadi hukum kitapunyapdp manfaat undang-undang perlindungan data pribadi</t>
  </si>
  <si>
    <t>sadar betapa berharganya data pribadi milik kita, negara resmi mengesahkan september memiliki undang-undang pelindungan data pribadi (uu pdp) kitapunyapdp manfaat undang-undang perlindungan data pribadi</t>
  </si>
  <si>
    <t>disetujui tanggal september instansi pengendali pemrosesan data pribadi manfaat undang-undang perlindungan data pribadi kitapunyapdp manfaat undang-undang perlindungan data pribadi</t>
  </si>
  <si>
    <t>alhamdulillah september memiliki undang undang perlindungan data pribadi (uu pdp) kitapunyapdp manfaat undang-undang perlindungan data pribadi</t>
  </si>
  <si>
    <t>bersyukur banget tanggal september kemarin sahkan undang-undang perlindungan data pribad (uu pdp) data pribadi aman kitapunyapdp manfaat undang-undang perlindungan data pribadi</t>
  </si>
  <si>
    <t>september pemerintah dpr sepakat undang-undang perlindungan data pribadi sah! kitapunyapdp manfaat undang-undang perlindungan data pribadi</t>
  </si>
  <si>
    <t>data berharga. saking data, data minyak ekonomi digital. bersyukur, september memiliki undang - undang perlindungan data pribadi (uu pdp) kitapunyapdp manfaat undang-undang perlindungan data pribadi</t>
  </si>
  <si>
    <t>berharganya data, warga digital bersyukur september indonesia memiliki undang-undang pelindungan data pribadi (uu pdp) kitapunyapdp manfaat undang-undang perlindungan data pribadi</t>
  </si>
  <si>
    <t>bersyukur september memiliki undang-undang pelindungan data pribadi (uu pdp) perwujudan kehadiran negara melindungi hak fundamental warga negara perlindungan data pribadi era digital kitapunyapdp manfaat undang-undang perlindungan data pribadi</t>
  </si>
  <si>
    <t>bersyukur banget tanggal september undang-undang pelindungan data pribadi kitapunyapdp manfaat undang-undang perlindungan data pribadi</t>
  </si>
  <si>
    <t>data penting, untungnya tanggal september kemarin memiliki undang-undang perlindungan data pribadi, aman dehh kitapunyapdp manfaat undang-undang perlindungan data pribadi</t>
  </si>
  <si>
    <t>bersyukur banget, betapa data pribadi september memiliki undang-undang perlindungan data pribadi (uu pdp) semoga hak fundamental dilindungi negara. kitapunyapdp manfaat undang-undang perlindungan data pribadi</t>
  </si>
  <si>
    <t>data pribadi penting, bernafas lega undang-undang perlindungan data pribadi disahkan tanggal september kitapunyapdp manfaat undang-undang perlindungan data pribadi</t>
  </si>
  <si>
    <t>september pemerintah dpr sepakat undang-undang perkawinan data pribadi menyalahgunakan data pribadi kita. kitapunyapdp manfaat undang-undang perlindungan data pribadi</t>
  </si>
  <si>
    <t>disahkannya undang-undang perlindungan data pribadi tanggal september indonesia melindungi menjaga data pribadi kita, data kitapunyapdp manfaat undang-undang perlindungan data pribadi</t>
  </si>
  <si>
    <t>data berharga bersyukur september memiliki undang-undang pelindungan data pribadi (uu pdp) kitapunyapdp manfaat undang-undang perlindungan data pribadi</t>
  </si>
  <si>
    <t>bersyukur tanggal september disahkan undang-undang perlindungan data pribadi (uu pdp), berharga data kitapunyapdp manfaat undang-undang perlindungan data pribadi</t>
  </si>
  <si>
    <t>data pribadi, undang-undang perlindungan data pribadi indonesia disahkan tanggal september . kitapunyapdp manfaat undang-undang perlindungan data pribadi</t>
  </si>
  <si>
    <t>berharganya data, bersyukur september memiliki undang-undang pelindungan data pribadi (uu pdp) kitapunyapdp manfaat undang-undang perlindungan data pribadi kitapunyapdp manfaat undang-undang perlindungan data pribadi</t>
  </si>
  <si>
    <t>perlindungan data pribadi instansi pengendali pemrosesan data pribadi setujui september kitapunyapdp manfaat undang-undang perlindungan data pribadi</t>
  </si>
  <si>
    <t>tanggal september dicantumkan undang-undang pelindungan data pribadi (uu pdp) kitapunyapdp manfaat undang-undang perlindungan data pribadi</t>
  </si>
  <si>
    <t>tanggal september memiliki pelindungan data pribadi. kitapunyapdp manfaat undang-undang perlindungan data pribadi</t>
  </si>
  <si>
    <t>data pribadi berharga. tanggal september kemarin disahkan undang-undang perlindungan data pribadi (undang-undang perlindungan data pribadi). kitapunyapdp manfaat undang-undang perlindungan data pribadi</t>
  </si>
  <si>
    <t>saking berharga data kita, kemarin tanggal september terlambat diterbitkan undang-undang perlindungan data pribadi kitapunyapdp manfaat undang-undang perlindungan data pribadi</t>
  </si>
  <si>
    <t>seneng bangett tanggal september kemarin undang-undang perlindungan data disahkan kitapunyapdp manfaat undang-undang perlindungan data pribadi</t>
  </si>
  <si>
    <t>finally, undang-undang perlindungan data pribadi (perlindungan data pribadi) disahkan september kemarin! semoga aware iya jaga data pribadi. kitapunyapdp manfaat undang-undang perlindungan data pribadi</t>
  </si>
  <si>
    <t>akhirnya, september ruu perlindungan data pribadi disahkan undang-undang (uu). rapat pengesahan dihadiri anggota dewan, anggota hadir fisik, anggota hadir virtual. sedangkan, anggota hadir.</t>
  </si>
  <si>
    <t>indonesia memiliki payung hukum perlindungan data pribadi warganya. ruu perlindungan data pribadi dibahas disepakati dpr undang-undang rapat paripurna dpr ke- persidangan tahun sidang -.</t>
  </si>
  <si>
    <t>undang-undang perlindungan data pribadi disahkan! hadiah ulang tahun indonesia september dinamikanya, perjuangan membuahkan hasil disahkannya undang-undang pdp, bab pasal dpr ri siang tadi.</t>
  </si>
  <si>
    <t>ruu perlindungan data pribadi disetujui disahkan undang-undang? lodewijk. setuju, sahut peserta rapat. rapat paripurna dpr ke- persidangan tahun sidang -. resmi mengesahkan undang-undang perlindungan data pribadi selasa (/). read more</t>
  </si>
  <si>
    <t>dpr sahkan ruu pdp, menkominfo: tonggak sejarah kemajuan perlindungan data pribadi indonesia sejarah kemajuan perlindungan data pribadi indonesia ditorehkan september disahkannya undang-undang perlindungan data pribadi rapat paripurna dewan perwakilan rakyat republik indonesia (dpr ri)</t>
  </si>
  <si>
    <t>ruupdp disahkan undang-undang sidang paripurna dpr ri jakarta selasa (//) sebelumnya, ketua dpr ri _ri ruu perlindungan data pribadi resmi disahkan beliau.. perlindungandatapribadi dpruntuknegeri mendengar aspirasi rakyat</t>
  </si>
  <si>
    <t>. ketua dpr ri, _ri rancangan undang perlindungan data pribadi (ruu pdp) resmi disahkan undang-undang rapat paripurna dpr ri, selasa (//). ruupdp perlindungandatapribadi dpruntuknegeri mendengar aspirasi rakyat</t>
  </si>
  <si>
    <t>selasa, september dinamikanya, perjuangan membuahkan hasil disahkannya undang-undang data pribadi (uu pdp), bab pasal dpr ri siang tadi.</t>
  </si>
  <si>
    <t>perjalanan ruu perlindungan data pribadi diinisiasi . selasa, september dinamikanya, perjuangan membuahkan hasil disahkannya undang-undang data pribadi (uu pdp) _ri</t>
  </si>
  <si>
    <t>tok! ruu perlindungan data pribadi sah undang-undang fraksi ruu perlindungan data pribadi disetujui disahkan uu? wakil ketua dpr lodewijk paulus kompleks parlemen, senayan, jakarta, selasa, september .</t>
  </si>
  <si>
    <t>_wisnu _udien __nakula _yantie _ alhamdulillah 🤲🤲🤲 rancangan undang-undang (ruu) pelindungan data pribadi (pdp) resmi disahkan undang-undang (uu) rapat paripurna dpr ri persidangan tahun sidang -.</t>
  </si>
  <si>
    <t>ruu perlindungan data pribadi sahkan ini, selasa september . semoga sahkan ruu perlindungan data pribadi undang-undang pdp, payung hukum menjerat pelanggar data pribadi.</t>
  </si>
  <si>
    <t>rancangan undang-undang (ruu) pelindungan data pribadi (pdp) resmi disahkan undang-undang (uu) rapat paripurna dpr ri persidangan tahun sidang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</si>
</sst>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2" fillId="0" fontId="2" numFmtId="0" xfId="0" applyAlignment="1" applyBorder="1" applyFont="1">
      <alignment horizontal="center" readingOrder="0" vertical="top"/>
    </xf>
    <xf borderId="0" fillId="0" fontId="3" numFmtId="0" xfId="0" applyAlignment="1" applyFont="1">
      <alignment shrinkToFit="0" vertical="bottom" wrapText="0"/>
    </xf>
    <xf borderId="0" fillId="2" fontId="4" numFmtId="0" xfId="0" applyFill="1" applyFont="1"/>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2" t="s">
        <v>1</v>
      </c>
    </row>
    <row r="2">
      <c r="A2" s="3" t="s">
        <v>2</v>
      </c>
      <c r="B2" s="4" t="str">
        <f>IFERROR(__xludf.DUMMYFUNCTION("GOOGLETRANSLATE(A2 , ""id"", ""en"")"),"_RICI Article of the Law Protection Act (PDP) of its legal basis. Learn, sir.")</f>
        <v>_RICI Article of the Law Protection Act (PDP) of its legal basis. Learn, sir.</v>
      </c>
    </row>
    <row r="3">
      <c r="A3" s="3" t="s">
        <v>3</v>
      </c>
      <c r="B3" s="4" t="str">
        <f>IFERROR(__xludf.DUMMYFUNCTION("GOOGLETRANSLATE(A3 , ""id"", ""en"")"),"Proof, my friend, told to violate the Personal Data Protection Act Remove the opposite?")</f>
        <v>Proof, my friend, told to violate the Personal Data Protection Act Remove the opposite?</v>
      </c>
    </row>
    <row r="4">
      <c r="A4" s="3" t="s">
        <v>4</v>
      </c>
      <c r="B4" s="4" t="str">
        <f>IFERROR(__xludf.DUMMYFUNCTION("GOOGLETRANSLATE(A4 , ""id"", ""en"")"),"_ Thank you, yes, willing, the source 🙏🙂 AI's friend is excited about this event, the question is simple, the Law on Protection of Personal Data in accordance with the spirit of the article complicates research on the disclosure of the front information")</f>
        <v>_ Thank you, yes, willing, the source 🙏🙂 AI's friend is excited about this event, the question is simple, the Law on Protection of Personal Data in accordance with the spirit of the article complicates research on the disclosure of the front information</v>
      </c>
    </row>
    <row r="5">
      <c r="A5" s="3" t="s">
        <v>5</v>
      </c>
      <c r="B5" s="4" t="str">
        <f>IFERROR(__xludf.DUMMYFUNCTION("GOOGLETRANSLATE(A5 , ""id"", ""en"")"),"briefly must be removed ... Fingerprint attendance should be prohibited by the Personal Data Protection Act 😃😃")</f>
        <v>briefly must be removed ... Fingerprint attendance should be prohibited by the Personal Data Protection Act 😃😃</v>
      </c>
    </row>
    <row r="6">
      <c r="A6" s="3" t="s">
        <v>6</v>
      </c>
      <c r="B6" s="4" t="str">
        <f>IFERROR(__xludf.DUMMYFUNCTION("GOOGLETRANSLATE(A6 , ""id"", ""en"")"),"The Personal Data Protection Act facilitates the resolution of non-litigation disputes. Ouch, it really needs a PDP institution. It's easy to look at it. 🥲 Again, rights, try landscape large laws.")</f>
        <v>The Personal Data Protection Act facilitates the resolution of non-litigation disputes. Ouch, it really needs a PDP institution. It's easy to look at it. 🥲 Again, rights, try landscape large laws.</v>
      </c>
    </row>
    <row r="7">
      <c r="A7" s="3" t="s">
        <v>7</v>
      </c>
      <c r="B7" s="4" t="str">
        <f>IFERROR(__xludf.DUMMYFUNCTION("GOOGLETRANSLATE(A7 , ""id"", ""en"")"),"Hi, sharing information yes ... ITB ITB Central Webinar Friday, September, .-. Topic: Privacy versus Innovation: Impact of the Law Protection Act AI Speaker: Helni Mutiarsih Jumhur &amp; Amp Ibrahim Arief Moderator: Windy Gambetta Free List, Limited Quota")</f>
        <v>Hi, sharing information yes ... ITB ITB Central Webinar Friday, September, .-. Topic: Privacy versus Innovation: Impact of the Law Protection Act AI Speaker: Helni Mutiarsih Jumhur &amp; Amp Ibrahim Arief Moderator: Windy Gambetta Free List, Limited Quota</v>
      </c>
    </row>
    <row r="8">
      <c r="A8" s="3" t="s">
        <v>8</v>
      </c>
      <c r="B8" s="4" t="str">
        <f>IFERROR(__xludf.DUMMYFUNCTION("GOOGLETRANSLATE(A8 , ""id"", ""en"")"),"Selow life is like not working using attacks wa people. Very scary. ITE Law PDP Law. Internet connecting smartphone is looking for online terror law rules.")</f>
        <v>Selow life is like not working using attacks wa people. Very scary. ITE Law PDP Law. Internet connecting smartphone is looking for online terror law rules.</v>
      </c>
    </row>
    <row r="9">
      <c r="A9" s="3" t="s">
        <v>9</v>
      </c>
      <c r="B9" s="4" t="str">
        <f>IFERROR(__xludf.DUMMYFUNCTION("GOOGLETRANSLATE(A9 , ""id"", ""en"")"),"the act of violating the Personal Data Protection Act along with the sanctions of the Personal Data Protection Act for the year Try Lurrr Listened to Mimin's post ☝️☝️☝️ More: Betterbanyas Kabbanyas wisely uses mediagital")</f>
        <v>the act of violating the Personal Data Protection Act along with the sanctions of the Personal Data Protection Act for the year Try Lurrr Listened to Mimin's post ☝️☝️☝️ More: Betterbanyas Kabbanyas wisely uses mediagital</v>
      </c>
    </row>
    <row r="10">
      <c r="A10" s="3" t="s">
        <v>10</v>
      </c>
      <c r="B10" s="4" t="str">
        <f>IFERROR(__xludf.DUMMYFUNCTION("GOOGLETRANSLATE(A10 , ""id"", ""en"")"),"Personal Data Protection Law Enforcement Agency 🤭🤭🤭")</f>
        <v>Personal Data Protection Law Enforcement Agency 🤭🤭🤭</v>
      </c>
    </row>
    <row r="11">
      <c r="A11" s="3" t="s">
        <v>11</v>
      </c>
      <c r="B11" s="4" t="str">
        <f>IFERROR(__xludf.DUMMYFUNCTION("GOOGLETRANSLATE(A11 , ""id"", ""en"")"),"hahaha can you imagine when the PDP law? sued ngespill 🤣")</f>
        <v>hahaha can you imagine when the PDP law? sued ngespill 🤣</v>
      </c>
    </row>
    <row r="12">
      <c r="A12" s="3" t="s">
        <v>12</v>
      </c>
      <c r="B12" s="4" t="str">
        <f>IFERROR(__xludf.DUMMYFUNCTION("GOOGLETRANSLATE(A12 , ""id"", ""en"")"),"Well, this one. In an anonymity, the attention of the violation of the Personal Data Protection Act is minimized.")</f>
        <v>Well, this one. In an anonymity, the attention of the violation of the Personal Data Protection Act is minimized.</v>
      </c>
    </row>
    <row r="13">
      <c r="A13" s="3" t="s">
        <v>13</v>
      </c>
      <c r="B13" s="4" t="str">
        <f>IFERROR(__xludf.DUMMYFUNCTION("GOOGLETRANSLATE(A13 , ""id"", ""en"")"),"Know (victims) please the account behind it reported the ITE Law on the PDP Law. terrorizing doxxing personal data is detrimental to be considered trivial.")</f>
        <v>Know (victims) please the account behind it reported the ITE Law on the PDP Law. terrorizing doxxing personal data is detrimental to be considered trivial.</v>
      </c>
    </row>
    <row r="14">
      <c r="A14" s="3" t="s">
        <v>14</v>
      </c>
      <c r="B14" s="4" t="str">
        <f>IFERROR(__xludf.DUMMYFUNCTION("GOOGLETRANSLATE(A14 , ""id"", ""en"")"),"_mieayam is wrong .. Doxxing Personal Data Protection Act ITE Act Received, Really False .. The threat of nge Doxxing Law Protection Protection of Prison Max Max Max M ...")</f>
        <v>_mieayam is wrong .. Doxxing Personal Data Protection Act ITE Act Received, Really False .. The threat of nge Doxxing Law Protection Protection of Prison Max Max Max M ...</v>
      </c>
    </row>
    <row r="15">
      <c r="A15" s="3" t="s">
        <v>15</v>
      </c>
      <c r="B15" s="4" t="str">
        <f>IFERROR(__xludf.DUMMYFUNCTION("GOOGLETRANSLATE(A15 , ""id"", ""en"")"),"The offense is indeed a username IG Personal Data Classification")</f>
        <v>The offense is indeed a username IG Personal Data Classification</v>
      </c>
    </row>
    <row r="16">
      <c r="A16" s="3" t="s">
        <v>16</v>
      </c>
      <c r="B16" s="4" t="str">
        <f>IFERROR(__xludf.DUMMYFUNCTION("GOOGLETRANSLATE(A16 , ""id"", ""en"")"),"wise. violating the Personal Data Protection Act for the threat of prison in the year of a height fine.")</f>
        <v>wise. violating the Personal Data Protection Act for the threat of prison in the year of a height fine.</v>
      </c>
    </row>
    <row r="17">
      <c r="A17" s="3" t="s">
        <v>17</v>
      </c>
      <c r="B17" s="4" t="str">
        <f>IFERROR(__xludf.DUMMYFUNCTION("GOOGLETRANSLATE(A17 , ""id"", ""en"")"),"RB cases make doxxing other personal data. The Criminal Protection Protection Act is billion in prison, Neng. Add the ITE Law. blunder mak!")</f>
        <v>RB cases make doxxing other personal data. The Criminal Protection Protection Act is billion in prison, Neng. Add the ITE Law. blunder mak!</v>
      </c>
    </row>
    <row r="18">
      <c r="A18" s="3" t="s">
        <v>18</v>
      </c>
      <c r="B18" s="4" t="str">
        <f>IFERROR(__xludf.DUMMYFUNCTION("GOOGLETRANSLATE(A18 , ""id"", ""en"")"),"Hopefully the please be kind enough to report the ITE Law Account on the Personal Data Protection Act spread personal data.")</f>
        <v>Hopefully the please be kind enough to report the ITE Law Account on the Personal Data Protection Act spread personal data.</v>
      </c>
    </row>
    <row r="19">
      <c r="A19" s="3" t="s">
        <v>19</v>
      </c>
      <c r="B19" s="4" t="str">
        <f>IFERROR(__xludf.DUMMYFUNCTION("GOOGLETRANSLATE(A19 , ""id"", ""en"")"),"The layered article is ... PDP Law, ITE Law, Act of Action Fun. I don't accept it, whose fault is it ,, gas")</f>
        <v>The layered article is ... PDP Law, ITE Law, Act of Action Fun. I don't accept it, whose fault is it ,, gas</v>
      </c>
    </row>
    <row r="20">
      <c r="A20" s="3" t="s">
        <v>20</v>
      </c>
      <c r="B20" s="4" t="str">
        <f>IFERROR(__xludf.DUMMYFUNCTION("GOOGLETRANSLATE(A20 , ""id"", ""en"")"),"acts violating the Law on Protection of Personal Data. along with the sanctions of the Personal Data Protection Act No Year.")</f>
        <v>acts violating the Law on Protection of Personal Data. along with the sanctions of the Personal Data Protection Act No Year.</v>
      </c>
    </row>
    <row r="21" ht="15.75" customHeight="1">
      <c r="A21" s="3" t="s">
        <v>21</v>
      </c>
      <c r="B21" s="4" t="str">
        <f>IFERROR(__xludf.DUMMYFUNCTION("GOOGLETRANSLATE(A21 , ""id"", ""en"")"),"Read Law Number of Personal Data Protection Year")</f>
        <v>Read Law Number of Personal Data Protection Year</v>
      </c>
    </row>
    <row r="22" ht="15.75" customHeight="1">
      <c r="A22" s="3" t="s">
        <v>22</v>
      </c>
      <c r="B22" s="4" t="str">
        <f>IFERROR(__xludf.DUMMYFUNCTION("GOOGLETRANSLATE(A22 , ""id"", ""en"")"),"The release of the Personal Data Protection Act right? the legal umbrella. Please check the use of the protection. complete")</f>
        <v>The release of the Personal Data Protection Act right? the legal umbrella. Please check the use of the protection. complete</v>
      </c>
    </row>
    <row r="23" ht="15.75" customHeight="1">
      <c r="A23" s="3" t="s">
        <v>23</v>
      </c>
      <c r="B23" s="4" t="str">
        <f>IFERROR(__xludf.DUMMYFUNCTION("GOOGLETRANSLATE(A23 , ""id"", ""en"")"),"PDP Law. draft")</f>
        <v>PDP Law. draft</v>
      </c>
    </row>
    <row r="24" ht="15.75" customHeight="1">
      <c r="A24" s="3" t="s">
        <v>24</v>
      </c>
      <c r="B24" s="4" t="str">
        <f>IFERROR(__xludf.DUMMYFUNCTION("GOOGLETRANSLATE(A24 , ""id"", ""en"")"),"PLY Personal Data Protection Act")</f>
        <v>PLY Personal Data Protection Act</v>
      </c>
    </row>
    <row r="25" ht="15.75" customHeight="1">
      <c r="A25" s="3" t="s">
        <v>25</v>
      </c>
      <c r="B25" s="4" t="str">
        <f>IFERROR(__xludf.DUMMYFUNCTION("GOOGLETRANSLATE(A25 , ""id"", ""en"")"),"_ Public transportation develops the world, collecting passenger personal data. Stop this nonsense, the Personal Data Protection Act is not")</f>
        <v>_ Public transportation develops the world, collecting passenger personal data. Stop this nonsense, the Personal Data Protection Act is not</v>
      </c>
    </row>
    <row r="26" ht="15.75" customHeight="1">
      <c r="A26" s="3" t="s">
        <v>26</v>
      </c>
      <c r="B26" s="4" t="str">
        <f>IFERROR(__xludf.DUMMYFUNCTION("GOOGLETRANSLATE(A26 , ""id"", ""en"")"),"Trans Jakarta collects passenger travel data. Name, age, go anywhere, what time, so on. Opt Out Out Out Out Violation of the PDP Law?")</f>
        <v>Trans Jakarta collects passenger travel data. Name, age, go anywhere, what time, so on. Opt Out Out Out Out Violation of the PDP Law?</v>
      </c>
    </row>
    <row r="27" ht="15.75" customHeight="1">
      <c r="A27" s="3" t="s">
        <v>27</v>
      </c>
      <c r="B27" s="4" t="str">
        <f>IFERROR(__xludf.DUMMYFUNCTION("GOOGLETRANSLATE(A27 , ""id"", ""en"")"),"Interested in the issue of personal data protection, writing a short note of dynamics after the enactment of the PDP Law. Please argue. CC.")</f>
        <v>Interested in the issue of personal data protection, writing a short note of dynamics after the enactment of the PDP Law. Please argue. CC.</v>
      </c>
    </row>
    <row r="28" ht="15.75" customHeight="1">
      <c r="A28" s="3" t="s">
        <v>28</v>
      </c>
      <c r="B28" s="4" t="str">
        <f>IFERROR(__xludf.DUMMYFUNCTION("GOOGLETRANSLATE(A28 , ""id"", ""en"")"),"state apparatus read the Law on Protection Protection of Personal Data No / Action of Criminal Sanctions")</f>
        <v>state apparatus read the Law on Protection Protection of Personal Data No / Action of Criminal Sanctions</v>
      </c>
    </row>
    <row r="29" ht="15.75" customHeight="1">
      <c r="A29" s="3" t="s">
        <v>29</v>
      </c>
      <c r="B29" s="4" t="str">
        <f>IFERROR(__xludf.DUMMYFUNCTION("GOOGLETRANSLATE(A29 , ""id"", ""en"")"),"yes..tp violates no, read next. Journalistic media protected by the Press Law. at the level of PDP Law. allowed. Read the money")</f>
        <v>yes..tp violates no, read next. Journalistic media protected by the Press Law. at the level of PDP Law. allowed. Read the money</v>
      </c>
    </row>
    <row r="30" ht="15.75" customHeight="1">
      <c r="A30" s="3" t="s">
        <v>30</v>
      </c>
      <c r="B30" s="4" t="str">
        <f>IFERROR(__xludf.DUMMYFUNCTION("GOOGLETRANSLATE(A30 , ""id"", ""en"")"),"DESCRIPTION? The Personal Data Protection Act now? Like contradictory, terms and conditions. Submitting to the State rules lately has the right to act anything, change at any time, guaranteeing security etc.")</f>
        <v>DESCRIPTION? The Personal Data Protection Act now? Like contradictory, terms and conditions. Submitting to the State rules lately has the right to act anything, change at any time, guaranteeing security etc.</v>
      </c>
    </row>
    <row r="31" ht="15.75" customHeight="1">
      <c r="A31" s="3" t="s">
        <v>31</v>
      </c>
      <c r="B31" s="4" t="str">
        <f>IFERROR(__xludf.DUMMYFUNCTION("GOOGLETRANSLATE(A31 , ""id"", ""en"")"),"Privacy Data Problems Protected by Personal Data Protection Act maintained. Billing spreads photos, KTP violations of PDP. The gap set the loan to order orderly to improve billing.")</f>
        <v>Privacy Data Problems Protected by Personal Data Protection Act maintained. Billing spreads photos, KTP violations of PDP. The gap set the loan to order orderly to improve billing.</v>
      </c>
    </row>
    <row r="32" ht="15.75" customHeight="1">
      <c r="A32" s="3" t="s">
        <v>32</v>
      </c>
      <c r="B32" s="4" t="str">
        <f>IFERROR(__xludf.DUMMYFUNCTION("GOOGLETRANSLATE(A32 , ""id"", ""en"")"),"briefly the Personal Data Protection Act tried to be parallel to GDPR.")</f>
        <v>briefly the Personal Data Protection Act tried to be parallel to GDPR.</v>
      </c>
    </row>
    <row r="33" ht="15.75" customHeight="1">
      <c r="A33" s="3" t="s">
        <v>33</v>
      </c>
      <c r="B33" s="4" t="str">
        <f>IFERROR(__xludf.DUMMYFUNCTION("GOOGLETRANSLATE(A33 , ""id"", ""en"")"),"Covering the video if a crime posts another identity, the threat/tweet claims the child of the Law Number Year Protection of Personal Data (PDP) is this")</f>
        <v>Covering the video if a crime posts another identity, the threat/tweet claims the child of the Law Number Year Protection of Personal Data (PDP) is this</v>
      </c>
    </row>
    <row r="34" ht="15.75" customHeight="1">
      <c r="A34" s="3" t="s">
        <v>34</v>
      </c>
      <c r="B34" s="4" t="str">
        <f>IFERROR(__xludf.DUMMYFUNCTION("GOOGLETRANSLATE(A34 , ""id"", ""en"")"),"can. The ITE Act Displaying the name of the Article Paragraph () Law on Protection of Personal Data intentionally against the Law of his Personal Data. imprisonment of years and/or a fine of Rp billion.")</f>
        <v>can. The ITE Act Displaying the name of the Article Paragraph () Law on Protection of Personal Data intentionally against the Law of his Personal Data. imprisonment of years and/or a fine of Rp billion.</v>
      </c>
    </row>
    <row r="35" ht="15.75" customHeight="1">
      <c r="A35" s="3" t="s">
        <v>35</v>
      </c>
      <c r="B35" s="4" t="str">
        <f>IFERROR(__xludf.DUMMYFUNCTION("GOOGLETRANSLATE(A35 , ""id"", ""en"")"),"Violations Yes PDP Law")</f>
        <v>Violations Yes PDP Law</v>
      </c>
    </row>
    <row r="36" ht="15.75" customHeight="1">
      <c r="A36" s="3" t="s">
        <v>36</v>
      </c>
      <c r="B36" s="4" t="str">
        <f>IFERROR(__xludf.DUMMYFUNCTION("GOOGLETRANSLATE(A36 , ""id"", ""en"")"),"_jea The children are neuttants of age. Pinpri? Yes. General, just a private loan. spread data, the entry of criminal acts violates the PDP Law. terrorizing prisoner. Age, no child protection.")</f>
        <v>_jea The children are neuttants of age. Pinpri? Yes. General, just a private loan. spread data, the entry of criminal acts violates the PDP Law. terrorizing prisoner. Age, no child protection.</v>
      </c>
    </row>
    <row r="37" ht="15.75" customHeight="1">
      <c r="A37" s="3" t="s">
        <v>37</v>
      </c>
      <c r="B37" s="4" t="str">
        <f>IFERROR(__xludf.DUMMYFUNCTION("GOOGLETRANSLATE(A37 , ""id"", ""en"")"),"Emphasizing paying attention to other laws and regulations, Law Number of Year Protection of Personal Data (PDP) Application of POJK /.")</f>
        <v>Emphasizing paying attention to other laws and regulations, Law Number of Year Protection of Personal Data (PDP) Application of POJK /.</v>
      </c>
    </row>
    <row r="38" ht="15.75" customHeight="1">
      <c r="A38" s="3" t="s">
        <v>38</v>
      </c>
      <c r="B38" s="4" t="str">
        <f>IFERROR(__xludf.DUMMYFUNCTION("GOOGLETRANSLATE(A38 , ""id"", ""en"")"),"The government is considered to be a public dialogue provisions on the period of the Personal Data Protection Act -")</f>
        <v>The government is considered to be a public dialogue provisions on the period of the Personal Data Protection Act -</v>
      </c>
    </row>
    <row r="39" ht="15.75" customHeight="1">
      <c r="A39" s="3" t="s">
        <v>39</v>
      </c>
      <c r="B39" s="4" t="str">
        <f>IFERROR(__xludf.DUMMYFUNCTION("GOOGLETRANSLATE(A39 , ""id"", ""en"")"),"me when someone mentions of the Personal Data Protection Act")</f>
        <v>me when someone mentions of the Personal Data Protection Act</v>
      </c>
    </row>
    <row r="40" ht="15.75" customHeight="1">
      <c r="A40" s="3" t="s">
        <v>40</v>
      </c>
      <c r="B40" s="4" t="str">
        <f>IFERROR(__xludf.DUMMYFUNCTION("GOOGLETRANSLATE(A40 , ""id"", ""en"")"),"Ayoo yaaa Personal Data Protection Act you know 👀")</f>
        <v>Ayoo yaaa Personal Data Protection Act you know 👀</v>
      </c>
    </row>
    <row r="41" ht="15.75" customHeight="1">
      <c r="A41" s="3" t="s">
        <v>41</v>
      </c>
      <c r="B41" s="4" t="str">
        <f>IFERROR(__xludf.DUMMYFUNCTION("GOOGLETRANSLATE(A41 , ""id"", ""en"")"),"Doxing like this the Personal Data Protection Act")</f>
        <v>Doxing like this the Personal Data Protection Act</v>
      </c>
    </row>
    <row r="42" ht="15.75" customHeight="1">
      <c r="A42" s="3" t="s">
        <v>42</v>
      </c>
      <c r="B42" s="4" t="str">
        <f>IFERROR(__xludf.DUMMYFUNCTION("GOOGLETRANSLATE(A42 , ""id"", ""en"")"),"mba/mas, curious, (or dirtying like this) realized not yes this regulation, KUHP, ITE Law, PDP Law? Tired of dealing with this law, intentional :)")</f>
        <v>mba/mas, curious, (or dirtying like this) realized not yes this regulation, KUHP, ITE Law, PDP Law? Tired of dealing with this law, intentional :)</v>
      </c>
    </row>
    <row r="43" ht="15.75" customHeight="1">
      <c r="A43" s="3" t="s">
        <v>43</v>
      </c>
      <c r="B43" s="4" t="str">
        <f>IFERROR(__xludf.DUMMYFUNCTION("GOOGLETRANSLATE(A43 , ""id"", ""en"")"),"The credit is jammed, paying for the KTP data is uploaded the basis of the Personal Data Protection Act forbidding Bang. KTP Personal Data Group.")</f>
        <v>The credit is jammed, paying for the KTP data is uploaded the basis of the Personal Data Protection Act forbidding Bang. KTP Personal Data Group.</v>
      </c>
    </row>
    <row r="44" ht="15.75" customHeight="1">
      <c r="A44" s="3" t="s">
        <v>44</v>
      </c>
      <c r="B44" s="4" t="str">
        <f>IFERROR(__xludf.DUMMYFUNCTION("GOOGLETRANSLATE(A44 , ""id"", ""en"")"),"PDP Law. NPL data is distributed. yes specifically criminal acts of distribution of personal data. The practice of loan-borrowing interest is suffocating.")</f>
        <v>PDP Law. NPL data is distributed. yes specifically criminal acts of distribution of personal data. The practice of loan-borrowing interest is suffocating.</v>
      </c>
    </row>
    <row r="45" ht="15.75" customHeight="1">
      <c r="A45" s="3" t="s">
        <v>45</v>
      </c>
      <c r="B45" s="4" t="str">
        <f>IFERROR(__xludf.DUMMYFUNCTION("GOOGLETRANSLATE(A45 , ""id"", ""en"")"),"oh sorry, thought the focus of the legality of the pinpri.")</f>
        <v>oh sorry, thought the focus of the legality of the pinpri.</v>
      </c>
    </row>
    <row r="46" ht="15.75" customHeight="1">
      <c r="A46" s="3" t="s">
        <v>46</v>
      </c>
      <c r="B46" s="4" t="str">
        <f>IFERROR(__xludf.DUMMYFUNCTION("GOOGLETRANSLATE(A46 , ""id"", ""en"")"),"violating yes you can. The category of personal data meets the criminal elements of the Personal Data Protection Act? as far as know cmiiw, share general information posting social media posts, it is the secret of KTP, sister, friends")</f>
        <v>violating yes you can. The category of personal data meets the criminal elements of the Personal Data Protection Act? as far as know cmiiw, share general information posting social media posts, it is the secret of KTP, sister, friends</v>
      </c>
    </row>
    <row r="47" ht="15.75" customHeight="1">
      <c r="A47" s="3" t="s">
        <v>47</v>
      </c>
      <c r="B47" s="4" t="str">
        <f>IFERROR(__xludf.DUMMYFUNCTION("GOOGLETRANSLATE(A47 , ""id"", ""en"")"),"The victim sued using the ITE Law, spreading the identity of the Correct Personal Data Protection Act")</f>
        <v>The victim sued using the ITE Law, spreading the identity of the Correct Personal Data Protection Act</v>
      </c>
    </row>
    <row r="48" ht="15.75" customHeight="1">
      <c r="A48" s="3" t="s">
        <v>48</v>
      </c>
      <c r="B48" s="4" t="str">
        <f>IFERROR(__xludf.DUMMYFUNCTION("GOOGLETRANSLATE(A48 , ""id"", ""en"")"),"Law Protection of Personal Data Government Efforts to Protect Indonesian Siber Crimes. Hopefully the Law on Protection of Personal Data Leakage Data, Buying and Selling Consumer Data Rempang Morocco Adzan Hasto Tanyakosan Tired Naufal Monday")</f>
        <v>Law Protection of Personal Data Government Efforts to Protect Indonesian Siber Crimes. Hopefully the Law on Protection of Personal Data Leakage Data, Buying and Selling Consumer Data Rempang Morocco Adzan Hasto Tanyakosan Tired Naufal Monday</v>
      </c>
    </row>
    <row r="49" ht="15.75" customHeight="1">
      <c r="A49" s="3" t="s">
        <v>49</v>
      </c>
      <c r="B49" s="4" t="str">
        <f>IFERROR(__xludf.DUMMYFUNCTION("GOOGLETRANSLATE(A49 , ""id"", ""en"")"),"_Ada gatau the Law on Protection of Personal Data Udh Disahin where the ITE Criminal Act Uoload face the permit, there is the article.")</f>
        <v>_Ada gatau the Law on Protection of Personal Data Udh Disahin where the ITE Criminal Act Uoload face the permit, there is the article.</v>
      </c>
    </row>
    <row r="50" ht="15.75" customHeight="1">
      <c r="A50" s="3" t="s">
        <v>50</v>
      </c>
      <c r="B50" s="4" t="str">
        <f>IFERROR(__xludf.DUMMYFUNCTION("GOOGLETRANSLATE(A50 , ""id"", ""en"")"),"The Personal Data Protection Act protects the fundamental rights of Indonesian people PAEA Cyber ​​Criminal. Law Protection of Personal Data Equality equilibrium Balance of Personal Data Subject Rights Controlling Personal Data Controlle. ~~ Rempang Moroc"&amp;"co Tanyakosan Tired")</f>
        <v>The Personal Data Protection Act protects the fundamental rights of Indonesian people PAEA Cyber ​​Criminal. Law Protection of Personal Data Equality equilibrium Balance of Personal Data Subject Rights Controlling Personal Data Controlle. ~~ Rempang Morocco Tanyakosan Tired</v>
      </c>
    </row>
    <row r="51" ht="15.75" customHeight="1">
      <c r="A51" s="3" t="s">
        <v>51</v>
      </c>
      <c r="B51" s="4" t="str">
        <f>IFERROR(__xludf.DUMMYFUNCTION("GOOGLETRANSLATE(A51 , ""id"", ""en"")"),"The government involves formulating the rules for the derivatives of the Personal Data Protection Act Ratification of the Indonesian Personal Data Protection Act The opportunity to protect the fundamental rights of the Indonesian community is good, facili"&amp;"tating innovation business activities. Rempang Morocco Tanyakosan Tired")</f>
        <v>The government involves formulating the rules for the derivatives of the Personal Data Protection Act Ratification of the Indonesian Personal Data Protection Act The opportunity to protect the fundamental rights of the Indonesian community is good, facilitating innovation business activities. Rempang Morocco Tanyakosan Tired</v>
      </c>
    </row>
    <row r="52" ht="15.75" customHeight="1">
      <c r="A52" s="3" t="s">
        <v>52</v>
      </c>
      <c r="B52" s="4" t="str">
        <f>IFERROR(__xludf.DUMMYFUNCTION("GOOGLETRANSLATE(A52 , ""id"", ""en"")"),"This Crying Personal Data Protection Act. Name data, &amp; amp date birth, biological name, others 😭")</f>
        <v>This Crying Personal Data Protection Act. Name data, &amp; amp date birth, biological name, others 😭</v>
      </c>
    </row>
    <row r="53" ht="15.75" customHeight="1">
      <c r="A53" s="3" t="s">
        <v>53</v>
      </c>
      <c r="B53" s="4" t="str">
        <f>IFERROR(__xludf.DUMMYFUNCTION("GOOGLETRANSLATE(A53 , ""id"", ""en"")"),"like this is avoided, min ... threatened")</f>
        <v>like this is avoided, min ... threatened</v>
      </c>
    </row>
    <row r="54" ht="15.75" customHeight="1">
      <c r="A54" s="3" t="s">
        <v>54</v>
      </c>
      <c r="B54" s="4" t="str">
        <f>IFERROR(__xludf.DUMMYFUNCTION("GOOGLETRANSLATE(A54 , ""id"", ""en"")"),"In case stupid like yesterday brought the ITE Law allowing an agreement. Laws are used by the Personal Data Protection Act (Protection of Personal Data). not allowed.")</f>
        <v>In case stupid like yesterday brought the ITE Law allowing an agreement. Laws are used by the Personal Data Protection Act (Protection of Personal Data). not allowed.</v>
      </c>
    </row>
    <row r="55" ht="15.75" customHeight="1">
      <c r="A55" s="3" t="s">
        <v>55</v>
      </c>
      <c r="B55" s="4" t="str">
        <f>IFERROR(__xludf.DUMMYFUNCTION("GOOGLETRANSLATE(A55 , ""id"", ""en"")"),"Data Confidentiality Agreement? The Personal Data Protection Act The implementation of the GK is clear. Data leak here. it's already an open source country")</f>
        <v>Data Confidentiality Agreement? The Personal Data Protection Act The implementation of the GK is clear. Data leak here. it's already an open source country</v>
      </c>
    </row>
    <row r="56" ht="15.75" customHeight="1">
      <c r="A56" s="3" t="s">
        <v>56</v>
      </c>
      <c r="B56" s="4" t="str">
        <f>IFERROR(__xludf.DUMMYFUNCTION("GOOGLETRANSLATE(A56 , ""id"", ""en"")"),"_AULIA MAS SMART. Regarding the trit before commenting, discuss borrowing and borrowing. refers to discussion. Practice of loan sharks, dissemination of personal data. ☺️. specific comments. . Narrowed the Personal Data Protection Act? 😏")</f>
        <v>_AULIA MAS SMART. Regarding the trit before commenting, discuss borrowing and borrowing. refers to discussion. Practice of loan sharks, dissemination of personal data. ☺️. specific comments. . Narrowed the Personal Data Protection Act? 😏</v>
      </c>
    </row>
    <row r="57" ht="15.75" customHeight="1">
      <c r="A57" s="3" t="s">
        <v>57</v>
      </c>
      <c r="B57" s="4" t="str">
        <f>IFERROR(__xludf.DUMMYFUNCTION("GOOGLETRANSLATE(A57 , ""id"", ""en"")"),"Weve a deterrent. Age loan fine. Potential violations of the PDP Law, threats/terror, defamation of other names of the Criminal Criminal Criminal Complete Agent Pinpri Lecture, Quickly Stop Difficult")</f>
        <v>Weve a deterrent. Age loan fine. Potential violations of the PDP Law, threats/terror, defamation of other names of the Criminal Criminal Criminal Complete Agent Pinpri Lecture, Quickly Stop Difficult</v>
      </c>
    </row>
    <row r="58" ht="15.75" customHeight="1">
      <c r="A58" s="3" t="s">
        <v>58</v>
      </c>
      <c r="B58" s="4" t="str">
        <f>IFERROR(__xludf.DUMMYFUNCTION("GOOGLETRANSLATE(A58 , ""id"", ""en"")"),"Spread Personal Data Regulating the Law on Protection of Personal Data Parapics Article PDP Law, Penalty of Year Cage + Billion Fines, Search Parasute Troops DC likes to threaten to spread a person's personal data, the threatening article is spreading")</f>
        <v>Spread Personal Data Regulating the Law on Protection of Personal Data Parapics Article PDP Law, Penalty of Year Cage + Billion Fines, Search Parasute Troops DC likes to threaten to spread a person's personal data, the threatening article is spreading</v>
      </c>
    </row>
    <row r="59" ht="15.75" customHeight="1">
      <c r="A59" s="3" t="s">
        <v>59</v>
      </c>
      <c r="B59" s="4" t="str">
        <f>IFERROR(__xludf.DUMMYFUNCTION("GOOGLETRANSLATE(A59 , ""id"", ""en"")"),"Eat the Personal Data Protection Act")</f>
        <v>Eat the Personal Data Protection Act</v>
      </c>
    </row>
    <row r="60" ht="15.75" customHeight="1">
      <c r="A60" s="3" t="s">
        <v>60</v>
      </c>
      <c r="B60" s="4" t="str">
        <f>IFERROR(__xludf.DUMMYFUNCTION("GOOGLETRANSLATE(A60 , ""id"", ""en"")"),"Law Protection of Personal Data Protection The opportunity to protect the fundamental rights of the Indonesian people is the law of KPKRI law")</f>
        <v>Law Protection of Personal Data Protection The opportunity to protect the fundamental rights of the Indonesian people is the law of KPKRI law</v>
      </c>
    </row>
    <row r="61" ht="15.75" customHeight="1">
      <c r="A61" s="3" t="s">
        <v>61</v>
      </c>
      <c r="B61" s="4" t="str">
        <f>IFERROR(__xludf.DUMMYFUNCTION("GOOGLETRANSLATE(A61 , ""id"", ""en"")"),"Thesis title does not yes use the Criminal Code Protection Act")</f>
        <v>Thesis title does not yes use the Criminal Code Protection Act</v>
      </c>
    </row>
    <row r="62" ht="15.75" customHeight="1">
      <c r="A62" s="3" t="s">
        <v>62</v>
      </c>
      <c r="B62" s="4" t="str">
        <f>IFERROR(__xludf.DUMMYFUNCTION("GOOGLETRANSLATE(A62 , ""id"", ""en"")"),"Arrange the implementing regulations of the PDP Law, Communication and Information Open Public Participation of the page")</f>
        <v>Arrange the implementing regulations of the PDP Law, Communication and Information Open Public Participation of the page</v>
      </c>
    </row>
    <row r="63" ht="15.75" customHeight="1">
      <c r="A63" s="3" t="s">
        <v>63</v>
      </c>
      <c r="B63" s="4" t="str">
        <f>IFERROR(__xludf.DUMMYFUNCTION("GOOGLETRANSLATE(A63 , ""id"", ""en"")"),"Protection of Personal Data - Draft Government Regulation Halo, Kliens. Draft Government Regulations related to the Public Data Protection Act Published. the file cliens access let's learn input")</f>
        <v>Protection of Personal Data - Draft Government Regulation Halo, Kliens. Draft Government Regulations related to the Public Data Protection Act Published. the file cliens access let's learn input</v>
      </c>
    </row>
    <row r="64" ht="15.75" customHeight="1">
      <c r="A64" s="3" t="s">
        <v>64</v>
      </c>
      <c r="B64" s="4" t="str">
        <f>IFERROR(__xludf.DUMMYFUNCTION("GOOGLETRANSLATE(A64 , ""id"", ""en"")"),"Buset %....... really big. Not under the authority of OJK again. Fix illegal legal loans seem to choose to move to Pinpri. Profitable is not the realm of OJK. monitored by the ITE Law Protection Act ... Yes, the law should it be?")</f>
        <v>Buset %....... really big. Not under the authority of OJK again. Fix illegal legal loans seem to choose to move to Pinpri. Profitable is not the realm of OJK. monitored by the ITE Law Protection Act ... Yes, the law should it be?</v>
      </c>
    </row>
    <row r="65" ht="15.75" customHeight="1">
      <c r="A65" s="3" t="s">
        <v>65</v>
      </c>
      <c r="B65" s="4" t="str">
        <f>IFERROR(__xludf.DUMMYFUNCTION("GOOGLETRANSLATE(A65 , ""id"", ""en"")"),"(Article paragraph () PDP Law) deliberately against the law of his personal data was sentenced to prison in the crime of a fine of Rp billion.")</f>
        <v>(Article paragraph () PDP Law) deliberately against the law of his personal data was sentenced to prison in the crime of a fine of Rp billion.</v>
      </c>
    </row>
    <row r="66" ht="15.75" customHeight="1">
      <c r="A66" s="3" t="s">
        <v>66</v>
      </c>
      <c r="B66" s="4" t="str">
        <f>IFERROR(__xludf.DUMMYFUNCTION("GOOGLETRANSLATE(A66 , ""id"", ""en"")"),"Sued by the PDP Law, PMH, Wanpres XDD really swear.")</f>
        <v>Sued by the PDP Law, PMH, Wanpres XDD really swear.</v>
      </c>
    </row>
    <row r="67" ht="15.75" customHeight="1">
      <c r="A67" s="3" t="s">
        <v>67</v>
      </c>
      <c r="B67" s="4" t="str">
        <f>IFERROR(__xludf.DUMMYFUNCTION("GOOGLETRANSLATE(A67 , ""id"", ""en"")"),"Decacorn Unicorn Application Whatever bring the nation's children, check the borrowing agreement for contact access. Crazy times. This violation of the Personal Data Protection Act isn't this?")</f>
        <v>Decacorn Unicorn Application Whatever bring the nation's children, check the borrowing agreement for contact access. Crazy times. This violation of the Personal Data Protection Act isn't this?</v>
      </c>
    </row>
    <row r="68" ht="15.75" customHeight="1">
      <c r="A68" s="3" t="s">
        <v>68</v>
      </c>
      <c r="B68" s="4" t="str">
        <f>IFERROR(__xludf.DUMMYFUNCTION("GOOGLETRANSLATE(A68 , ""id"", ""en"")"),"Try to read criminal provisions regulated by the Law / Protection of this Personal Data:")</f>
        <v>Try to read criminal provisions regulated by the Law / Protection of this Personal Data:</v>
      </c>
    </row>
    <row r="69" ht="15.75" customHeight="1">
      <c r="A69" s="3" t="s">
        <v>69</v>
      </c>
      <c r="B69" s="4" t="str">
        <f>IFERROR(__xludf.DUMMYFUNCTION("GOOGLETRANSLATE(A69 , ""id"", ""en"")"),"the element of the Gacuma ITE Criminal Act Protection of Personal Data (Protection of Personal Data)")</f>
        <v>the element of the Gacuma ITE Criminal Act Protection of Personal Data (Protection of Personal Data)</v>
      </c>
    </row>
    <row r="70" ht="15.75" customHeight="1">
      <c r="A70" s="3" t="s">
        <v>70</v>
      </c>
      <c r="B70" s="4" t="str">
        <f>IFERROR(__xludf.DUMMYFUNCTION("GOOGLETRANSLATE(A70 , ""id"", ""en"")"),"_ illegal Pinpri violates the law of the practice of Doxxing &amp; AMP Threatens. carried out, associated with ITE Law, PDP, Consumer Protection. Failure to pay for the realm of Civil Domain, Civil Settlement.")</f>
        <v>_ illegal Pinpri violates the law of the practice of Doxxing &amp; AMP Threatens. carried out, associated with ITE Law, PDP, Consumer Protection. Failure to pay for the realm of Civil Domain, Civil Settlement.</v>
      </c>
    </row>
    <row r="71" ht="15.75" customHeight="1">
      <c r="A71" s="3" t="s">
        <v>71</v>
      </c>
      <c r="B71" s="4" t="str">
        <f>IFERROR(__xludf.DUMMYFUNCTION("GOOGLETRANSLATE(A71 , ""id"", ""en"")"),"_Partout I think, guaranteed the form of compensation for borrowers does not pay. The threat is distributed yes criminal acts of the Personal Data Protection Act")</f>
        <v>_Partout I think, guaranteed the form of compensation for borrowers does not pay. The threat is distributed yes criminal acts of the Personal Data Protection Act</v>
      </c>
    </row>
    <row r="72" ht="15.75" customHeight="1">
      <c r="A72" s="3" t="s">
        <v>72</v>
      </c>
      <c r="B72" s="4" t="str">
        <f>IFERROR(__xludf.DUMMYFUNCTION("GOOGLETRANSLATE(A72 , ""id"", ""en"")"),"Exciting, while the Fresh Personal Data Protection Act")</f>
        <v>Exciting, while the Fresh Personal Data Protection Act</v>
      </c>
    </row>
    <row r="73" ht="15.75" customHeight="1">
      <c r="A73" s="3" t="s">
        <v>73</v>
      </c>
      <c r="B73" s="4" t="str">
        <f>IFERROR(__xludf.DUMMYFUNCTION("GOOGLETRANSLATE(A73 , ""id"", ""en"")"),"naa ana PKS must expose ... PKS SIAK Dukcapil System requires the regulation of the PERSONAL DATA PROTECTION Act (PDP). In principle, the GNII survey system seems to need the government ... such as a public service.")</f>
        <v>naa ana PKS must expose ... PKS SIAK Dukcapil System requires the regulation of the PERSONAL DATA PROTECTION Act (PDP). In principle, the GNII survey system seems to need the government ... such as a public service.</v>
      </c>
    </row>
    <row r="74" ht="15.75" customHeight="1">
      <c r="A74" s="3" t="s">
        <v>74</v>
      </c>
      <c r="B74" s="4" t="str">
        <f>IFERROR(__xludf.DUMMYFUNCTION("GOOGLETRANSLATE(A74 , ""id"", ""en"")"),"Fulfillment of Adequacy Decision EU-GDPR Personal Data Protection Act")</f>
        <v>Fulfillment of Adequacy Decision EU-GDPR Personal Data Protection Act</v>
      </c>
    </row>
    <row r="75" ht="15.75" customHeight="1">
      <c r="A75" s="3" t="s">
        <v>75</v>
      </c>
      <c r="B75" s="4" t="str">
        <f>IFERROR(__xludf.DUMMYFUNCTION("GOOGLETRANSLATE(A75 , ""id"", ""en"")"),"The issue of online business regulations related to the UUPK is designed to accommodate consumer protection of the wrong Uuite Salah tends to be defamation, UUPDP Browse, others")</f>
        <v>The issue of online business regulations related to the UUPK is designed to accommodate consumer protection of the wrong Uuite Salah tends to be defamation, UUPDP Browse, others</v>
      </c>
    </row>
    <row r="76" ht="15.75" customHeight="1">
      <c r="A76" s="3" t="s">
        <v>76</v>
      </c>
      <c r="B76" s="4" t="str">
        <f>IFERROR(__xludf.DUMMYFUNCTION("GOOGLETRANSLATE(A76 , ""id"", ""en"")"),"_bravo_b like this, the law for personal data protection is or not? Yes, Chan Representative Kobokerz moves to report the authorities")</f>
        <v>_bravo_b like this, the law for personal data protection is or not? Yes, Chan Representative Kobokerz moves to report the authorities</v>
      </c>
    </row>
    <row r="77" ht="15.75" customHeight="1">
      <c r="A77" s="3" t="s">
        <v>77</v>
      </c>
      <c r="B77" s="4" t="str">
        <f>IFERROR(__xludf.DUMMYFUNCTION("GOOGLETRANSLATE(A77 , ""id"", ""en"")"),"DC Sales Mas Reza? wkwkwkwk sales once, so which bank, email cs screenshot number to stop. Effective time.")</f>
        <v>DC Sales Mas Reza? wkwkwkwk sales once, so which bank, email cs screenshot number to stop. Effective time.</v>
      </c>
    </row>
    <row r="78" ht="15.75" customHeight="1">
      <c r="A78" s="3" t="s">
        <v>78</v>
      </c>
      <c r="B78" s="4" t="str">
        <f>IFERROR(__xludf.DUMMYFUNCTION("GOOGLETRANSLATE(A78 , ""id"", ""en"")"),"It's regulated that we're supposed to retain Inactive Customer's Data for Years and for Active Customer. The Personal Data Protection Act is re-re-detailed data retention. Just give it a flag.")</f>
        <v>It's regulated that we're supposed to retain Inactive Customer's Data for Years and for Active Customer. The Personal Data Protection Act is re-re-detailed data retention. Just give it a flag.</v>
      </c>
    </row>
    <row r="79" ht="15.75" customHeight="1">
      <c r="A79" s="3" t="s">
        <v>79</v>
      </c>
      <c r="B79" s="4" t="str">
        <f>IFERROR(__xludf.DUMMYFUNCTION("GOOGLETRANSLATE(A79 , ""id"", ""en"")"),"The Personal Data Protection Act is only given a deleted flag 🤣")</f>
        <v>The Personal Data Protection Act is only given a deleted flag 🤣</v>
      </c>
    </row>
    <row r="80" ht="15.75" customHeight="1">
      <c r="A80" s="3" t="s">
        <v>80</v>
      </c>
      <c r="B80" s="4" t="str">
        <f>IFERROR(__xludf.DUMMYFUNCTION("GOOGLETRANSLATE(A80 , ""id"", ""en"")"),"Fill N/A Sis. HRD according to the PDP Law, the data is sensitive.")</f>
        <v>Fill N/A Sis. HRD according to the PDP Law, the data is sensitive.</v>
      </c>
    </row>
    <row r="81" ht="15.75" customHeight="1">
      <c r="A81" s="3" t="s">
        <v>81</v>
      </c>
      <c r="B81" s="4" t="str">
        <f>IFERROR(__xludf.DUMMYFUNCTION("GOOGLETRANSLATE(A81 , ""id"", ""en"")"),"The culprit violates the Article of Paragraph No. Law No. PDP, Max Sanctions in the Year of Prison violates the ITE Article Law Article Article Paragraph, Sanctions in prison th. Report Police (Polres/Polda). Cellular operator games as if ...")</f>
        <v>The culprit violates the Article of Paragraph No. Law No. PDP, Max Sanctions in the Year of Prison violates the ITE Article Law Article Article Paragraph, Sanctions in prison th. Report Police (Polres/Polda). Cellular operator games as if ...</v>
      </c>
    </row>
    <row r="82" ht="15.75" customHeight="1">
      <c r="A82" s="3" t="s">
        <v>82</v>
      </c>
      <c r="B82" s="4" t="str">
        <f>IFERROR(__xludf.DUMMYFUNCTION("GOOGLETRANSLATE(A82 , ""id"", ""en"")"),"A year of the Personal Data Protection Act was knocked out, the Institute for Personal Data Protection Authority was formed? Wait for another leak?")</f>
        <v>A year of the Personal Data Protection Act was knocked out, the Institute for Personal Data Protection Authority was formed? Wait for another leak?</v>
      </c>
    </row>
    <row r="83" ht="15.75" customHeight="1">
      <c r="A83" s="3" t="s">
        <v>83</v>
      </c>
      <c r="B83" s="4" t="str">
        <f>IFERROR(__xludf.DUMMYFUNCTION("GOOGLETRANSLATE(A83 , ""id"", ""en"")"),"Member of the Indonesian House of Representatives Commission of the Nasdem Party Faction, Muhammad Farhan highlighted the alleged leakage of population data reaching millions. Encouraging the relevant authorities to crack down on Law Number Year Protectio"&amp;"n of Personal Data (PDP).")</f>
        <v>Member of the Indonesian House of Representatives Commission of the Nasdem Party Faction, Muhammad Farhan highlighted the alleged leakage of population data reaching millions. Encouraging the relevant authorities to crack down on Law Number Year Protection of Personal Data (PDP).</v>
      </c>
    </row>
    <row r="84" ht="15.75" customHeight="1">
      <c r="A84" s="3" t="s">
        <v>84</v>
      </c>
      <c r="B84" s="4" t="str">
        <f>IFERROR(__xludf.DUMMYFUNCTION("GOOGLETRANSLATE(A84 , ""id"", ""en"")"),"Indonesia faces seriously related to institutional data leaks, the Personal Data Protection Act (PDP Law) is passed by the end of the year.")</f>
        <v>Indonesia faces seriously related to institutional data leaks, the Personal Data Protection Act (PDP Law) is passed by the end of the year.</v>
      </c>
    </row>
    <row r="85" ht="15.75" customHeight="1">
      <c r="A85" s="3" t="s">
        <v>85</v>
      </c>
      <c r="B85" s="4" t="str">
        <f>IFERROR(__xludf.DUMMYFUNCTION("GOOGLETRANSLATE(A85 , ""id"", ""en"")"),"Article of the Personal Data Protection Act, written processing of personal data, limited companies, legal, legal, transparent. Personal data owners data are used.")</f>
        <v>Article of the Personal Data Protection Act, written processing of personal data, limited companies, legal, legal, transparent. Personal data owners data are used.</v>
      </c>
    </row>
    <row r="86" ht="15.75" customHeight="1">
      <c r="A86" s="3" t="s">
        <v>86</v>
      </c>
      <c r="B86" s="4" t="str">
        <f>IFERROR(__xludf.DUMMYFUNCTION("GOOGLETRANSLATE(A86 , ""id"", ""en"")"),"""It happened January year, last year. identification."" What happened? The obligation to notify the PDP Law hours?")</f>
        <v>"It happened January year, last year. identification." What happened? The obligation to notify the PDP Law hours?</v>
      </c>
    </row>
    <row r="87" ht="15.75" customHeight="1">
      <c r="A87" s="3" t="s">
        <v>87</v>
      </c>
      <c r="B87" s="4" t="str">
        <f>IFERROR(__xludf.DUMMYFUNCTION("GOOGLETRANSLATE(A87 , ""id"", ""en"")"),"Laws / Protection of Personal Data Udh Late ... We are useful for leakage of abuse of personal data.")</f>
        <v>Laws / Protection of Personal Data Udh Late ... We are useful for leakage of abuse of personal data.</v>
      </c>
    </row>
    <row r="88" ht="15.75" customHeight="1">
      <c r="A88" s="3" t="s">
        <v>88</v>
      </c>
      <c r="B88" s="4" t="str">
        <f>IFERROR(__xludf.DUMMYFUNCTION("GOOGLETRANSLATE(A88 , ""id"", ""en"")"),"Bill on Personal Data Protection Udh Legal Law Number of Year. But: . Processing Personal data, related to the time adjusting time. The implementing rules have not been published, rather stump. The target update is completed in September.")</f>
        <v>Bill on Personal Data Protection Udh Legal Law Number of Year. But: . Processing Personal data, related to the time adjusting time. The implementing rules have not been published, rather stump. The target update is completed in September.</v>
      </c>
    </row>
    <row r="89" ht="15.75" customHeight="1">
      <c r="A89" s="3" t="s">
        <v>89</v>
      </c>
      <c r="B89" s="4" t="str">
        <f>IFERROR(__xludf.DUMMYFUNCTION("GOOGLETRANSLATE(A89 , ""id"", ""en"")"),"Law Number Year Protection of Personal Data (Law PDP) regulates individual home e-Merce business activities categorized as controlling personal data")</f>
        <v>Law Number Year Protection of Personal Data (Law PDP) regulates individual home e-Merce business activities categorized as controlling personal data</v>
      </c>
    </row>
    <row r="90" ht="15.75" customHeight="1">
      <c r="A90" s="3" t="s">
        <v>90</v>
      </c>
      <c r="B90" s="4" t="str">
        <f>IFERROR(__xludf.DUMMYFUNCTION("GOOGLETRANSLATE(A90 , ""id"", ""en"")"),"Estimated EMG It Might Be Wrong (Ive Heard of Hallucinations in Ai Before). The answer is not a law / (the correct answer-- latest PDP Law), at least the wrong refer to Permenkominfo /, the heaven of the ITE Law, TRNYT Ciptaker T_T")</f>
        <v>Estimated EMG It Might Be Wrong (Ive Heard of Hallucinations in Ai Before). The answer is not a law / (the correct answer-- latest PDP Law), at least the wrong refer to Permenkominfo /, the heaven of the ITE Law, TRNYT Ciptaker T_T</v>
      </c>
    </row>
    <row r="91" ht="15.75" customHeight="1">
      <c r="A91" s="3" t="s">
        <v>91</v>
      </c>
      <c r="B91" s="4" t="str">
        <f>IFERROR(__xludf.DUMMYFUNCTION("GOOGLETRANSLATE(A91 , ""id"", ""en"")"),"Cyberattack BSI withdraws the Test Case of Law / Protection of Personal Data (PDP), Implementation of Article Sanctions related to Article Obligations ,,. Institution/PP, operational? 🤔")</f>
        <v>Cyberattack BSI withdraws the Test Case of Law / Protection of Personal Data (PDP), Implementation of Article Sanctions related to Article Obligations ,,. Institution/PP, operational? 🤔</v>
      </c>
    </row>
    <row r="92" ht="15.75" customHeight="1">
      <c r="A92" s="3" t="s">
        <v>92</v>
      </c>
      <c r="B92" s="4" t="str">
        <f>IFERROR(__xludf.DUMMYFUNCTION("GOOGLETRANSLATE(A92 , ""id"", ""en"")"),"Bank BSI Personal Data Protection Act?")</f>
        <v>Bank BSI Personal Data Protection Act?</v>
      </c>
    </row>
    <row r="93" ht="15.75" customHeight="1">
      <c r="A93" s="3" t="s">
        <v>93</v>
      </c>
      <c r="B93" s="4" t="str">
        <f>IFERROR(__xludf.DUMMYFUNCTION("GOOGLETRANSLATE(A93 , ""id"", ""en"")"),"Designer of Law Number Protection of Personal Data Crying his people")</f>
        <v>Designer of Law Number Protection of Personal Data Crying his people</v>
      </c>
    </row>
    <row r="94" ht="15.75" customHeight="1">
      <c r="A94" s="3" t="s">
        <v>94</v>
      </c>
      <c r="B94" s="4" t="str">
        <f>IFERROR(__xludf.DUMMYFUNCTION("GOOGLETRANSLATE(A94 , ""id"", ""en"")"),"damn so agree mas. By the way, according to the Personal Data Protrction Law /Protection of Personal Data (PDP) No Year, the name is consent data processing mandatory. In the year, the entity applied sanctions/crimes 🙂")</f>
        <v>damn so agree mas. By the way, according to the Personal Data Protrction Law /Protection of Personal Data (PDP) No Year, the name is consent data processing mandatory. In the year, the entity applied sanctions/crimes 🙂</v>
      </c>
    </row>
    <row r="95" ht="15.75" customHeight="1">
      <c r="A95" s="3" t="s">
        <v>95</v>
      </c>
      <c r="B95" s="4" t="str">
        <f>IFERROR(__xludf.DUMMYFUNCTION("GOOGLETRANSLATE(A95 , ""id"", ""en"")"),"b. Law Number Year Protection of Personal Data (PDP) The company faces forth forth competition in controlling the share of large Indonesian consumers, foreign companies work on the Indonesian market.")</f>
        <v>b. Law Number Year Protection of Personal Data (PDP) The company faces forth forth competition in controlling the share of large Indonesian consumers, foreign companies work on the Indonesian market.</v>
      </c>
    </row>
    <row r="96" ht="15.75" customHeight="1">
      <c r="A96" s="3" t="s">
        <v>96</v>
      </c>
      <c r="B96" s="4" t="str">
        <f>IFERROR(__xludf.DUMMYFUNCTION("GOOGLETRANSLATE(A96 , ""id"", ""en"")"),"No need to discuss the Work Copyright Law. Read Understanding the Law / Protection of Personal Data (Law PDP) 🙏")</f>
        <v>No need to discuss the Work Copyright Law. Read Understanding the Law / Protection of Personal Data (Law PDP) 🙏</v>
      </c>
    </row>
    <row r="97" ht="15.75" customHeight="1">
      <c r="A97" s="3" t="s">
        <v>97</v>
      </c>
      <c r="B97" s="4" t="str">
        <f>IFERROR(__xludf.DUMMYFUNCTION("GOOGLETRANSLATE(A97 , ""id"", ""en"")"),"harmonize the personal data of the KIP Law on the Protection of Personal Data Protection")</f>
        <v>harmonize the personal data of the KIP Law on the Protection of Personal Data Protection</v>
      </c>
    </row>
    <row r="98" ht="15.75" customHeight="1">
      <c r="A98" s="3" t="s">
        <v>98</v>
      </c>
      <c r="B98" s="4" t="str">
        <f>IFERROR(__xludf.DUMMYFUNCTION("GOOGLETRANSLATE(A98 , ""id"", ""en"")"),"Well yeah its happen already. Just dont want the girl to caught by the Protection Protection Act No Mate. Linked in, case. Tired of men")</f>
        <v>Well yeah its happen already. Just dont want the girl to caught by the Protection Protection Act No Mate. Linked in, case. Tired of men</v>
      </c>
    </row>
    <row r="99" ht="15.75" customHeight="1">
      <c r="A99" s="3" t="s">
        <v>99</v>
      </c>
      <c r="B99" s="4" t="str">
        <f>IFERROR(__xludf.DUMMYFUNCTION("GOOGLETRANSLATE(A99 , ""id"", ""en"")"),"The Personal Data Protection Act (PDP Law) was promulgated last October. regulations on the milestone of Indonesian digital domain personal data governance. CC. ....")</f>
        <v>The Personal Data Protection Act (PDP Law) was promulgated last October. regulations on the milestone of Indonesian digital domain personal data governance. CC. ....</v>
      </c>
    </row>
    <row r="100" ht="15.75" customHeight="1">
      <c r="A100" s="3" t="s">
        <v>100</v>
      </c>
      <c r="B100" s="4" t="str">
        <f>IFERROR(__xludf.DUMMYFUNCTION("GOOGLETRANSLATE(A100 , ""id"", ""en"")"),"The Personal Data Protection Act was enacted October. Milestone in Indonesia's Digital Domain Domains. Strengthening the implementation of the regulation of the Communication and Information Protection Protection Act involving stakeholders.")</f>
        <v>The Personal Data Protection Act was enacted October. Milestone in Indonesia's Digital Domain Domains. Strengthening the implementation of the regulation of the Communication and Information Protection Protection Act involving stakeholders.</v>
      </c>
    </row>
    <row r="101" ht="15.75" customHeight="1">
      <c r="A101" s="3" t="s">
        <v>101</v>
      </c>
      <c r="B101" s="4" t="str">
        <f>IFERROR(__xludf.DUMMYFUNCTION("GOOGLETRANSLATE(A101 , ""id"", ""en"")"),"Involve stakeholders implementing the Personal Data Protection Act on the Protection of Personal Data Protection Last October. regulations on the milestone of Indonesian digital domain personal data governance.")</f>
        <v>Involve stakeholders implementing the Personal Data Protection Act on the Protection of Personal Data Protection Last October. regulations on the milestone of Indonesian digital domain personal data governance.</v>
      </c>
    </row>
    <row r="102" ht="15.75" customHeight="1">
      <c r="A102" s="3" t="s">
        <v>102</v>
      </c>
      <c r="B102" s="4" t="str">
        <f>IFERROR(__xludf.DUMMYFUNCTION("GOOGLETRANSLATE(A102 , ""id"", ""en"")"),"The Personal Data Protection Act was enacted in October, the milestone of the Indonesian Digital Domain Domains.")</f>
        <v>The Personal Data Protection Act was enacted in October, the milestone of the Indonesian Digital Domain Domains.</v>
      </c>
    </row>
    <row r="103" ht="15.75" customHeight="1">
      <c r="A103" s="3" t="s">
        <v>103</v>
      </c>
      <c r="B103" s="4" t="str">
        <f>IFERROR(__xludf.DUMMYFUNCTION("GOOGLETRANSLATE(A103 , ""id"", ""en"")"),"The Personal Data Protection Act (PDP Law) was promulgated last October. regulations on the milestone of Indonesian digital domain personal data governance.")</f>
        <v>The Personal Data Protection Act (PDP Law) was promulgated last October. regulations on the milestone of Indonesian digital domain personal data governance.</v>
      </c>
    </row>
    <row r="104" ht="15.75" customHeight="1">
      <c r="A104" s="3" t="s">
        <v>104</v>
      </c>
      <c r="B104" s="4" t="str">
        <f>IFERROR(__xludf.DUMMYFUNCTION("GOOGLETRANSLATE(A104 , ""id"", ""en"")"),"implementing the PDP Law, Involving the Active Association of the Personal Data Protection Act (PDP Law) was enacted in October. regulation of the milestone of Indonesian digital domain personal data governance.")</f>
        <v>implementing the PDP Law, Involving the Active Association of the Personal Data Protection Act (PDP Law) was enacted in October. regulation of the milestone of Indonesian digital domain personal data governance.</v>
      </c>
    </row>
    <row r="105" ht="15.75" customHeight="1">
      <c r="A105" s="3" t="s">
        <v>105</v>
      </c>
      <c r="B105" s="4" t="str">
        <f>IFERROR(__xludf.DUMMYFUNCTION("GOOGLETRANSLATE(A105 , ""id"", ""en"")"),"The Personal Data Protection Act (PDP Law) was enacted in October. The Ministry of Communication and Information seeks to strengthen the implementation of the regulation of the Personal Data Protection Act involving stakeholders.")</f>
        <v>The Personal Data Protection Act (PDP Law) was enacted in October. The Ministry of Communication and Information seeks to strengthen the implementation of the regulation of the Personal Data Protection Act involving stakeholders.</v>
      </c>
    </row>
    <row r="106" ht="15.75" customHeight="1">
      <c r="A106" s="3" t="s">
        <v>106</v>
      </c>
      <c r="B106" s="4" t="str">
        <f>IFERROR(__xludf.DUMMYFUNCTION("GOOGLETRANSLATE(A106 , ""id"", ""en"")"),"_Wisnu _Sauya _YANTIE Act Protection of Personal Data (UU PDP) was enacted in October. regulation of the milestone of Indonesian digital domain personal data governance.")</f>
        <v>_Wisnu _Sauya _YANTIE Act Protection of Personal Data (UU PDP) was enacted in October. regulation of the milestone of Indonesian digital domain personal data governance.</v>
      </c>
    </row>
    <row r="107" ht="15.75" customHeight="1">
      <c r="A107" s="3" t="s">
        <v>107</v>
      </c>
      <c r="B107" s="4" t="str">
        <f>IFERROR(__xludf.DUMMYFUNCTION("GOOGLETRANSLATE(A107 , ""id"", ""en"")"),"The Personal Data Protection Act (PDP Law) was enacted in October. regulation of the milestone of Indonesian digital domain personal data governance.")</f>
        <v>The Personal Data Protection Act (PDP Law) was enacted in October. regulation of the milestone of Indonesian digital domain personal data governance.</v>
      </c>
    </row>
    <row r="108" ht="15.75" customHeight="1">
      <c r="A108" s="3" t="s">
        <v>108</v>
      </c>
      <c r="B108" s="4" t="str">
        <f>IFERROR(__xludf.DUMMYFUNCTION("GOOGLETRANSLATE(A108 , ""id"", ""en"")"),"Criminal Provisions on the Law on Protection of Personal Data &amp; Amp Rellation")</f>
        <v>Criminal Provisions on the Law on Protection of Personal Data &amp; Amp Rellation</v>
      </c>
    </row>
    <row r="109" ht="15.75" customHeight="1">
      <c r="A109" s="3" t="s">
        <v>109</v>
      </c>
      <c r="B109" s="4" t="str">
        <f>IFERROR(__xludf.DUMMYFUNCTION("GOOGLETRANSLATE(A109 , ""id"", ""en"")"),"Linkage of the KIP Law on the Personal Data Protection Act Determination of Information Status")</f>
        <v>Linkage of the KIP Law on the Personal Data Protection Act Determination of Information Status</v>
      </c>
    </row>
    <row r="110" ht="15.75" customHeight="1">
      <c r="A110" s="3" t="s">
        <v>110</v>
      </c>
      <c r="B110" s="4" t="str">
        <f>IFERROR(__xludf.DUMMYFUNCTION("GOOGLETRANSLATE(A110 , ""id"", ""en"")"),"Sender follows the stupid behavior of uploading social media content, demanding the ITE Law, Law on the Year of Personal Data Protection. Pda? Mind Your Damn Business. hurt/domestic violence? Please. reverse.")</f>
        <v>Sender follows the stupid behavior of uploading social media content, demanding the ITE Law, Law on the Year of Personal Data Protection. Pda? Mind Your Damn Business. hurt/domestic violence? Please. reverse.</v>
      </c>
    </row>
    <row r="111" ht="15.75" customHeight="1">
      <c r="A111" s="3" t="s">
        <v>111</v>
      </c>
      <c r="B111" s="4" t="str">
        <f>IFERROR(__xludf.DUMMYFUNCTION("GOOGLETRANSLATE(A111 , ""id"", ""en"")"),"DPR Leadership Puan Maharani responded to &amp; amp solutions to pass the PDP Law. in the middle of the viral Bjorka hacker phenomenon, the Personal Data Protection Act is present as a safe state obligation of the public data, Silvanus Alvin's political commu"&amp;"nication expert, Wednesday (//).")</f>
        <v>DPR Leadership Puan Maharani responded to &amp; amp solutions to pass the PDP Law. in the middle of the viral Bjorka hacker phenomenon, the Personal Data Protection Act is present as a safe state obligation of the public data, Silvanus Alvin's political communication expert, Wednesday (//).</v>
      </c>
    </row>
    <row r="112" ht="15.75" customHeight="1">
      <c r="A112" s="3" t="s">
        <v>112</v>
      </c>
      <c r="B112" s="4" t="str">
        <f>IFERROR(__xludf.DUMMYFUNCTION("GOOGLETRANSLATE(A112 , ""id"", ""en"")"),"Proposed Min. Privacy Policy &amp; AMP Moderation of Consultant Content from Indonesian Social Media Companies Law PDP. End-to-end encryption socialization. Twitter &amp; AMP Instagram messaging is encrypted with the potential for data leakage.")</f>
        <v>Proposed Min. Privacy Policy &amp; AMP Moderation of Consultant Content from Indonesian Social Media Companies Law PDP. End-to-end encryption socialization. Twitter &amp; AMP Instagram messaging is encrypted with the potential for data leakage.</v>
      </c>
    </row>
    <row r="113" ht="15.75" customHeight="1">
      <c r="A113" s="3" t="s">
        <v>113</v>
      </c>
      <c r="B113" s="4" t="str">
        <f>IFERROR(__xludf.DUMMYFUNCTION("GOOGLETRANSLATE(A113 , ""id"", ""en"")"),"_ID appreciates the Law on Protection of Personal Data Protection Year Protection Year Personal Data. disturbing the name 'Cigna Insurance BCA' No Hp")</f>
        <v>_ID appreciates the Law on Protection of Personal Data Protection Year Protection Year Personal Data. disturbing the name 'Cigna Insurance BCA' No Hp</v>
      </c>
    </row>
    <row r="114" ht="15.75" customHeight="1">
      <c r="A114" s="3" t="s">
        <v>114</v>
      </c>
      <c r="B114" s="4" t="str">
        <f>IFERROR(__xludf.DUMMYFUNCTION("GOOGLETRANSLATE(A114 , ""id"", ""en"")"),"Alhamdulillah .., Indonesia Year has a Personal Data Protection Act (PDP Law) Protects People's Data Crimes Hacking the parties responsible.")</f>
        <v>Alhamdulillah .., Indonesia Year has a Personal Data Protection Act (PDP Law) Protects People's Data Crimes Hacking the parties responsible.</v>
      </c>
    </row>
    <row r="115" ht="15.75" customHeight="1">
      <c r="A115" s="3" t="s">
        <v>115</v>
      </c>
      <c r="B115" s="4" t="str">
        <f>IFERROR(__xludf.DUMMYFUNCTION("GOOGLETRANSLATE(A115 , ""id"", ""en"")"),"Based on the site of the Personal Data Protection Act ratified, the President signed, was officially imposed on October. Law Number Year.")</f>
        <v>Based on the site of the Personal Data Protection Act ratified, the President signed, was officially imposed on October. Law Number Year.</v>
      </c>
    </row>
    <row r="116" ht="15.75" customHeight="1">
      <c r="A116" s="3" t="s">
        <v>116</v>
      </c>
      <c r="B116" s="4" t="str">
        <f>IFERROR(__xludf.DUMMYFUNCTION("GOOGLETRANSLATE(A116 , ""id"", ""en"")"),".. Ratification of the Personal Data Protection Act related to Discussion Data Free Flow With Trust (DFFT) Forum g. DISCUSSION DFFT Completed Digital Economy Ministers' Meeting (DEMM) September, Ratification of the PDP Bill.")</f>
        <v>.. Ratification of the Personal Data Protection Act related to Discussion Data Free Flow With Trust (DFFT) Forum g. DISCUSSION DFFT Completed Digital Economy Ministers' Meeting (DEMM) September, Ratification of the PDP Bill.</v>
      </c>
    </row>
    <row r="117" ht="15.75" customHeight="1">
      <c r="A117" s="3" t="s">
        <v>117</v>
      </c>
      <c r="B117" s="4" t="str">
        <f>IFERROR(__xludf.DUMMYFUNCTION("GOOGLETRANSLATE(A117 , ""id"", ""en"")"),"Sis Check the Law on Protection of Personal Data Year Yes, the law makes careful carelessness anything smells of personal data. Which pripadi data is? biometric data.")</f>
        <v>Sis Check the Law on Protection of Personal Data Year Yes, the law makes careful carelessness anything smells of personal data. Which pripadi data is? biometric data.</v>
      </c>
    </row>
    <row r="118" ht="15.75" customHeight="1">
      <c r="A118" s="3" t="s">
        <v>118</v>
      </c>
      <c r="B118" s="4" t="str">
        <f>IFERROR(__xludf.DUMMYFUNCTION("GOOGLETRANSLATE(A118 , ""id"", ""en"")"),"Sodorin CDA Personal Data Telephone Number Protected by the Personal Data Protection Act for the year. OK.")</f>
        <v>Sodorin CDA Personal Data Telephone Number Protected by the Personal Data Protection Act for the year. OK.</v>
      </c>
    </row>
    <row r="119" ht="15.75" customHeight="1">
      <c r="A119" s="3" t="s">
        <v>119</v>
      </c>
      <c r="B119" s="4" t="str">
        <f>IFERROR(__xludf.DUMMYFUNCTION("GOOGLETRANSLATE(A119 , ""id"", ""en"")"),"Kompas, Friday Nov _Indonesia Law Protection of Personal Data Protection Failure to Protection of Personal Data? Then, uphold the rules of the Personal Data Protection Act? Collecting personal data control obligations?")</f>
        <v>Kompas, Friday Nov _Indonesia Law Protection of Personal Data Protection Failure to Protection of Personal Data? Then, uphold the rules of the Personal Data Protection Act? Collecting personal data control obligations?</v>
      </c>
    </row>
    <row r="120" ht="15.75" customHeight="1">
      <c r="A120" s="3" t="s">
        <v>120</v>
      </c>
      <c r="B120" s="4" t="str">
        <f>IFERROR(__xludf.DUMMYFUNCTION("GOOGLETRANSLATE(A120 , ""id"", ""en"")"),"The Official Personal Data Protection Act applies as President Joko Widodo October passed. Falsification of Personal Data Threatened with Year of Prison")</f>
        <v>The Official Personal Data Protection Act applies as President Joko Widodo October passed. Falsification of Personal Data Threatened with Year of Prison</v>
      </c>
    </row>
    <row r="121" ht="15.75" customHeight="1">
      <c r="A121" s="3" t="s">
        <v>121</v>
      </c>
      <c r="B121" s="4" t="str">
        <f>IFERROR(__xludf.DUMMYFUNCTION("GOOGLETRANSLATE(A121 , ""id"", ""en"")"),"Now, online, instant+insurance protection, shopping tens of hundreds of millions of rupiah. Buying confidence, Aejak October, was promulgated by the Law Number Year Protection of Personal Data (PDP Law), the buyer's data was disguised")</f>
        <v>Now, online, instant+insurance protection, shopping tens of hundreds of millions of rupiah. Buying confidence, Aejak October, was promulgated by the Law Number Year Protection of Personal Data (PDP Law), the buyer's data was disguised</v>
      </c>
    </row>
    <row r="122" ht="15.75" customHeight="1">
      <c r="A122" s="3" t="s">
        <v>122</v>
      </c>
      <c r="B122" s="4" t="str">
        <f>IFERROR(__xludf.DUMMYFUNCTION("GOOGLETRANSLATE(A122 , ""id"", ""en"")"),"Law / Protection of Personal Data. I hope the lawsuit")</f>
        <v>Law / Protection of Personal Data. I hope the lawsuit</v>
      </c>
    </row>
    <row r="123" ht="15.75" customHeight="1">
      <c r="A123" s="3" t="s">
        <v>123</v>
      </c>
      <c r="B123" s="4" t="str">
        <f>IFERROR(__xludf.DUMMYFUNCTION("GOOGLETRANSLATE(A123 , ""id"", ""en"")"),"One of them is related to voter data security. The government ratified Law Number of the Year of Personal Data Protection (PDP Law), the effectiveness of the tested regulations.")</f>
        <v>One of them is related to voter data security. The government ratified Law Number of the Year of Personal Data Protection (PDP Law), the effectiveness of the tested regulations.</v>
      </c>
    </row>
    <row r="124" ht="15.75" customHeight="1">
      <c r="A124" s="3" t="s">
        <v>124</v>
      </c>
      <c r="B124" s="4" t="str">
        <f>IFERROR(__xludf.DUMMYFUNCTION("GOOGLETRANSLATE(A124 , ""id"", ""en"")"),"Law Number / Protection of Personal Data (PDP) ... Valid Private? reason *justice")</f>
        <v>Law Number / Protection of Personal Data (PDP) ... Valid Private? reason *justice</v>
      </c>
    </row>
    <row r="125" ht="15.75" customHeight="1">
      <c r="A125" s="3" t="s">
        <v>125</v>
      </c>
      <c r="B125" s="4" t="str">
        <f>IFERROR(__xludf.DUMMYFUNCTION("GOOGLETRANSLATE(A125 , ""id"", ""en"")"),"The Remi Personal Data Protection Act passed September / Beleid was present to protect the personal data of Indonesian citizens. . Savekpk Eradication of Legal Corruption and Indonesian Justice Court Corruption")</f>
        <v>The Remi Personal Data Protection Act passed September / Beleid was present to protect the personal data of Indonesian citizens. . Savekpk Eradication of Legal Corruption and Indonesian Justice Court Corruption</v>
      </c>
    </row>
    <row r="126" ht="15.75" customHeight="1">
      <c r="A126" s="3" t="s">
        <v>126</v>
      </c>
      <c r="B126" s="4" t="str">
        <f>IFERROR(__xludf.DUMMYFUNCTION("GOOGLETRANSLATE(A126 , ""id"", ""en"")"),"The Official Personal Data Protection Act Savekpk was ratified in the legal corruption of the Indonesian Justice Court of Corruption")</f>
        <v>The Official Personal Data Protection Act Savekpk was ratified in the legal corruption of the Indonesian Justice Court of Corruption</v>
      </c>
    </row>
    <row r="127" ht="15.75" customHeight="1">
      <c r="A127" s="3" t="s">
        <v>127</v>
      </c>
      <c r="B127" s="4" t="str">
        <f>IFERROR(__xludf.DUMMYFUNCTION("GOOGLETRANSLATE(A127 , ""id"", ""en"")"),"The Ministry of Communication and Information said that the ratification of the Personal Data Protection Act (UU PDP) President Jokowi October marked the era of Indonesian Digital Domain Domain Domains.")</f>
        <v>The Ministry of Communication and Information said that the ratification of the Personal Data Protection Act (UU PDP) President Jokowi October marked the era of Indonesian Digital Domain Domain Domains.</v>
      </c>
    </row>
    <row r="128" ht="15.75" customHeight="1">
      <c r="A128" s="3" t="s">
        <v>128</v>
      </c>
      <c r="B128" s="4" t="str">
        <f>IFERROR(__xludf.DUMMYFUNCTION("GOOGLETRANSLATE(A128 , ""id"", ""en"")"),"Ratification of the Presidential Protection Act (PDP Law) of the October President marked the era of Indonesian Digital Domain Domains Personal Data Governance.")</f>
        <v>Ratification of the Presidential Protection Act (PDP Law) of the October President marked the era of Indonesian Digital Domain Domains Personal Data Governance.</v>
      </c>
    </row>
    <row r="129" ht="15.75" customHeight="1">
      <c r="A129" s="3" t="s">
        <v>129</v>
      </c>
      <c r="B129" s="4" t="str">
        <f>IFERROR(__xludf.DUMMYFUNCTION("GOOGLETRANSLATE(A129 , ""id"", ""en"")"),"Director General of Information and Communication and Information Information Semuel Abrijani Pangerapan said that the ratification of the President's Personal Data Protection Act marked the era of Indonesian Digital Ranah Digital Data Governance. _Chou")</f>
        <v>Director General of Information and Communication and Information Information Semuel Abrijani Pangerapan said that the ratification of the President's Personal Data Protection Act marked the era of Indonesian Digital Ranah Digital Data Governance. _Chou</v>
      </c>
    </row>
    <row r="130" ht="15.75" customHeight="1">
      <c r="A130" s="3" t="s">
        <v>130</v>
      </c>
      <c r="B130" s="4" t="str">
        <f>IFERROR(__xludf.DUMMYFUNCTION("GOOGLETRANSLATE(A130 , ""id"", ""en"")"),"Text of Law / Protection of Personal Data (PDP)")</f>
        <v>Text of Law / Protection of Personal Data (PDP)</v>
      </c>
    </row>
    <row r="131" ht="15.75" customHeight="1">
      <c r="A131" s="3" t="s">
        <v>131</v>
      </c>
      <c r="B131" s="4" t="str">
        <f>IFERROR(__xludf.DUMMYFUNCTION("GOOGLETRANSLATE(A131 , ""id"", ""en"")"),"Menkominfo Johnny g. Plate: The government commutes the Derivative Regulation of Law Number PDP. The government holds a public consultation for the preparation of the PDP laws.")</f>
        <v>Menkominfo Johnny g. Plate: The government commutes the Derivative Regulation of Law Number PDP. The government holds a public consultation for the preparation of the PDP laws.</v>
      </c>
    </row>
    <row r="132" ht="15.75" customHeight="1">
      <c r="A132" s="3" t="s">
        <v>132</v>
      </c>
      <c r="B132" s="4" t="str">
        <f>IFERROR(__xludf.DUMMYFUNCTION("GOOGLETRANSLATE(A132 , ""id"", ""en"")"),"Wisnu President Joko Widodo signed the October Personal Data Protection Act. The Personal Data Protection Act is issued guarantees the rights of citizens of private protection to foster public awareness to ensure the recognition of respect for the protect"&amp;"ion of personal data.")</f>
        <v>Wisnu President Joko Widodo signed the October Personal Data Protection Act. The Personal Data Protection Act is issued guarantees the rights of citizens of private protection to foster public awareness to ensure the recognition of respect for the protection of personal data.</v>
      </c>
    </row>
    <row r="133" ht="15.75" customHeight="1">
      <c r="A133" s="3" t="s">
        <v>133</v>
      </c>
      <c r="B133" s="4" t="str">
        <f>IFERROR(__xludf.DUMMYFUNCTION("GOOGLETRANSLATE(A133 , ""id"", ""en"")"),"Government Presidential Regulation Declaration of Law Number of Law Number Year Protection of Personal Data (PDP). The Minister of Communication and Information held a public consultation for the preparation of the PDP laws.")</f>
        <v>Government Presidential Regulation Declaration of Law Number of Law Number Year Protection of Personal Data (PDP). The Minister of Communication and Information held a public consultation for the preparation of the PDP laws.</v>
      </c>
    </row>
    <row r="134" ht="15.75" customHeight="1">
      <c r="A134" s="3" t="s">
        <v>134</v>
      </c>
      <c r="B134" s="4" t="str">
        <f>IFERROR(__xludf.DUMMYFUNCTION("GOOGLETRANSLATE(A134 , ""id"", ""en"")"),"President Joko Widodo Jokowi ratified Law Number of the Year of Protection of Personal Data (PDP Law).")</f>
        <v>President Joko Widodo Jokowi ratified Law Number of the Year of Protection of Personal Data (PDP Law).</v>
      </c>
    </row>
    <row r="135" ht="15.75" customHeight="1">
      <c r="A135" s="3" t="s">
        <v>135</v>
      </c>
      <c r="B135" s="4" t="str">
        <f>IFERROR(__xludf.DUMMYFUNCTION("GOOGLETRANSLATE(A135 , ""id"", ""en"")"),"👍 President Jokowi officially approved Law No of the Year Protection of Personal Data (PDP). . Kabarhariini Presidenjokowi UUPDP Detik.")</f>
        <v>👍 President Jokowi officially approved Law No of the Year Protection of Personal Data (PDP). . Kabarhariini Presidenjokowi UUPDP Detik.</v>
      </c>
    </row>
    <row r="136" ht="15.75" customHeight="1">
      <c r="A136" s="3" t="s">
        <v>136</v>
      </c>
      <c r="B136" s="4" t="str">
        <f>IFERROR(__xludf.DUMMYFUNCTION("GOOGLETRANSLATE(A136 , ""id"", ""en"")"),"President Jokowi was officially approved by Law No of the Year of Protection of Personal Data (PDP). . Kabarhariini Presidenjokowi UUPDP Detik.")</f>
        <v>President Jokowi was officially approved by Law No of the Year of Protection of Personal Data (PDP). . Kabarhariini Presidenjokowi UUPDP Detik.</v>
      </c>
    </row>
    <row r="137" ht="15.75" customHeight="1">
      <c r="A137" s="3" t="s">
        <v>137</v>
      </c>
      <c r="B137" s="4" t="str">
        <f>IFERROR(__xludf.DUMMYFUNCTION("GOOGLETRANSLATE(A137 , ""id"", ""en"")"),"Enlivening DigitalHealthweek participating in discussions - - PDP Law. Slide update first .... CC: _Health")</f>
        <v>Enlivening DigitalHealthweek participating in discussions - - PDP Law. Slide update first .... CC: _Health</v>
      </c>
    </row>
    <row r="138" ht="15.75" customHeight="1">
      <c r="A138" s="3" t="s">
        <v>138</v>
      </c>
      <c r="B138" s="4" t="str">
        <f>IFERROR(__xludf.DUMMYFUNCTION("GOOGLETRANSLATE(A138 , ""id"", ""en"")"),"September was passed by the Personal Data Protection Act. ratified by this Personal Data Protection Act, the legal certainty of public awareness to maintain personal data in the Digital Traces")</f>
        <v>September was passed by the Personal Data Protection Act. ratified by this Personal Data Protection Act, the legal certainty of public awareness to maintain personal data in the Digital Traces</v>
      </c>
    </row>
    <row r="139" ht="15.75" customHeight="1">
      <c r="A139" s="3" t="s">
        <v>139</v>
      </c>
      <c r="B139" s="4" t="str">
        <f>IFERROR(__xludf.DUMMYFUNCTION("GOOGLETRANSLATE(A139 , ""id"", ""en"")"),"Awaped October: The Midnights Album of the Brother's Application of the PDP Law. Exciting MONONH AHEAD!")</f>
        <v>Awaped October: The Midnights Album of the Brother's Application of the PDP Law. Exciting MONONH AHEAD!</v>
      </c>
    </row>
    <row r="140" ht="15.75" customHeight="1">
      <c r="A140" s="3" t="s">
        <v>140</v>
      </c>
      <c r="B140" s="4" t="str">
        <f>IFERROR(__xludf.DUMMYFUNCTION("GOOGLETRANSLATE(A140 , ""id"", ""en"")"),"Maintain personal data on our digital traces. September was passed by the Personal Data Protection Act Data Protection. Jagaprivasikita wise digital traces")</f>
        <v>Maintain personal data on our digital traces. September was passed by the Personal Data Protection Act Data Protection. Jagaprivasikita wise digital traces</v>
      </c>
    </row>
    <row r="141" ht="15.75" customHeight="1">
      <c r="A141" s="3" t="s">
        <v>141</v>
      </c>
      <c r="B141" s="4" t="str">
        <f>IFERROR(__xludf.DUMMYFUNCTION("GOOGLETRANSLATE(A141 , ""id"", ""en"")"),"Legitimate Personal Data Protection Act dated September, the enactment of the Acting Law Maintaining personal data of digital traces. Jagaprivasikita wise digital traces")</f>
        <v>Legitimate Personal Data Protection Act dated September, the enactment of the Acting Law Maintaining personal data of digital traces. Jagaprivasikita wise digital traces</v>
      </c>
    </row>
    <row r="142" ht="15.75" customHeight="1">
      <c r="A142" s="3" t="s">
        <v>142</v>
      </c>
      <c r="B142" s="4" t="str">
        <f>IFERROR(__xludf.DUMMYFUNCTION("GOOGLETRANSLATE(A142 , ""id"", ""en"")"),"Bjorka approved the Crucial Personal Data Protection Act was passed. DPR mendla menle ... like April")</f>
        <v>Bjorka approved the Crucial Personal Data Protection Act was passed. DPR mendla menle ... like April</v>
      </c>
    </row>
    <row r="143" ht="15.75" customHeight="1">
      <c r="A143" s="3" t="s">
        <v>143</v>
      </c>
      <c r="B143" s="4" t="str">
        <f>IFERROR(__xludf.DUMMYFUNCTION("GOOGLETRANSLATE(A143 , ""id"", ""en"")"),"lately related to personal data leaks cause losses. the state issued the September Stew-Data Protection Act on the Benefits of the Personal Data Protection Act")</f>
        <v>lately related to personal data leaks cause losses. the state issued the September Stew-Data Protection Act on the Benefits of the Personal Data Protection Act</v>
      </c>
    </row>
    <row r="144" ht="15.75" customHeight="1">
      <c r="A144" s="3" t="s">
        <v>144</v>
      </c>
      <c r="B144" s="4" t="str">
        <f>IFERROR(__xludf.DUMMYFUNCTION("GOOGLETRANSLATE(A144 , ""id"", ""en"")"),"DPR officially approved the Bill in Personal Data Protection // POINTSPENDPDP Rules of the Law on Personal Data Protection")</f>
        <v>DPR officially approved the Bill in Personal Data Protection // POINTSPENDPDP Rules of the Law on Personal Data Protection</v>
      </c>
    </row>
    <row r="145" ht="15.75" customHeight="1">
      <c r="A145" s="3" t="s">
        <v>145</v>
      </c>
      <c r="B145" s="4" t="str">
        <f>IFERROR(__xludf.DUMMYFUNCTION("GOOGLETRANSLATE(A145 , ""id"", ""en"")"),"The DPR officially approved the rules of the Public Data Protection Act of the September Plenary Meeting. can be checked under the complete information. POINTSPENDPDP")</f>
        <v>The DPR officially approved the rules of the Public Data Protection Act of the September Plenary Meeting. can be checked under the complete information. POINTSPENDPDP</v>
      </c>
    </row>
    <row r="146" ht="15.75" customHeight="1">
      <c r="A146" s="3" t="s">
        <v>146</v>
      </c>
      <c r="B146" s="4" t="str">
        <f>IFERROR(__xludf.DUMMYFUNCTION("GOOGLETRANSLATE(A146 , ""id"", ""en"")"),"Short Biodata of the Qodrat horror film player aired October, Vino Bastian, Marsha Timothy Es Sister Bethesuninjkt Bannedmecima Natuna ITE NESTLE CLEO ELFBAR Act bought where Aqua Pristine Rules of the Borneo Monday Data Protection Act")</f>
        <v>Short Biodata of the Qodrat horror film player aired October, Vino Bastian, Marsha Timothy Es Sister Bethesuninjkt Bannedmecima Natuna ITE NESTLE CLEO ELFBAR Act bought where Aqua Pristine Rules of the Borneo Monday Data Protection Act</v>
      </c>
    </row>
    <row r="147" ht="15.75" customHeight="1">
      <c r="A147" s="3" t="s">
        <v>147</v>
      </c>
      <c r="B147" s="4" t="str">
        <f>IFERROR(__xludf.DUMMYFUNCTION("GOOGLETRANSLATE(A147 , ""id"", ""en"")"),"️️ ️️ ️️ ️️️️ ️️ True, embers. Indonesia approved the law, here! The Personal Data Protection Act (PDP Law) was determined by the Plenary Draft Law on the September Personal Data Protection Act (RUU PDP). ️️️ ️️ ️️")</f>
        <v>️️ ️️ ️️ ️️️️ ️️ True, embers. Indonesia approved the law, here! The Personal Data Protection Act (PDP Law) was determined by the Plenary Draft Law on the September Personal Data Protection Act (RUU PDP). ️️️ ️️ ️️</v>
      </c>
    </row>
    <row r="148" ht="15.75" customHeight="1">
      <c r="A148" s="3" t="s">
        <v>148</v>
      </c>
      <c r="B148" s="4" t="str">
        <f>IFERROR(__xludf.DUMMYFUNCTION("GOOGLETRANSLATE(A148 , ""id"", ""en"")"),"Data Protection Bill Jokowi TRHDP Speaker of the House of Representatives Presidential Letter January PointsPdp Rules of the Law on Personal Data Protection")</f>
        <v>Data Protection Bill Jokowi TRHDP Speaker of the House of Representatives Presidential Letter January PointsPdp Rules of the Law on Personal Data Protection</v>
      </c>
    </row>
    <row r="149" ht="15.75" customHeight="1">
      <c r="A149" s="3" t="s">
        <v>149</v>
      </c>
      <c r="B149" s="4" t="str">
        <f>IFERROR(__xludf.DUMMYFUNCTION("GOOGLETRANSLATE(A149 , ""id"", ""en"")"),"The DPR officially approved the Personal Data Protection Bill on September. It is expected that the Community Personal Data Protection Bill. POINTSPENDPDP RULES OF PERSONAL DATA PROTECTION Act")</f>
        <v>The DPR officially approved the Personal Data Protection Bill on September. It is expected that the Community Personal Data Protection Bill. POINTSPENDPDP RULES OF PERSONAL DATA PROTECTION Act</v>
      </c>
    </row>
    <row r="150" ht="15.75" customHeight="1">
      <c r="A150" s="3" t="s">
        <v>150</v>
      </c>
      <c r="B150" s="4" t="str">
        <f>IFERROR(__xludf.DUMMYFUNCTION("GOOGLETRANSLATE(A150 , ""id"", ""en"")"),"Waiting, the Personal Data Protection Act (PDP Law) was approved to be promulgated yesterday on September. The right to guarantee personal data security. POINTSPENDPDP RULES OF PERSONAL DATA PROTECTION Act")</f>
        <v>Waiting, the Personal Data Protection Act (PDP Law) was approved to be promulgated yesterday on September. The right to guarantee personal data security. POINTSPENDPDP RULES OF PERSONAL DATA PROTECTION Act</v>
      </c>
    </row>
    <row r="151" ht="15.75" customHeight="1">
      <c r="A151" s="3" t="s">
        <v>151</v>
      </c>
      <c r="B151" s="4" t="str">
        <f>IFERROR(__xludf.DUMMYFUNCTION("GOOGLETRANSLATE(A151 , ""id"", ""en"")"),"Law Protection Protection of Personal Data Obacted by DPR September PointsPdp Rules of the Law on Personal Data Protection")</f>
        <v>Law Protection Protection of Personal Data Obacted by DPR September PointsPdp Rules of the Law on Personal Data Protection</v>
      </c>
    </row>
    <row r="152" ht="15.75" customHeight="1">
      <c r="A152" s="3" t="s">
        <v>152</v>
      </c>
      <c r="B152" s="4" t="str">
        <f>IFERROR(__xludf.DUMMYFUNCTION("GOOGLETRANSLATE(A152 , ""id"", ""en"")"),"Officially, the DPR ratified the rules of the Law on Protection of Personal Data (Protection of Personal Data) Plenary Meeting (//) POINTSPENDPDP")</f>
        <v>Officially, the DPR ratified the rules of the Law on Protection of Personal Data (Protection of Personal Data) Plenary Meeting (//) POINTSPENDPDP</v>
      </c>
    </row>
    <row r="153" ht="15.75" customHeight="1">
      <c r="A153" s="3" t="s">
        <v>153</v>
      </c>
      <c r="B153" s="4" t="str">
        <f>IFERROR(__xludf.DUMMYFUNCTION("GOOGLETRANSLATE(A153 , ""id"", ""en"")"),"The Bill on Personal Data Protection is true President Jokowi Speaker of the DPR Presidential Letter of January. mid -September was passed. POINTSPENDPDP RULES OF PERSONAL DATA PROTECTION Act")</f>
        <v>The Bill on Personal Data Protection is true President Jokowi Speaker of the DPR Presidential Letter of January. mid -September was passed. POINTSPENDPDP RULES OF PERSONAL DATA PROTECTION Act</v>
      </c>
    </row>
    <row r="154" ht="15.75" customHeight="1">
      <c r="A154" s="3" t="s">
        <v>154</v>
      </c>
      <c r="B154" s="4" t="str">
        <f>IFERROR(__xludf.DUMMYFUNCTION("GOOGLETRANSLATE(A154 , ""id"", ""en"")"),"DRP ratified the Personal Data Protection Act (RUU PDP) of the September Plenary Meeting. POINTSPENDPDP RULES OF PERSONAL DATA PROTECTION Act")</f>
        <v>DRP ratified the Personal Data Protection Act (RUU PDP) of the September Plenary Meeting. POINTSPENDPDP RULES OF PERSONAL DATA PROTECTION Act</v>
      </c>
    </row>
    <row r="155" ht="15.75" customHeight="1">
      <c r="A155" s="3" t="s">
        <v>155</v>
      </c>
      <c r="B155" s="4" t="str">
        <f>IFERROR(__xludf.DUMMYFUNCTION("GOOGLETRANSLATE(A155 , ""id"", ""en"")"),"The Personal Data Protection Bill (Bill PDP) was inaugurated by the plenary session on September yesterday. Hopefully the Bill on Personal Data Protection of the Community-Owned Data Protected PointsPdp the Rules of the Law on Personal Data Protection")</f>
        <v>The Personal Data Protection Bill (Bill PDP) was inaugurated by the plenary session on September yesterday. Hopefully the Bill on Personal Data Protection of the Community-Owned Data Protected PointsPdp the Rules of the Law on Personal Data Protection</v>
      </c>
    </row>
    <row r="156" ht="15.75" customHeight="1">
      <c r="A156" s="3" t="s">
        <v>156</v>
      </c>
      <c r="B156" s="4" t="str">
        <f>IFERROR(__xludf.DUMMYFUNCTION("GOOGLETRANSLATE(A156 , ""id"", ""en"")"),"Plenary Meeting Date of the Parliament of the DPR ratified the Personal Data Protection Act POINTSPPDP RULES OF PERSONAL DATA PROTECTION Act")</f>
        <v>Plenary Meeting Date of the Parliament of the DPR ratified the Personal Data Protection Act POINTSPPDP RULES OF PERSONAL DATA PROTECTION Act</v>
      </c>
    </row>
    <row r="157" ht="15.75" customHeight="1">
      <c r="A157" s="3" t="s">
        <v>157</v>
      </c>
      <c r="B157" s="4" t="str">
        <f>IFERROR(__xludf.DUMMYFUNCTION("GOOGLETRANSLATE(A157 , ""id"", ""en"")"),"The Draft Law on Protection of Personal Data (Bill PDP) was passed by the DPR RI Plenary Meeting Law on Tuesday (//). Deputy Speaker of the House Lodewijk Paulus chaired the plenary meeting accompanied by Deputy Speaker of the House of Representatives Rac"&amp;"hmat Gobel. POINTSPENDPDP RULES OF PERSONAL DATA PROTECTION Act")</f>
        <v>The Draft Law on Protection of Personal Data (Bill PDP) was passed by the DPR RI Plenary Meeting Law on Tuesday (//). Deputy Speaker of the House Lodewijk Paulus chaired the plenary meeting accompanied by Deputy Speaker of the House of Representatives Rachmat Gobel. POINTSPENDPDP RULES OF PERSONAL DATA PROTECTION Act</v>
      </c>
    </row>
    <row r="158" ht="15.75" customHeight="1">
      <c r="A158" s="3" t="s">
        <v>158</v>
      </c>
      <c r="B158" s="4" t="str">
        <f>IFERROR(__xludf.DUMMYFUNCTION("GOOGLETRANSLATE(A158 , ""id"", ""en"")"),"waiting, the Personal Data Protection Act (PDP Law) was approved.")</f>
        <v>waiting, the Personal Data Protection Act (PDP Law) was approved.</v>
      </c>
    </row>
    <row r="159" ht="15.75" customHeight="1">
      <c r="A159" s="3" t="s">
        <v>159</v>
      </c>
      <c r="B159" s="4" t="str">
        <f>IFERROR(__xludf.DUMMYFUNCTION("GOOGLETRANSLATE(A159 , ""id"", ""en"")"),"The Official Personal Data Protection Act was ratified by the DPR Government of the plenary meeting on September. Regulations contain the rights of data owners, general personal data, sanctions control tasks. POINTSPENDPDP RULES OF PERSONAL DATA PROTECTIO"&amp;"N Act")</f>
        <v>The Official Personal Data Protection Act was ratified by the DPR Government of the plenary meeting on September. Regulations contain the rights of data owners, general personal data, sanctions control tasks. POINTSPENDPDP RULES OF PERSONAL DATA PROTECTION Act</v>
      </c>
    </row>
    <row r="160" ht="15.75" customHeight="1">
      <c r="A160" s="3" t="s">
        <v>160</v>
      </c>
      <c r="B160" s="4" t="str">
        <f>IFERROR(__xludf.DUMMYFUNCTION("GOOGLETRANSLATE(A160 , ""id"", ""en"")"),"The DPR officially approved the Personal Data Protection Act on September yesterday PointsPDP Rules of the Personal Data Protection Act")</f>
        <v>The DPR officially approved the Personal Data Protection Act on September yesterday PointsPDP Rules of the Personal Data Protection Act</v>
      </c>
    </row>
    <row r="161" ht="15.75" customHeight="1">
      <c r="A161" s="3" t="s">
        <v>161</v>
      </c>
      <c r="B161" s="4" t="str">
        <f>IFERROR(__xludf.DUMMYFUNCTION("GOOGLETRANSLATE(A161 , ""id"", ""en"")"),"The DPR ratified the Personal Data Protection Act (Bill PDP) on September. Not worry about personal data scattered randomly, the government is protection. POINTSPENDPDP RULES OF PERSONAL DATA PROTECTION Act")</f>
        <v>The DPR ratified the Personal Data Protection Act (Bill PDP) on September. Not worry about personal data scattered randomly, the government is protection. POINTSPENDPDP RULES OF PERSONAL DATA PROTECTION Act</v>
      </c>
    </row>
    <row r="162" ht="15.75" customHeight="1">
      <c r="A162" s="3" t="s">
        <v>162</v>
      </c>
      <c r="B162" s="4" t="str">
        <f>IFERROR(__xludf.DUMMYFUNCTION("GOOGLETRANSLATE(A162 , ""id"", ""en"")"),"The DPR officially approved the PERSONAL DATA PROTECTION Act (RUU PDP) of the plenary meeting was held in September, in it containing differences in general personal data, data owners' rights, data control tasks and sanctions. POINTSPENDPDP RULES OF PERSO"&amp;"NAL DATA PROTECTION Act")</f>
        <v>The DPR officially approved the PERSONAL DATA PROTECTION Act (RUU PDP) of the plenary meeting was held in September, in it containing differences in general personal data, data owners' rights, data control tasks and sanctions. POINTSPENDPDP RULES OF PERSONAL DATA PROTECTION Act</v>
      </c>
    </row>
    <row r="163" ht="15.75" customHeight="1">
      <c r="A163" s="3" t="s">
        <v>163</v>
      </c>
      <c r="B163" s="4" t="str">
        <f>IFERROR(__xludf.DUMMYFUNCTION("GOOGLETRANSLATE(A163 , ""id"", ""en"")"),"Law Protection of Personal Data Obacted by the DPR //. The rules of the Personal Data Protection Act are expected to protect the sovereignty of citizens of their personal data. Good job, DPR! POINTSPENDPDP RULES OF PERSONAL DATA PROTECTION Act")</f>
        <v>Law Protection of Personal Data Obacted by the DPR //. The rules of the Personal Data Protection Act are expected to protect the sovereignty of citizens of their personal data. Good job, DPR! POINTSPENDPDP RULES OF PERSONAL DATA PROTECTION Act</v>
      </c>
    </row>
    <row r="164" ht="15.75" customHeight="1">
      <c r="A164" s="3" t="s">
        <v>164</v>
      </c>
      <c r="B164" s="4" t="str">
        <f>IFERROR(__xludf.DUMMYFUNCTION("GOOGLETRANSLATE(A164 , ""id"", ""en"")"),"Official Personal Data Protection Bill Obacted by the DPR Plenary Meeting // PointsPdp Rules of Personal Data Protection Act")</f>
        <v>Official Personal Data Protection Bill Obacted by the DPR Plenary Meeting // PointsPdp Rules of Personal Data Protection Act</v>
      </c>
    </row>
    <row r="165" ht="15.75" customHeight="1">
      <c r="A165" s="3" t="s">
        <v>165</v>
      </c>
      <c r="B165" s="4" t="str">
        <f>IFERROR(__xludf.DUMMYFUNCTION("GOOGLETRANSLATE(A165 , ""id"", ""en"")"),"Rules of the Personal Data Protection Act officially passed by the DPR in September. It is expected that Indonesian citizens are sovereign their personal data POINTSPENDPDP")</f>
        <v>Rules of the Personal Data Protection Act officially passed by the DPR in September. It is expected that Indonesian citizens are sovereign their personal data POINTSPENDPDP</v>
      </c>
    </row>
    <row r="166" ht="15.75" customHeight="1">
      <c r="A166" s="3" t="s">
        <v>166</v>
      </c>
      <c r="B166" s="4" t="str">
        <f>IFERROR(__xludf.DUMMYFUNCTION("GOOGLETRANSLATE(A166 , ""id"", ""en"")"),"The Personal Data Protection Act (UUPDP) was officially approved by the DPR plenary meeting in September. POINTSPENDPDP RULES OF PERSONAL DATA PROTECTION Act")</f>
        <v>The Personal Data Protection Act (UUPDP) was officially approved by the DPR plenary meeting in September. POINTSPENDPDP RULES OF PERSONAL DATA PROTECTION Act</v>
      </c>
    </row>
    <row r="167" ht="15.75" customHeight="1">
      <c r="A167" s="3" t="s">
        <v>167</v>
      </c>
      <c r="B167" s="4" t="str">
        <f>IFERROR(__xludf.DUMMYFUNCTION("GOOGLETRANSLATE(A167 , ""id"", ""en"")"),"The Personal Data Protection Bill (PDP) was officially passed by the DPR on September. The Protection Act related to our personal data. POINTSPENDPDP RULES OF PERSONAL DATA PROTECTION Act")</f>
        <v>The Personal Data Protection Bill (PDP) was officially passed by the DPR on September. The Protection Act related to our personal data. POINTSPENDPDP RULES OF PERSONAL DATA PROTECTION Act</v>
      </c>
    </row>
    <row r="168" ht="15.75" customHeight="1">
      <c r="A168" s="3" t="s">
        <v>168</v>
      </c>
      <c r="B168" s="4" t="str">
        <f>IFERROR(__xludf.DUMMYFUNCTION("GOOGLETRANSLATE(A168 , ""id"", ""en"")"),"Official Personal Data Protection Bill Obacted by the DPR Plenary Meeting September PointsPdp PERSONAL PERSONAL DATA PROTECTION Act")</f>
        <v>Official Personal Data Protection Bill Obacted by the DPR Plenary Meeting September PointsPdp PERSONAL PERSONAL DATA PROTECTION Act</v>
      </c>
    </row>
    <row r="169" ht="15.75" customHeight="1">
      <c r="A169" s="3" t="s">
        <v>169</v>
      </c>
      <c r="B169" s="4" t="str">
        <f>IFERROR(__xludf.DUMMYFUNCTION("GOOGLETRANSLATE(A169 , ""id"", ""en"")"),"POINTSPENSTPDP PERSONAL PERSONAL DATA PROTECTION Act is paid off September")</f>
        <v>POINTSPENSTPDP PERSONAL PERSONAL DATA PROTECTION Act is paid off September</v>
      </c>
    </row>
    <row r="170" ht="15.75" customHeight="1">
      <c r="A170" s="3" t="s">
        <v>170</v>
      </c>
      <c r="B170" s="4" t="str">
        <f>IFERROR(__xludf.DUMMYFUNCTION("GOOGLETRANSLATE(A170 , ""id"", ""en"")"),"Personal Protection Act was passed by the plenary meeting on September PointsPdp PERSONAL DATA PROTECTION Act")</f>
        <v>Personal Protection Act was passed by the plenary meeting on September PointsPdp PERSONAL DATA PROTECTION Act</v>
      </c>
    </row>
    <row r="171" ht="15.75" customHeight="1">
      <c r="A171" s="3" t="s">
        <v>171</v>
      </c>
      <c r="B171" s="4" t="str">
        <f>IFERROR(__xludf.DUMMYFUNCTION("GOOGLETRANSLATE(A171 , ""id"", ""en"")"),"The DPR ratified the rules of the Personal Data Protection Act Meeting was held in September PointPdp")</f>
        <v>The DPR ratified the rules of the Personal Data Protection Act Meeting was held in September PointPdp</v>
      </c>
    </row>
    <row r="172" ht="15.75" customHeight="1">
      <c r="A172" s="3" t="s">
        <v>172</v>
      </c>
      <c r="B172" s="4" t="str">
        <f>IFERROR(__xludf.DUMMYFUNCTION("GOOGLETRANSLATE(A172 , ""id"", ""en"")"),"Law Protection of Personal Data Ratified by the DPR Date // It is expected that the legal certainty of public data on the point")</f>
        <v>Law Protection of Personal Data Ratified by the DPR Date // It is expected that the legal certainty of public data on the point</v>
      </c>
    </row>
    <row r="173" ht="15.75" customHeight="1">
      <c r="A173" s="3" t="s">
        <v>173</v>
      </c>
      <c r="B173" s="4" t="str">
        <f>IFERROR(__xludf.DUMMYFUNCTION("GOOGLETRANSLATE(A173 , ""id"", ""en"")"),"The DPR officially approved the Plenary Data Protection Act for the Plenary Meeting was held on September PointsPdp the Rules of the Personal Data Protection Act")</f>
        <v>The DPR officially approved the Plenary Data Protection Act for the Plenary Meeting was held on September PointsPdp the Rules of the Personal Data Protection Act</v>
      </c>
    </row>
    <row r="174" ht="15.75" customHeight="1">
      <c r="A174" s="3" t="s">
        <v>174</v>
      </c>
      <c r="B174" s="4" t="str">
        <f>IFERROR(__xludf.DUMMYFUNCTION("GOOGLETRANSLATE(A174 , ""id"", ""en"")"),"Bill on Personal Data Protection was passed by the DPR September Plenary Meeting PointsPdp Rules of the Law on Personal Data Protection")</f>
        <v>Bill on Personal Data Protection was passed by the DPR September Plenary Meeting PointsPdp Rules of the Law on Personal Data Protection</v>
      </c>
    </row>
    <row r="175" ht="15.75" customHeight="1">
      <c r="A175" s="3" t="s">
        <v>175</v>
      </c>
      <c r="B175" s="4" t="str">
        <f>IFERROR(__xludf.DUMMYFUNCTION("GOOGLETRANSLATE(A175 , ""id"", ""en"")"),"The government officially ratified the Bill on the Protection of Personal Data Protection of the DPR RI Plenary Meeting of the trial year of the trial -, Tuesday (/). POINTSPENDPDP RULES OF PERSONAL DATA PROTECTION Act")</f>
        <v>The government officially ratified the Bill on the Protection of Personal Data Protection of the DPR RI Plenary Meeting of the trial year of the trial -, Tuesday (/). POINTSPENDPDP RULES OF PERSONAL DATA PROTECTION Act</v>
      </c>
    </row>
    <row r="176" ht="15.75" customHeight="1">
      <c r="A176" s="3" t="s">
        <v>176</v>
      </c>
      <c r="B176" s="4" t="str">
        <f>IFERROR(__xludf.DUMMYFUNCTION("GOOGLETRANSLATE(A176 , ""id"", ""en"")"),"Finally, the Personal Data Protection Bill was passed, Tapat Plenary September. It contains rules for differences in general personal data, data owners' rights, witness data control tasks. POINTSPENDPDP RULES OF PERSONAL DATA PROTECTION Act")</f>
        <v>Finally, the Personal Data Protection Bill was passed, Tapat Plenary September. It contains rules for differences in general personal data, data owners' rights, witness data control tasks. POINTSPENDPDP RULES OF PERSONAL DATA PROTECTION Act</v>
      </c>
    </row>
    <row r="177" ht="15.75" customHeight="1">
      <c r="A177" s="3" t="s">
        <v>177</v>
      </c>
      <c r="B177" s="4" t="str">
        <f>IFERROR(__xludf.DUMMYFUNCTION("GOOGLETRANSLATE(A177 , ""id"", ""en"")"),"The DPR officially approved the Indonesian Personal Data Protection Bill (Indonesian Personal Data Protection Act) on September Plenary Meeting. The right to guarantee receive compensation for violation of processing related data POINTSPDP Rules of Person"&amp;"al Data Protection Act")</f>
        <v>The DPR officially approved the Indonesian Personal Data Protection Bill (Indonesian Personal Data Protection Act) on September Plenary Meeting. The right to guarantee receive compensation for violation of processing related data POINTSPDP Rules of Personal Data Protection Act</v>
      </c>
    </row>
    <row r="178" ht="15.75" customHeight="1">
      <c r="A178" s="3" t="s">
        <v>178</v>
      </c>
      <c r="B178" s="4" t="str">
        <f>IFERROR(__xludf.DUMMYFUNCTION("GOOGLETRANSLATE(A178 , ""id"", ""en"")"),"The Bill on Personal Data Protection was passed by the DPR plenary meeting on September yesterday. POINTSPENDPDP RULES OF PERSONAL DATA PROTECTION Act")</f>
        <v>The Bill on Personal Data Protection was passed by the DPR plenary meeting on September yesterday. POINTSPENDPDP RULES OF PERSONAL DATA PROTECTION Act</v>
      </c>
    </row>
    <row r="179" ht="15.75" customHeight="1">
      <c r="A179" s="3" t="s">
        <v>179</v>
      </c>
      <c r="B179" s="4" t="str">
        <f>IFERROR(__xludf.DUMMYFUNCTION("GOOGLETRANSLATE(A179 , ""id"", ""en"")"),"President Jokowi's Data Protection Bill Jokowi Speaker of the DPR Presidential Letter January. PDP Law, Personal Data Subjects, Personal Data Security Guarantee Rights Point PointsPdp Rules of the Personal Data Protection Act")</f>
        <v>President Jokowi's Data Protection Bill Jokowi Speaker of the DPR Presidential Letter January. PDP Law, Personal Data Subjects, Personal Data Security Guarantee Rights Point PointsPdp Rules of the Personal Data Protection Act</v>
      </c>
    </row>
    <row r="180" ht="15.75" customHeight="1">
      <c r="A180" s="3" t="s">
        <v>180</v>
      </c>
      <c r="B180" s="4" t="str">
        <f>IFERROR(__xludf.DUMMYFUNCTION("GOOGLETRANSLATE(A180 , ""id"", ""en"")"),"The DPR officially approved the Plenary Data Protection Act on the Plenary Meeting last September. POINTSPENDPDP RULES OF PERSONAL DATA PROTECTION Act")</f>
        <v>The DPR officially approved the Plenary Data Protection Act on the Plenary Meeting last September. POINTSPENDPDP RULES OF PERSONAL DATA PROTECTION Act</v>
      </c>
    </row>
    <row r="181" ht="15.75" customHeight="1">
      <c r="A181" s="3" t="s">
        <v>181</v>
      </c>
      <c r="B181" s="4" t="str">
        <f>IFERROR(__xludf.DUMMYFUNCTION("GOOGLETRANSLATE(A181 , ""id"", ""en"")"),"The Bill on Protection of Personal Data Obacted by the DPR of the September Law contains important rules. Rules of the Personal Data Protection Act regulates the basic matters of protecting personal data POINTSPENDPDP")</f>
        <v>The Bill on Protection of Personal Data Obacted by the DPR of the September Law contains important rules. Rules of the Personal Data Protection Act regulates the basic matters of protecting personal data POINTSPENDPDP</v>
      </c>
    </row>
    <row r="182" ht="15.75" customHeight="1">
      <c r="A182" s="3" t="s">
        <v>182</v>
      </c>
      <c r="B182" s="4" t="str">
        <f>IFERROR(__xludf.DUMMYFUNCTION("GOOGLETRANSLATE(A182 , ""id"", ""en"")"),"The Official Law on Personal Data Protection (PDP) Bill (UU). Initiated, the Law on Protection of Personal Data Alias ​​Personal Data Protection Act was ratified")</f>
        <v>The Official Law on Personal Data Protection (PDP) Bill (UU). Initiated, the Law on Protection of Personal Data Alias ​​Personal Data Protection Act was ratified</v>
      </c>
    </row>
    <row r="183" ht="15.75" customHeight="1">
      <c r="A183" s="3" t="s">
        <v>183</v>
      </c>
      <c r="B183" s="4" t="str">
        <f>IFERROR(__xludf.DUMMYFUNCTION("GOOGLETRANSLATE(A183 , ""id"", ""en"")"),"The DPR Government approved the manuscript of the Personal Data Protection Bill to be brought in Level II September, has the right to sued receiving compensation for violating personal data processing POINTSPDP Rules of Personal Data Protection Act")</f>
        <v>The DPR Government approved the manuscript of the Personal Data Protection Bill to be brought in Level II September, has the right to sued receiving compensation for violating personal data processing POINTSPDP Rules of Personal Data Protection Act</v>
      </c>
    </row>
    <row r="184" ht="15.75" customHeight="1">
      <c r="A184" s="3" t="s">
        <v>184</v>
      </c>
      <c r="B184" s="4" t="str">
        <f>IFERROR(__xludf.DUMMYFUNCTION("GOOGLETRANSLATE(A184 , ""id"", ""en"")"),"New Update September Good news of the Personal Data Protection Act is validated, the benefits of parachute troops for the jockey of loan jockey, please understand the law of this DPRD.")</f>
        <v>New Update September Good news of the Personal Data Protection Act is validated, the benefits of parachute troops for the jockey of loan jockey, please understand the law of this DPRD.</v>
      </c>
    </row>
    <row r="185" ht="15.75" customHeight="1">
      <c r="A185" s="3" t="s">
        <v>185</v>
      </c>
      <c r="B185" s="4" t="str">
        <f>IFERROR(__xludf.DUMMYFUNCTION("GOOGLETRANSLATE(A185 , ""id"", ""en"")"),"very precious data guys! now thankful date of September the Law on Protection of Personal Data (PDP) Kitapunyapdp the benefits of the Personal Data Protection Act")</f>
        <v>very precious data guys! now thankful date of September the Law on Protection of Personal Data (PDP) Kitapunyapdp the benefits of the Personal Data Protection Act</v>
      </c>
    </row>
    <row r="186" ht="15.75" customHeight="1">
      <c r="A186" s="3" t="s">
        <v>186</v>
      </c>
      <c r="B186" s="4" t="str">
        <f>IFERROR(__xludf.DUMMYFUNCTION("GOOGLETRANSLATE(A186 , ""id"", ""en"")"),"The Personal Tap Protector Bill was ratified by the DPR RI Law September Instrument Strengthening the Protection of Personal Data Comprehensive Community Law Protection Act.")</f>
        <v>The Personal Tap Protector Bill was ratified by the DPR RI Law September Instrument Strengthening the Protection of Personal Data Comprehensive Community Law Protection Act.</v>
      </c>
    </row>
    <row r="187" ht="15.75" customHeight="1">
      <c r="A187" s="3" t="s">
        <v>187</v>
      </c>
      <c r="B187" s="4" t="str">
        <f>IFERROR(__xludf.DUMMYFUNCTION("GOOGLETRANSLATE(A187 , ""id"", ""en"")"),"Waiting, the winding road, the Indonesian Parliament officially ratified the Bill on the Protection of Personal Data (PDP) Law of the DPR plenary meeting for the trial year of the trial-. Protector of the Personal Stay of the DPR to hear the aspirations o"&amp;"f the people")</f>
        <v>Waiting, the winding road, the Indonesian Parliament officially ratified the Bill on the Protection of Personal Data (PDP) Law of the DPR plenary meeting for the trial year of the trial-. Protector of the Personal Stay of the DPR to hear the aspirations of the people</v>
      </c>
    </row>
    <row r="188" ht="15.75" customHeight="1">
      <c r="A188" s="3" t="s">
        <v>188</v>
      </c>
      <c r="B188" s="4" t="str">
        <f>IFERROR(__xludf.DUMMYFUNCTION("GOOGLETRANSLATE(A188 , ""id"", ""en"")"),"Finally, Kitapunyapdp last Tuesday, September the Personal Data Protection Act was passed by the DPR. Hopefully in the future it will run according to the benefits of the Personal Data Protection Act properly. The digital era misusing our personal data.")</f>
        <v>Finally, Kitapunyapdp last Tuesday, September the Personal Data Protection Act was passed by the DPR. Hopefully in the future it will run according to the benefits of the Personal Data Protection Act properly. The digital era misusing our personal data.</v>
      </c>
    </row>
    <row r="189" ht="15.75" customHeight="1">
      <c r="A189" s="3" t="s">
        <v>189</v>
      </c>
      <c r="B189" s="4" t="str">
        <f>IFERROR(__xludf.DUMMYFUNCTION("GOOGLETRANSLATE(A189 , ""id"", ""en"")"),"Grateful for September digital data has the Law on Protection of Personal Data (Law PDP) Kitapunyapdp Benefits of the Personal Data Protection Act")</f>
        <v>Grateful for September digital data has the Law on Protection of Personal Data (Law PDP) Kitapunyapdp Benefits of the Personal Data Protection Act</v>
      </c>
    </row>
    <row r="190" ht="15.75" customHeight="1">
      <c r="A190" s="3" t="s">
        <v>190</v>
      </c>
      <c r="B190" s="4" t="str">
        <f>IFERROR(__xludf.DUMMYFUNCTION("GOOGLETRANSLATE(A190 , ""id"", ""en"")"),"The valuable of the data, we are grateful that November has a Personal Data Protection Act (PDP Law) Kitapunyapdp the Benefits of the Personal Data Protection Act")</f>
        <v>The valuable of the data, we are grateful that November has a Personal Data Protection Act (PDP Law) Kitapunyapdp the Benefits of the Personal Data Protection Act</v>
      </c>
    </row>
    <row r="191" ht="15.75" customHeight="1">
      <c r="A191" s="3" t="s">
        <v>191</v>
      </c>
      <c r="B191" s="4" t="str">
        <f>IFERROR(__xludf.DUMMYFUNCTION("GOOGLETRANSLATE(A191 , ""id"", ""en"")"),"The Protection of Personal Data (PDP) Law is expected to patent. Prepared? protected society? Check out this discussion: - Thursday, September - BUMBER :. s/d. WIB - Location: Zoom")</f>
        <v>The Protection of Personal Data (PDP) Law is expected to patent. Prepared? protected society? Check out this discussion: - Thursday, September - BUMBER :. s/d. WIB - Location: Zoom</v>
      </c>
    </row>
    <row r="192" ht="15.75" customHeight="1">
      <c r="A192" s="3" t="s">
        <v>192</v>
      </c>
      <c r="B192" s="4" t="str">
        <f>IFERROR(__xludf.DUMMYFUNCTION("GOOGLETRANSLATE(A192 , ""id"", ""en"")"),"The House of Representatives (DPR) ratified the Bill on the Protection Protection of the Plenary Session of the Session Year - Tuesday, September. Johnny's Minister of Communication and Information Statement g. Plate of the Personal Data Protection Act (P"&amp;"DP). RUUPDP")</f>
        <v>The House of Representatives (DPR) ratified the Bill on the Protection Protection of the Plenary Session of the Session Year - Tuesday, September. Johnny's Minister of Communication and Information Statement g. Plate of the Personal Data Protection Act (PDP). RUUPDP</v>
      </c>
    </row>
    <row r="193" ht="15.75" customHeight="1">
      <c r="A193" s="3" t="s">
        <v>193</v>
      </c>
      <c r="B193" s="4" t="str">
        <f>IFERROR(__xludf.DUMMYFUNCTION("GOOGLETRANSLATE(A193 , ""id"", ""en"")"),"Our data. September Data has a Personal Data Protection Act (PDP Law). Kitapunyapdp Benefits of the Personal Data Protection Act")</f>
        <v>Our data. September Data has a Personal Data Protection Act (PDP Law). Kitapunyapdp Benefits of the Personal Data Protection Act</v>
      </c>
    </row>
    <row r="194" ht="15.75" customHeight="1">
      <c r="A194" s="3" t="s">
        <v>194</v>
      </c>
      <c r="B194" s="4" t="str">
        <f>IFERROR(__xludf.DUMMYFUNCTION("GOOGLETRANSLATE(A194 , ""id"", ""en"")"),"September has the Law on Protection of Personal Data (Law PDP) is grateful, BGT, valuable data Kitapunyapdp the benefits of the Personal Data Protection Act")</f>
        <v>September has the Law on Protection of Personal Data (Law PDP) is grateful, BGT, valuable data Kitapunyapdp the benefits of the Personal Data Protection Act</v>
      </c>
    </row>
    <row r="195" ht="15.75" customHeight="1">
      <c r="A195" s="3" t="s">
        <v>195</v>
      </c>
      <c r="B195" s="4" t="str">
        <f>IFERROR(__xludf.DUMMYFUNCTION("GOOGLETRANSLATE(A195 , ""id"", ""en"")"),"The data is valuable, thankful September has a personal data protection law. Kitapunyapdp Benefits of the Personal Data Protection Act")</f>
        <v>The data is valuable, thankful September has a personal data protection law. Kitapunyapdp Benefits of the Personal Data Protection Act</v>
      </c>
    </row>
    <row r="196" ht="15.75" customHeight="1">
      <c r="A196" s="3" t="s">
        <v>196</v>
      </c>
      <c r="B196" s="4" t="str">
        <f>IFERROR(__xludf.DUMMYFUNCTION("GOOGLETRANSLATE(A196 , ""id"", ""en"")"),"Must be grateful to the September Date of the Law on Protection of Personal Data (PDP) Kitapunyapdp Benefits of the Personal Data Protection Act")</f>
        <v>Must be grateful to the September Date of the Law on Protection of Personal Data (PDP) Kitapunyapdp Benefits of the Personal Data Protection Act</v>
      </c>
    </row>
    <row r="197" ht="15.75" customHeight="1">
      <c r="A197" s="3" t="s">
        <v>197</v>
      </c>
      <c r="B197" s="4" t="str">
        <f>IFERROR(__xludf.DUMMYFUNCTION("GOOGLETRANSLATE(A197 , ""id"", ""en"")"),"legitimate!!! September the Parliament Government agreed on the PDP Law. Kitapunyapdp Benefits of the Personal Data Protection Act")</f>
        <v>legitimate!!! September the Parliament Government agreed on the PDP Law. Kitapunyapdp Benefits of the Personal Data Protection Act</v>
      </c>
    </row>
    <row r="198" ht="15.75" customHeight="1">
      <c r="A198" s="3" t="s">
        <v>198</v>
      </c>
      <c r="B198" s="4" t="str">
        <f>IFERROR(__xludf.DUMMYFUNCTION("GOOGLETRANSLATE(A198 , ""id"", ""en"")"),"The September date was ratified")</f>
        <v>The September date was ratified</v>
      </c>
    </row>
    <row r="199" ht="15.75" customHeight="1">
      <c r="A199" s="3" t="s">
        <v>199</v>
      </c>
      <c r="B199" s="4" t="str">
        <f>IFERROR(__xludf.DUMMYFUNCTION("GOOGLETRANSLATE(A199 , ""id"", ""en"")"),"The data is very valuable, the Personal Data Protection Act (PDP Law) was passed yesterday, we were the benefits of the Personal Data Protection Act")</f>
        <v>The data is very valuable, the Personal Data Protection Act (PDP Law) was passed yesterday, we were the benefits of the Personal Data Protection Act</v>
      </c>
    </row>
    <row r="200" ht="15.75" customHeight="1">
      <c r="A200" s="3" t="s">
        <v>200</v>
      </c>
      <c r="B200" s="4" t="str">
        <f>IFERROR(__xludf.DUMMYFUNCTION("GOOGLETRANSLATE(A200 , ""id"", ""en"")"),"SEPTEMBER DATA PROTECTION OF THE PARTY GOVERNMENT OF THE PARTNERS OF PERSONAL DATA PROTECTION (PDP Law) SAH! Kitapunyapdp Benefits of the Personal Data Protection Act")</f>
        <v>SEPTEMBER DATA PROTECTION OF THE PARTY GOVERNMENT OF THE PARTNERS OF PERSONAL DATA PROTECTION (PDP Law) SAH! Kitapunyapdp Benefits of the Personal Data Protection Act</v>
      </c>
    </row>
    <row r="201" ht="15.75" customHeight="1">
      <c r="A201" s="3" t="s">
        <v>201</v>
      </c>
      <c r="B201" s="4" t="str">
        <f>IFERROR(__xludf.DUMMYFUNCTION("GOOGLETRANSLATE(A201 , ""id"", ""en"")"),"Valuable data, so important, is said to be digital economic oil data. Grateful that September has the Law on Protection of Personal Data Kitapunyapdp the benefits of the Personal Data Protection Act")</f>
        <v>Valuable data, so important, is said to be digital economic oil data. Grateful that September has the Law on Protection of Personal Data Kitapunyapdp the benefits of the Personal Data Protection Act</v>
      </c>
    </row>
    <row r="202" ht="15.75" customHeight="1">
      <c r="A202" s="3" t="s">
        <v>202</v>
      </c>
      <c r="B202" s="4" t="str">
        <f>IFERROR(__xludf.DUMMYFUNCTION("GOOGLETRANSLATE(A202 , ""id"", ""en"")"),"Data Grateful September has the Law on Protection of Personal Data (PDP) Kitapunyapdp Benefits of the Personal Data Protection Act")</f>
        <v>Data Grateful September has the Law on Protection of Personal Data (PDP) Kitapunyapdp Benefits of the Personal Data Protection Act</v>
      </c>
    </row>
    <row r="203" ht="15.75" customHeight="1">
      <c r="A203" s="3" t="s">
        <v>203</v>
      </c>
      <c r="B203" s="4" t="str">
        <f>IFERROR(__xludf.DUMMYFUNCTION("GOOGLETRANSLATE(A203 , ""id"", ""en"")"),"sip yaa legitimate the Law on Personal Data Protection September KitaPunyapdp Benefits of the Personal Data Protection Act")</f>
        <v>sip yaa legitimate the Law on Personal Data Protection September KitaPunyapdp Benefits of the Personal Data Protection Act</v>
      </c>
    </row>
    <row r="204" ht="15.75" customHeight="1">
      <c r="A204" s="3" t="s">
        <v>204</v>
      </c>
      <c r="B204" s="4" t="str">
        <f>IFERROR(__xludf.DUMMYFUNCTION("GOOGLETRANSLATE(A204 , ""id"", ""en"")"),"September has a useful law to protect our personal data. Kitapunyapdp Benefits of the Personal Data Protection Act")</f>
        <v>September has a useful law to protect our personal data. Kitapunyapdp Benefits of the Personal Data Protection Act</v>
      </c>
    </row>
    <row r="205" ht="15.75" customHeight="1">
      <c r="A205" s="3" t="s">
        <v>205</v>
      </c>
      <c r="B205" s="4" t="str">
        <f>IFERROR(__xludf.DUMMYFUNCTION("GOOGLETRANSLATE(A205 , ""id"", ""en"")"),"Date September Personal Data Protection Act (UU-PDP) which needs to maintain personal data Kitapunyapdp the benefits of the Personal Data Protection Act")</f>
        <v>Date September Personal Data Protection Act (UU-PDP) which needs to maintain personal data Kitapunyapdp the benefits of the Personal Data Protection Act</v>
      </c>
    </row>
    <row r="206" ht="15.75" customHeight="1">
      <c r="A206" s="3" t="s">
        <v>206</v>
      </c>
      <c r="B206" s="4" t="str">
        <f>IFERROR(__xludf.DUMMYFUNCTION("GOOGLETRANSLATE(A206 , ""id"", ""en"")"),"protected data, we are grateful that September has the Law on Protection Protection (PDP) of KitaPunyapdp the benefits of the Personal Data Protection Act")</f>
        <v>protected data, we are grateful that September has the Law on Protection Protection (PDP) of KitaPunyapdp the benefits of the Personal Data Protection Act</v>
      </c>
    </row>
    <row r="207" ht="15.75" customHeight="1">
      <c r="A207" s="3" t="s">
        <v>207</v>
      </c>
      <c r="B207" s="4" t="str">
        <f>IFERROR(__xludf.DUMMYFUNCTION("GOOGLETRANSLATE(A207 , ""id"", ""en"")"),"September, the Parliament Government agreed that the Personal Data Protection Act, SAH !! Kitapunyapdp Benefits of the Personal Data Protection Act")</f>
        <v>September, the Parliament Government agreed that the Personal Data Protection Act, SAH !! Kitapunyapdp Benefits of the Personal Data Protection Act</v>
      </c>
    </row>
    <row r="208" ht="15.75" customHeight="1">
      <c r="A208" s="3" t="s">
        <v>208</v>
      </c>
      <c r="B208" s="4" t="str">
        <f>IFERROR(__xludf.DUMMYFUNCTION("GOOGLETRANSLATE(A208 , ""id"", ""en"")"),"The valuable of the data, thankful September has a Personal Data Protection Act (PDP Law), Dataku Aman Kitapunyapdp Benefits of the Personal Data Protection Act")</f>
        <v>The valuable of the data, thankful September has a Personal Data Protection Act (PDP Law), Dataku Aman Kitapunyapdp Benefits of the Personal Data Protection Act</v>
      </c>
    </row>
    <row r="209" ht="15.75" customHeight="1">
      <c r="A209" s="3" t="s">
        <v>209</v>
      </c>
      <c r="B209" s="4" t="str">
        <f>IFERROR(__xludf.DUMMYFUNCTION("GOOGLETRANSLATE(A209 , ""id"", ""en"")"),"It is very grateful that September has a personal data protection law for the realization of the presence of the state protecting the fundamental rights of citizens of the digital era personal data protection. Kitapunyapdp Benefits of the Personal Data Pr"&amp;"otection Act")</f>
        <v>It is very grateful that September has a personal data protection law for the realization of the presence of the state protecting the fundamental rights of citizens of the digital era personal data protection. Kitapunyapdp Benefits of the Personal Data Protection Act</v>
      </c>
    </row>
    <row r="210" ht="15.75" customHeight="1">
      <c r="A210" s="3" t="s">
        <v>210</v>
      </c>
      <c r="B210" s="4" t="str">
        <f>IFERROR(__xludf.DUMMYFUNCTION("GOOGLETRANSLATE(A210 , ""id"", ""en"")"),"valuable personal data. Grateful September Personal Data Protection Act Obleged Kitapunyapdp the Benefits of the Personal Data Protection Act")</f>
        <v>valuable personal data. Grateful September Personal Data Protection Act Obleged Kitapunyapdp the Benefits of the Personal Data Protection Act</v>
      </c>
    </row>
    <row r="211" ht="15.75" customHeight="1">
      <c r="A211" s="3" t="s">
        <v>211</v>
      </c>
      <c r="B211" s="4" t="str">
        <f>IFERROR(__xludf.DUMMYFUNCTION("GOOGLETRANSLATE(A211 , ""id"", ""en"")"),"Very grateful on September the Law on the Protection of Personal Data Kitapunyapdp the Benefits of the Personal Data Protection Act")</f>
        <v>Very grateful on September the Law on the Protection of Personal Data Kitapunyapdp the Benefits of the Personal Data Protection Act</v>
      </c>
    </row>
    <row r="212" ht="15.75" customHeight="1">
      <c r="A212" s="3" t="s">
        <v>212</v>
      </c>
      <c r="B212" s="4" t="str">
        <f>IFERROR(__xludf.DUMMYFUNCTION("GOOGLETRANSLATE(A212 , ""id"", ""en"")"),"Data on Free Application Money September Personal Data Protection Act (Law PDP) Kitapunyapdp Benefits of the Personal Data Protection Act")</f>
        <v>Data on Free Application Money September Personal Data Protection Act (Law PDP) Kitapunyapdp Benefits of the Personal Data Protection Act</v>
      </c>
    </row>
    <row r="213" ht="15.75" customHeight="1">
      <c r="A213" s="3" t="s">
        <v>213</v>
      </c>
      <c r="B213" s="4" t="str">
        <f>IFERROR(__xludf.DUMMYFUNCTION("GOOGLETRANSLATE(A213 , ""id"", ""en"")"),"Personal data is very valuable. It is very grateful that the September has the Law on Protection of Personal Data (PDP) Kitapunyapdp the benefits of the Personal Data Protection Act")</f>
        <v>Personal data is very valuable. It is very grateful that the September has the Law on Protection of Personal Data (PDP) Kitapunyapdp the benefits of the Personal Data Protection Act</v>
      </c>
    </row>
    <row r="214" ht="15.75" customHeight="1">
      <c r="A214" s="3" t="s">
        <v>214</v>
      </c>
      <c r="B214" s="4" t="str">
        <f>IFERROR(__xludf.DUMMYFUNCTION("GOOGLETRANSLATE(A214 , ""id"", ""en"")"),"PDP Law, worry that personal data will spread with an interest. valuable data, grateful September to have the law we are the benefits of the Personal Data Protection Act")</f>
        <v>PDP Law, worry that personal data will spread with an interest. valuable data, grateful September to have the law we are the benefits of the Personal Data Protection Act</v>
      </c>
    </row>
    <row r="215" ht="15.75" customHeight="1">
      <c r="A215" s="3" t="s">
        <v>215</v>
      </c>
      <c r="B215" s="4" t="str">
        <f>IFERROR(__xludf.DUMMYFUNCTION("GOOGLETRANSLATE(A215 , ""id"", ""en"")"),"September Personal Data Protection Act Protects Kitapunyapdp Data Benefits of Personal Data Protection Act")</f>
        <v>September Personal Data Protection Act Protects Kitapunyapdp Data Benefits of Personal Data Protection Act</v>
      </c>
    </row>
    <row r="216" ht="15.75" customHeight="1">
      <c r="A216" s="3" t="s">
        <v>216</v>
      </c>
      <c r="B216" s="4" t="str">
        <f>IFERROR(__xludf.DUMMYFUNCTION("GOOGLETRANSLATE(A216 , ""id"", ""en"")"),"Privacy data, really guard. Yeay September UUPD (Data Protection Act) protects personal data in particular. Kitapunyapdp Benefits of the Personal Data Protection Act")</f>
        <v>Privacy data, really guard. Yeay September UUPD (Data Protection Act) protects personal data in particular. Kitapunyapdp Benefits of the Personal Data Protection Act</v>
      </c>
    </row>
    <row r="217" ht="15.75" customHeight="1">
      <c r="A217" s="3" t="s">
        <v>217</v>
      </c>
      <c r="B217" s="4" t="str">
        <f>IFERROR(__xludf.DUMMYFUNCTION("GOOGLETRANSLATE(A217 , ""id"", ""en"")"),"September Data Protected by the Law Protection of Personal Data Kitapunyapdp the Benefits of the Personal Data Protection Act")</f>
        <v>September Data Protected by the Law Protection of Personal Data Kitapunyapdp the Benefits of the Personal Data Protection Act</v>
      </c>
    </row>
    <row r="218" ht="15.75" customHeight="1">
      <c r="A218" s="3" t="s">
        <v>218</v>
      </c>
      <c r="B218" s="4" t="str">
        <f>IFERROR(__xludf.DUMMYFUNCTION("GOOGLETRANSLATE(A218 , ""id"", ""en"")"),"The passing of the September Personal Data Protection Act misinfesides the presence of the State Protects the Fundamental Rights of Citizens Protection of Personal Data Protection of the Digital Era Kitapunyapdp Benefits of the Personal Data Protection Ac"&amp;"t")</f>
        <v>The passing of the September Personal Data Protection Act misinfesides the presence of the State Protects the Fundamental Rights of Citizens Protection of Personal Data Protection of the Digital Era Kitapunyapdp Benefits of the Personal Data Protection Act</v>
      </c>
    </row>
    <row r="219" ht="15.75" customHeight="1">
      <c r="A219" s="3" t="s">
        <v>219</v>
      </c>
      <c r="B219" s="4" t="str">
        <f>IFERROR(__xludf.DUMMYFUNCTION("GOOGLETRANSLATE(A219 , ""id"", ""en"")"),"Yesterday's PAS information on September Indonesia ratified the Personal Data Protection Act. Kitapunyapdp Benefits of the Personal Data Protection Act")</f>
        <v>Yesterday's PAS information on September Indonesia ratified the Personal Data Protection Act. Kitapunyapdp Benefits of the Personal Data Protection Act</v>
      </c>
    </row>
    <row r="220" ht="15.75" customHeight="1">
      <c r="A220" s="3" t="s">
        <v>220</v>
      </c>
      <c r="B220" s="4" t="str">
        <f>IFERROR(__xludf.DUMMYFUNCTION("GOOGLETRANSLATE(A220 , ""id"", ""en"")"),"valuable personal data. Fortunately, the September Date of the Law Protection Act SAH KITAPUNDP BENEFITS OF PERSONAL DATA PROTECTION Act")</f>
        <v>valuable personal data. Fortunately, the September Date of the Law Protection Act SAH KITAPUNDP BENEFITS OF PERSONAL DATA PROTECTION Act</v>
      </c>
    </row>
    <row r="221" ht="15.75" customHeight="1">
      <c r="A221" s="3" t="s">
        <v>221</v>
      </c>
      <c r="B221" s="4" t="str">
        <f>IFERROR(__xludf.DUMMYFUNCTION("GOOGLETRANSLATE(A221 , ""id"", ""en"")"),"It was very grateful that September was approved by the Personal Data Protection Act (PDP Law). valuable data, kitapunyapdp the benefits of the Personal Data Protection Act")</f>
        <v>It was very grateful that September was approved by the Personal Data Protection Act (PDP Law). valuable data, kitapunyapdp the benefits of the Personal Data Protection Act</v>
      </c>
    </row>
    <row r="222" ht="15.75" customHeight="1">
      <c r="A222" s="3" t="s">
        <v>222</v>
      </c>
      <c r="B222" s="4" t="str">
        <f>IFERROR(__xludf.DUMMYFUNCTION("GOOGLETRANSLATE(A222 , ""id"", ""en"")"),"The Personal Data Protection Act issued on September helps the community maintain their commercial data, the benefits of the Personal Data Protection Act")</f>
        <v>The Personal Data Protection Act issued on September helps the community maintain their commercial data, the benefits of the Personal Data Protection Act</v>
      </c>
    </row>
    <row r="223" ht="15.75" customHeight="1">
      <c r="A223" s="3" t="s">
        <v>223</v>
      </c>
      <c r="B223" s="4" t="str">
        <f>IFERROR(__xludf.DUMMYFUNCTION("GOOGLETRANSLATE(A223 , ""id"", ""en"")"),"Alhamdulillah, September has the Law on Protection of Personal Data Kitapunyapdp the Benefits of the Personal Data Protection Act")</f>
        <v>Alhamdulillah, September has the Law on Protection of Personal Data Kitapunyapdp the Benefits of the Personal Data Protection Act</v>
      </c>
    </row>
    <row r="224" ht="15.75" customHeight="1">
      <c r="A224" s="3" t="s">
        <v>224</v>
      </c>
      <c r="B224" s="4" t="str">
        <f>IFERROR(__xludf.DUMMYFUNCTION("GOOGLETRANSLATE(A224 , ""id"", ""en"")"),"personal data that is really, fortunately the Law-PDP (Personal Data Protection Act) Kitapunyapdp the benefits of the Personal Data Protection Act")</f>
        <v>personal data that is really, fortunately the Law-PDP (Personal Data Protection Act) Kitapunyapdp the benefits of the Personal Data Protection Act</v>
      </c>
    </row>
    <row r="225" ht="15.75" customHeight="1">
      <c r="A225" s="3" t="s">
        <v>225</v>
      </c>
      <c r="B225" s="4" t="str">
        <f>IFERROR(__xludf.DUMMYFUNCTION("GOOGLETRANSLATE(A225 , ""id"", ""en"")"),"personal data, thank God, the September last September Law on the Data Protection of Kitapunyapdp the Benefits of the Personal Data Protection Act")</f>
        <v>personal data, thank God, the September last September Law on the Data Protection of Kitapunyapdp the Benefits of the Personal Data Protection Act</v>
      </c>
    </row>
    <row r="226" ht="15.75" customHeight="1">
      <c r="A226" s="3" t="s">
        <v>226</v>
      </c>
      <c r="B226" s="4" t="str">
        <f>IFERROR(__xludf.DUMMYFUNCTION("GOOGLETRANSLATE(A226 , ""id"", ""en"")"),"Data Date September has a Law on the Protection of Personal Data (Law PDP) Kitapunyapdp Benefits of the Personal Data Protection Act")</f>
        <v>Data Date September has a Law on the Protection of Personal Data (Law PDP) Kitapunyapdp Benefits of the Personal Data Protection Act</v>
      </c>
    </row>
    <row r="227" ht="15.75" customHeight="1">
      <c r="A227" s="3" t="s">
        <v>227</v>
      </c>
      <c r="B227" s="4" t="str">
        <f>IFERROR(__xludf.DUMMYFUNCTION("GOOGLETRANSLATE(A227 , ""id"", ""en"")"),"Opening Social Media Platforms Personal data often access, fortunately September has a Personal Data Protection Act (PDP Law) protects the personal fundamentals of Indonesian citizens. Kitapunyapdp Benefits of the Personal Data Protection Act")</f>
        <v>Opening Social Media Platforms Personal data often access, fortunately September has a Personal Data Protection Act (PDP Law) protects the personal fundamentals of Indonesian citizens. Kitapunyapdp Benefits of the Personal Data Protection Act</v>
      </c>
    </row>
    <row r="228" ht="15.75" customHeight="1">
      <c r="A228" s="3" t="s">
        <v>228</v>
      </c>
      <c r="B228" s="4" t="str">
        <f>IFERROR(__xludf.DUMMYFUNCTION("GOOGLETRANSLATE(A228 , ""id"", ""en"")"),"Date of the State of the State of the Law on Protection of Personal Data Salu Protects the Rights of Citizens, Data outside Kitapunyapdp Benefits of the Personal Data Protection Act")</f>
        <v>Date of the State of the State of the Law on Protection of Personal Data Salu Protects the Rights of Citizens, Data outside Kitapunyapdp Benefits of the Personal Data Protection Act</v>
      </c>
    </row>
    <row r="229" ht="15.75" customHeight="1">
      <c r="A229" s="3" t="s">
        <v>229</v>
      </c>
      <c r="B229" s="4" t="str">
        <f>IFERROR(__xludf.DUMMYFUNCTION("GOOGLETRANSLATE(A229 , ""id"", ""en"")"),"So valuable personal data, grateful that the September Date of the Indonesian Personal Data Protection Act was passed by Kitapunyapdp the Benefits of the Personal Data Protection Act")</f>
        <v>So valuable personal data, grateful that the September Date of the Indonesian Personal Data Protection Act was passed by Kitapunyapdp the Benefits of the Personal Data Protection Act</v>
      </c>
    </row>
    <row r="230" ht="15.75" customHeight="1">
      <c r="A230" s="3" t="s">
        <v>230</v>
      </c>
      <c r="B230" s="4" t="str">
        <f>IFERROR(__xludf.DUMMYFUNCTION("GOOGLETRANSLATE(A230 , ""id"", ""en"")"),"Not afraid that the leakage of Kitapunyapdp data was passed in September. One of the benefits of the Personal Data Protection Act Guaranteed the rights of citizens related to personal data, digital domains")</f>
        <v>Not afraid that the leakage of Kitapunyapdp data was passed in September. One of the benefits of the Personal Data Protection Act Guaranteed the rights of citizens related to personal data, digital domains</v>
      </c>
    </row>
    <row r="231" ht="15.75" customHeight="1">
      <c r="A231" s="3" t="s">
        <v>231</v>
      </c>
      <c r="B231" s="4" t="str">
        <f>IFERROR(__xludf.DUMMYFUNCTION("GOOGLETRANSLATE(A231 , ""id"", ""en"")"),"September, the Personal Data Protection Act comes the fundamental rights to maintain the valuable data of Kitapunyapdp the benefits of the Personal Data Protection Act")</f>
        <v>September, the Personal Data Protection Act comes the fundamental rights to maintain the valuable data of Kitapunyapdp the benefits of the Personal Data Protection Act</v>
      </c>
    </row>
    <row r="232" ht="15.75" customHeight="1">
      <c r="A232" s="3" t="s">
        <v>232</v>
      </c>
      <c r="B232" s="4" t="str">
        <f>IFERROR(__xludf.DUMMYFUNCTION("GOOGLETRANSLATE(A232 , ""id"", ""en"")"),"really data, fortunately, dated September Kitapunyapdp (Personal Data Protection Act). Benefits of the Personal Data Protection Act")</f>
        <v>really data, fortunately, dated September Kitapunyapdp (Personal Data Protection Act). Benefits of the Personal Data Protection Act</v>
      </c>
    </row>
    <row r="233" ht="15.75" customHeight="1">
      <c r="A233" s="3" t="s">
        <v>233</v>
      </c>
      <c r="B233" s="4" t="str">
        <f>IFERROR(__xludf.DUMMYFUNCTION("GOOGLETRANSLATE(A233 , ""id"", ""en"")"),"legitimate!! September, PDP Law. Benefits of the Law on our personal data protection, protect the right to reject certain data disclosure. Kitapunyapdp")</f>
        <v>legitimate!! September, PDP Law. Benefits of the Law on our personal data protection, protect the right to reject certain data disclosure. Kitapunyapdp</v>
      </c>
    </row>
    <row r="234" ht="15.75" customHeight="1">
      <c r="A234" s="3" t="s">
        <v>234</v>
      </c>
      <c r="B234" s="4" t="str">
        <f>IFERROR(__xludf.DUMMYFUNCTION("GOOGLETRANSLATE(A234 , ""id"", ""en"")"),"The data, thankful September has a law protection of Kitapunyapdp, the benefits of the Personal Data Protection Law")</f>
        <v>The data, thankful September has a law protection of Kitapunyapdp, the benefits of the Personal Data Protection Law</v>
      </c>
    </row>
    <row r="235" ht="15.75" customHeight="1">
      <c r="A235" s="3" t="s">
        <v>235</v>
      </c>
      <c r="B235" s="4" t="str">
        <f>IFERROR(__xludf.DUMMYFUNCTION("GOOGLETRANSLATE(A235 , ""id"", ""en"")"),"valuable data, Alhamdulillah, PDA September has a PDP Law, hopefully we will run the benefits of the Personal Data Protection Act")</f>
        <v>valuable data, Alhamdulillah, PDA September has a PDP Law, hopefully we will run the benefits of the Personal Data Protection Act</v>
      </c>
    </row>
    <row r="236" ht="15.75" customHeight="1">
      <c r="A236" s="3" t="s">
        <v>236</v>
      </c>
      <c r="B236" s="4" t="str">
        <f>IFERROR(__xludf.DUMMYFUNCTION("GOOGLETRANSLATE(A236 , ""id"", ""en"")"),"Very maintained data. Grateful for the September Personal Data Protection Act. Kitapunyapdp Benefits of the Personal Data Protection Act")</f>
        <v>Very maintained data. Grateful for the September Personal Data Protection Act. Kitapunyapdp Benefits of the Personal Data Protection Act</v>
      </c>
    </row>
    <row r="237" ht="15.75" customHeight="1">
      <c r="A237" s="3" t="s">
        <v>237</v>
      </c>
      <c r="B237" s="4" t="str">
        <f>IFERROR(__xludf.DUMMYFUNCTION("GOOGLETRANSLATE(A237 , ""id"", ""en"")"),"The digital era of personal data is taken exploited. Examples of SMS under the guise of lottery prizes dates-the state has the Law on Protection of Personal Data Kitapunyapdp. Benefits of the Personal Data Protection Act")</f>
        <v>The digital era of personal data is taken exploited. Examples of SMS under the guise of lottery prizes dates-the state has the Law on Protection of Personal Data Kitapunyapdp. Benefits of the Personal Data Protection Act</v>
      </c>
    </row>
    <row r="238" ht="15.75" customHeight="1">
      <c r="A238" s="3" t="s">
        <v>238</v>
      </c>
      <c r="B238" s="4" t="str">
        <f>IFERROR(__xludf.DUMMYFUNCTION("GOOGLETRANSLATE(A238 , ""id"", ""en"")"),"It is said that digital economic oil data. valuable data, grateful-has a PDP law. Equality &amp; Amp Balance of Personal Data Subject Rights Controlling Personal Data Controlle Kitapunyapdp Benefits of the Personal Data Protection Act")</f>
        <v>It is said that digital economic oil data. valuable data, grateful-has a PDP law. Equality &amp; Amp Balance of Personal Data Subject Rights Controlling Personal Data Controlle Kitapunyapdp Benefits of the Personal Data Protection Act</v>
      </c>
    </row>
    <row r="239" ht="15.75" customHeight="1">
      <c r="A239" s="3" t="s">
        <v>239</v>
      </c>
      <c r="B239" s="4" t="str">
        <f>IFERROR(__xludf.DUMMYFUNCTION("GOOGLETRANSLATE(A239 , ""id"", ""en"")"),"Aware of how valuable our personal data is, the official state ratified September has the Law on Protection of Personal Data (Law PDP) Kitapunyapdp Benefits of the Personal Data Protection Act")</f>
        <v>Aware of how valuable our personal data is, the official state ratified September has the Law on Protection of Personal Data (Law PDP) Kitapunyapdp Benefits of the Personal Data Protection Act</v>
      </c>
    </row>
    <row r="240" ht="15.75" customHeight="1">
      <c r="A240" s="3" t="s">
        <v>240</v>
      </c>
      <c r="B240" s="4" t="str">
        <f>IFERROR(__xludf.DUMMYFUNCTION("GOOGLETRANSLATE(A240 , ""id"", ""en"")"),"approved by September Date of Personal Data Processing Agency Benefits of the Personal Data Protection Act Kitapunyapdp Benefits of the Personal Data Protection Act")</f>
        <v>approved by September Date of Personal Data Processing Agency Benefits of the Personal Data Protection Act Kitapunyapdp Benefits of the Personal Data Protection Act</v>
      </c>
    </row>
    <row r="241" ht="15.75" customHeight="1">
      <c r="A241" s="3" t="s">
        <v>241</v>
      </c>
      <c r="B241" s="4" t="str">
        <f>IFERROR(__xludf.DUMMYFUNCTION("GOOGLETRANSLATE(A241 , ""id"", ""en"")"),"Alhamdulillah, September has a Personal Data Protection Act (PDP) Kitapunyapdp Benefits of the Personal Data Protection Act")</f>
        <v>Alhamdulillah, September has a Personal Data Protection Act (PDP) Kitapunyapdp Benefits of the Personal Data Protection Act</v>
      </c>
    </row>
    <row r="242" ht="15.75" customHeight="1">
      <c r="A242" s="3" t="s">
        <v>242</v>
      </c>
      <c r="B242" s="4" t="str">
        <f>IFERROR(__xludf.DUMMYFUNCTION("GOOGLETRANSLATE(A242 , ""id"", ""en"")"),"It is very grateful that yesterday's September was passed by the Pribad Data Protection Act (PDP Law), the Safe Data Safe Kitapunyapdp the Benefits of the Personal Data Protection Act")</f>
        <v>It is very grateful that yesterday's September was passed by the Pribad Data Protection Act (PDP Law), the Safe Data Safe Kitapunyapdp the Benefits of the Personal Data Protection Act</v>
      </c>
    </row>
    <row r="243" ht="15.75" customHeight="1">
      <c r="A243" s="3" t="s">
        <v>243</v>
      </c>
      <c r="B243" s="4" t="str">
        <f>IFERROR(__xludf.DUMMYFUNCTION("GOOGLETRANSLATE(A243 , ""id"", ""en"")"),"September the DPR Government agrees the Law on Protection of Personal Data is valid! Kitapunyapdp Benefits of the Personal Data Protection Act")</f>
        <v>September the DPR Government agrees the Law on Protection of Personal Data is valid! Kitapunyapdp Benefits of the Personal Data Protection Act</v>
      </c>
    </row>
    <row r="244" ht="15.75" customHeight="1">
      <c r="A244" s="3" t="s">
        <v>244</v>
      </c>
      <c r="B244" s="4" t="str">
        <f>IFERROR(__xludf.DUMMYFUNCTION("GOOGLETRANSLATE(A244 , ""id"", ""en"")"),"valuable data. So data, digital economic oil data. Grateful, September has the Law on the Protection of Personal Data (PDP) Kitapunyapdp Benefits of the Personal Data Protection Act")</f>
        <v>valuable data. So data, digital economic oil data. Grateful, September has the Law on the Protection of Personal Data (PDP) Kitapunyapdp Benefits of the Personal Data Protection Act</v>
      </c>
    </row>
    <row r="245" ht="15.75" customHeight="1">
      <c r="A245" s="3" t="s">
        <v>245</v>
      </c>
      <c r="B245" s="4" t="str">
        <f>IFERROR(__xludf.DUMMYFUNCTION("GOOGLETRANSLATE(A245 , ""id"", ""en"")"),"The valuable data, digital citizens are grateful that September Indonesia has the Law on Protection of Personal Data (PDP) Kitapunyapdp the benefits of the Personal Data Protection Act")</f>
        <v>The valuable data, digital citizens are grateful that September Indonesia has the Law on Protection of Personal Data (PDP) Kitapunyapdp the benefits of the Personal Data Protection Act</v>
      </c>
    </row>
    <row r="246" ht="15.75" customHeight="1">
      <c r="A246" s="3" t="s">
        <v>246</v>
      </c>
      <c r="B246" s="4" t="str">
        <f>IFERROR(__xludf.DUMMYFUNCTION("GOOGLETRANSLATE(A246 , ""id"", ""en"")"),"Grateful September has the Law on Protection of Personal Data (PDP Law) The realization of the presence of the State Protects the Fundamental Rights of Citizens Protection of Personal Data Protection Digital Kitapunyapdp Benefits of the Personal Data Prot"&amp;"ection Act")</f>
        <v>Grateful September has the Law on Protection of Personal Data (PDP Law) The realization of the presence of the State Protects the Fundamental Rights of Citizens Protection of Personal Data Protection Digital Kitapunyapdp Benefits of the Personal Data Protection Act</v>
      </c>
    </row>
    <row r="247" ht="15.75" customHeight="1">
      <c r="A247" s="3" t="s">
        <v>247</v>
      </c>
      <c r="B247" s="4" t="str">
        <f>IFERROR(__xludf.DUMMYFUNCTION("GOOGLETRANSLATE(A247 , ""id"", ""en"")"),"Very grateful on September the Law on the Protection of Personal Data Kitapunyapdp the Benefits of the Personal Data Protection Act")</f>
        <v>Very grateful on September the Law on the Protection of Personal Data Kitapunyapdp the Benefits of the Personal Data Protection Act</v>
      </c>
    </row>
    <row r="248" ht="15.75" customHeight="1">
      <c r="A248" s="3" t="s">
        <v>248</v>
      </c>
      <c r="B248" s="4" t="str">
        <f>IFERROR(__xludf.DUMMYFUNCTION("GOOGLETRANSLATE(A248 , ""id"", ""en"")"),"Important data, fortunately yesterday September has a Personal Data Protection Act, Aman Dehh Kitapunyapdp Benefits of the Personal Data Protection Act")</f>
        <v>Important data, fortunately yesterday September has a Personal Data Protection Act, Aman Dehh Kitapunyapdp Benefits of the Personal Data Protection Act</v>
      </c>
    </row>
    <row r="249" ht="15.75" customHeight="1">
      <c r="A249" s="3" t="s">
        <v>249</v>
      </c>
      <c r="B249" s="4" t="str">
        <f>IFERROR(__xludf.DUMMYFUNCTION("GOOGLETRANSLATE(A249 , ""id"", ""en"")"),"Very grateful, how personal data September has a Personal Data Protection Act (PDP Law), hopefully the fundamental rights are protected by the state. Kitapunyapdp Benefits of the Personal Data Protection Act")</f>
        <v>Very grateful, how personal data September has a Personal Data Protection Act (PDP Law), hopefully the fundamental rights are protected by the state. Kitapunyapdp Benefits of the Personal Data Protection Act</v>
      </c>
    </row>
    <row r="250" ht="15.75" customHeight="1">
      <c r="A250" s="3" t="s">
        <v>250</v>
      </c>
      <c r="B250" s="4" t="str">
        <f>IFERROR(__xludf.DUMMYFUNCTION("GOOGLETRANSLATE(A250 , ""id"", ""en"")"),"Important Personal Data, breathing reliefly the Protection of Personal Data Protection is passed on September Kitapunyapdp Benefits of the Personal Data Protection Act")</f>
        <v>Important Personal Data, breathing reliefly the Protection of Personal Data Protection is passed on September Kitapunyapdp Benefits of the Personal Data Protection Act</v>
      </c>
    </row>
    <row r="251" ht="15.75" customHeight="1">
      <c r="A251" s="3" t="s">
        <v>251</v>
      </c>
      <c r="B251" s="4" t="str">
        <f>IFERROR(__xludf.DUMMYFUNCTION("GOOGLETRANSLATE(A251 , ""id"", ""en"")"),"September the DPR Government agreed that the Marriage Law on Personal Data aburates our personal data. Kitapunyapdp Benefits of the Personal Data Protection Act")</f>
        <v>September the DPR Government agreed that the Marriage Law on Personal Data aburates our personal data. Kitapunyapdp Benefits of the Personal Data Protection Act</v>
      </c>
    </row>
    <row r="252" ht="15.75" customHeight="1">
      <c r="A252" s="3" t="s">
        <v>252</v>
      </c>
      <c r="B252" s="4" t="str">
        <f>IFERROR(__xludf.DUMMYFUNCTION("GOOGLETRANSLATE(A252 , ""id"", ""en"")"),"The passing of the Personal Data Protection Act dated September Indonesia protects our personal data, the data of Kitapunyapdp the benefits of the Personal Data Protection Act")</f>
        <v>The passing of the Personal Data Protection Act dated September Indonesia protects our personal data, the data of Kitapunyapdp the benefits of the Personal Data Protection Act</v>
      </c>
    </row>
    <row r="253" ht="15.75" customHeight="1">
      <c r="A253" s="3" t="s">
        <v>253</v>
      </c>
      <c r="B253" s="4" t="str">
        <f>IFERROR(__xludf.DUMMYFUNCTION("GOOGLETRANSLATE(A253 , ""id"", ""en"")"),"valuable data grateful September has the Law on Protection of Personal Data (PDP) Kitapunyapdp Benefits of the Personal Data Protection Act")</f>
        <v>valuable data grateful September has the Law on Protection of Personal Data (PDP) Kitapunyapdp Benefits of the Personal Data Protection Act</v>
      </c>
    </row>
    <row r="254" ht="15.75" customHeight="1">
      <c r="A254" s="3" t="s">
        <v>254</v>
      </c>
      <c r="B254" s="4" t="str">
        <f>IFERROR(__xludf.DUMMYFUNCTION("GOOGLETRANSLATE(A254 , ""id"", ""en"")"),"Grateful that the September date was ratified")</f>
        <v>Grateful that the September date was ratified</v>
      </c>
    </row>
    <row r="255" ht="15.75" customHeight="1">
      <c r="A255" s="3" t="s">
        <v>255</v>
      </c>
      <c r="B255" s="4" t="str">
        <f>IFERROR(__xludf.DUMMYFUNCTION("GOOGLETRANSLATE(A255 , ""id"", ""en"")"),"Personal Data, the Indonesian Personal Data Protection Act was passed on September. Kitapunyapdp Benefits of the Personal Data Protection Act")</f>
        <v>Personal Data, the Indonesian Personal Data Protection Act was passed on September. Kitapunyapdp Benefits of the Personal Data Protection Act</v>
      </c>
    </row>
    <row r="256" ht="15.75" customHeight="1">
      <c r="A256" s="3" t="s">
        <v>256</v>
      </c>
      <c r="B256" s="4" t="str">
        <f>IFERROR(__xludf.DUMMYFUNCTION("GOOGLETRANSLATE(A256 , ""id"", ""en"")"),"The valuable of the data, thankful September has the Law on Protection of Personal Data (PDP) Kitapunyapdp the benefits of the Personal Data Protection Act Kitapunyapdp Benefits of the Personal Data Protection Act")</f>
        <v>The valuable of the data, thankful September has the Law on Protection of Personal Data (PDP) Kitapunyapdp the benefits of the Personal Data Protection Act Kitapunyapdp Benefits of the Personal Data Protection Act</v>
      </c>
    </row>
    <row r="257" ht="15.75" customHeight="1">
      <c r="A257" s="3" t="s">
        <v>257</v>
      </c>
      <c r="B257" s="4" t="str">
        <f>IFERROR(__xludf.DUMMYFUNCTION("GOOGLETRANSLATE(A257 , ""id"", ""en"")"),"Protection of Personal Data Control Agency for Personal Data Processing Approves September Kitapunyapdp Benefits of the Personal Data Protection Act")</f>
        <v>Protection of Personal Data Control Agency for Personal Data Processing Approves September Kitapunyapdp Benefits of the Personal Data Protection Act</v>
      </c>
    </row>
    <row r="258" ht="15.75" customHeight="1">
      <c r="A258" s="3" t="s">
        <v>258</v>
      </c>
      <c r="B258" s="4" t="str">
        <f>IFERROR(__xludf.DUMMYFUNCTION("GOOGLETRANSLATE(A258 , ""id"", ""en"")"),"The September date was stated by the Kitapunyapdp Personal Data Protection Act (Law) Benefits of the Personal Data Protection Act")</f>
        <v>The September date was stated by the Kitapunyapdp Personal Data Protection Act (Law) Benefits of the Personal Data Protection Act</v>
      </c>
    </row>
    <row r="259" ht="15.75" customHeight="1">
      <c r="A259" s="3" t="s">
        <v>259</v>
      </c>
      <c r="B259" s="4" t="str">
        <f>IFERROR(__xludf.DUMMYFUNCTION("GOOGLETRANSLATE(A259 , ""id"", ""en"")"),"September has a personal data protection. Kitapunyapdp Benefits of the Personal Data Protection Act")</f>
        <v>September has a personal data protection. Kitapunyapdp Benefits of the Personal Data Protection Act</v>
      </c>
    </row>
    <row r="260" ht="15.75" customHeight="1">
      <c r="A260" s="3" t="s">
        <v>260</v>
      </c>
      <c r="B260" s="4" t="str">
        <f>IFERROR(__xludf.DUMMYFUNCTION("GOOGLETRANSLATE(A260 , ""id"", ""en"")"),"valuable personal data. The September yesterday was passed by the Personal Data Protection Act (Personal Data Protection Act). Kitapunyapdp Benefits of the Personal Data Protection Act")</f>
        <v>valuable personal data. The September yesterday was passed by the Personal Data Protection Act (Personal Data Protection Act). Kitapunyapdp Benefits of the Personal Data Protection Act</v>
      </c>
    </row>
    <row r="261" ht="15.75" customHeight="1">
      <c r="A261" s="3" t="s">
        <v>261</v>
      </c>
      <c r="B261" s="4" t="str">
        <f>IFERROR(__xludf.DUMMYFUNCTION("GOOGLETRANSLATE(A261 , ""id"", ""en"")"),"So valuable our data, yesterday the September was the late Published Public Data Protection Act Kitapunyapdp Benefits of the Personal Data Protection Act")</f>
        <v>So valuable our data, yesterday the September was the late Published Public Data Protection Act Kitapunyapdp Benefits of the Personal Data Protection Act</v>
      </c>
    </row>
    <row r="262" ht="15.75" customHeight="1">
      <c r="A262" s="3" t="s">
        <v>262</v>
      </c>
      <c r="B262" s="4" t="str">
        <f>IFERROR(__xludf.DUMMYFUNCTION("GOOGLETRANSLATE(A262 , ""id"", ""en"")"),"very happy on the September yesterday the data protection law was passed by usapdp the benefits of the Personal Data Protection Act")</f>
        <v>very happy on the September yesterday the data protection law was passed by usapdp the benefits of the Personal Data Protection Act</v>
      </c>
    </row>
    <row r="263" ht="15.75" customHeight="1">
      <c r="A263" s="3" t="s">
        <v>263</v>
      </c>
      <c r="B263" s="4" t="str">
        <f>IFERROR(__xludf.DUMMYFUNCTION("GOOGLETRANSLATE(A263 , ""id"", ""en"")"),"Finally, the Personal Data Protection Act (Protection of Personal Data) was passed yesterday! I hope you are aware of personal data. Kitapunyapdp Benefits of the Personal Data Protection Act")</f>
        <v>Finally, the Personal Data Protection Act (Protection of Personal Data) was passed yesterday! I hope you are aware of personal data. Kitapunyapdp Benefits of the Personal Data Protection Act</v>
      </c>
    </row>
    <row r="264" ht="15.75" customHeight="1">
      <c r="A264" s="3" t="s">
        <v>264</v>
      </c>
      <c r="B264" s="4" t="str">
        <f>IFERROR(__xludf.DUMMYFUNCTION("GOOGLETRANSLATE(A264 , ""id"", ""en"")"),"Finally, September the Personal Data Protection Bill was passed by the Law (Law). The ratification meeting was attended by members of the council, members of the physical present, members of virtual present. Meanwhile, members are present.")</f>
        <v>Finally, September the Personal Data Protection Bill was passed by the Law (Law). The ratification meeting was attended by members of the council, members of the physical present, members of virtual present. Meanwhile, members are present.</v>
      </c>
    </row>
    <row r="265" ht="15.75" customHeight="1">
      <c r="A265" s="3" t="s">
        <v>265</v>
      </c>
      <c r="B265" s="4" t="str">
        <f>IFERROR(__xludf.DUMMYFUNCTION("GOOGLETRANSLATE(A265 , ""id"", ""en"")"),"Indonesia has a legal umbrella for protection of personal data for its citizens. The Bill on Personal Data Protection was discussed agreed by the House of Representatives Law of the DPR Plenary Meeting of the trial of the trial year-.")</f>
        <v>Indonesia has a legal umbrella for protection of personal data for its citizens. The Bill on Personal Data Protection was discussed agreed by the House of Representatives Law of the DPR Plenary Meeting of the trial of the trial year-.</v>
      </c>
    </row>
    <row r="266" ht="15.75" customHeight="1">
      <c r="A266" s="3" t="s">
        <v>266</v>
      </c>
      <c r="B266" s="4" t="str">
        <f>IFERROR(__xludf.DUMMYFUNCTION("GOOGLETRANSLATE(A266 , ""id"", ""en"")"),"The Personal Data Protection Act is passed! The Indonesian Birthday Gift was dynamically, the struggle produced the results of the passing of the PDP Law, chapter of the Indonesian Parliament Article this afternoon.")</f>
        <v>The Personal Data Protection Act is passed! The Indonesian Birthday Gift was dynamically, the struggle produced the results of the passing of the PDP Law, chapter of the Indonesian Parliament Article this afternoon.</v>
      </c>
    </row>
    <row r="267" ht="15.75" customHeight="1">
      <c r="A267" s="3" t="s">
        <v>267</v>
      </c>
      <c r="B267" s="4" t="str">
        <f>IFERROR(__xludf.DUMMYFUNCTION("GOOGLETRANSLATE(A267 , ""id"", ""en"")"),"The Personal Data Protection Bill was approved by the Law? Lodewijk. Agree, said the meeting participants. DPR Plenary Meeting for trial trial year -. Officially approved the Tuesday (/) Personal Data Protection Act. Read more")</f>
        <v>The Personal Data Protection Bill was approved by the Law? Lodewijk. Agree, said the meeting participants. DPR Plenary Meeting for trial trial year -. Officially approved the Tuesday (/) Personal Data Protection Act. Read more</v>
      </c>
    </row>
    <row r="268" ht="15.75" customHeight="1">
      <c r="A268" s="3" t="s">
        <v>268</v>
      </c>
      <c r="B268" s="4" t="str">
        <f>IFERROR(__xludf.DUMMYFUNCTION("GOOGLETRANSLATE(A268 , ""id"", ""en"")"),"Parliament validated the PDP Bill, MENKOMINFO: Milestone in the Progress of Indonesia's Personal Data Protection History Progress Progress of Indonesian Personal Data was inscribed in September.")</f>
        <v>Parliament validated the PDP Bill, MENKOMINFO: Milestone in the Progress of Indonesia's Personal Data Protection History Progress Progress of Indonesian Personal Data was inscribed in September.</v>
      </c>
    </row>
    <row r="269" ht="15.75" customHeight="1">
      <c r="A269" s="3" t="s">
        <v>269</v>
      </c>
      <c r="B269" s="4" t="str">
        <f>IFERROR(__xludf.DUMMYFUNCTION("GOOGLETRANSLATE(A269 , ""id"", ""en"")"),"RUUPDP was passed by the Jakarta DPR RI Plenary Session Law on Tuesday (//) before, the Speaker of the Indonesian Parliament _RI Personal Data Protection Bill was officially approved.")</f>
        <v>RUUPDP was passed by the Jakarta DPR RI Plenary Session Law on Tuesday (//) before, the Speaker of the Indonesian Parliament _RI Personal Data Protection Bill was officially approved.</v>
      </c>
    </row>
    <row r="270" ht="15.75" customHeight="1">
      <c r="A270" s="3" t="s">
        <v>270</v>
      </c>
      <c r="B270" s="4" t="str">
        <f>IFERROR(__xludf.DUMMYFUNCTION("GOOGLETRANSLATE(A270 , ""id"", ""en"")"),". The Speaker of the Indonesian Parliament, _RI Draft Protection of Personal Data Protection (RUU PDP) was officially approved by the DPR RI Plenary Meeting Law on Tuesday (//). RUUPDP protected by the personality of the DPR to hear the aspirations of the"&amp;" people")</f>
        <v>. The Speaker of the Indonesian Parliament, _RI Draft Protection of Personal Data Protection (RUU PDP) was officially approved by the DPR RI Plenary Meeting Law on Tuesday (//). RUUPDP protected by the personality of the DPR to hear the aspirations of the people</v>
      </c>
    </row>
    <row r="271" ht="15.75" customHeight="1">
      <c r="A271" s="3" t="s">
        <v>271</v>
      </c>
      <c r="B271" s="4" t="str">
        <f>IFERROR(__xludf.DUMMYFUNCTION("GOOGLETRANSLATE(A271 , ""id"", ""en"")"),"Tuesday, September was dying, the struggle produced the results of the passing of the Personal Data Law (PDP Law), chapter of the Indonesian Parliament Article this afternoon.")</f>
        <v>Tuesday, September was dying, the struggle produced the results of the passing of the Personal Data Law (PDP Law), chapter of the Indonesian Parliament Article this afternoon.</v>
      </c>
    </row>
    <row r="272" ht="15.75" customHeight="1">
      <c r="A272" s="3" t="s">
        <v>272</v>
      </c>
      <c r="B272" s="4" t="str">
        <f>IFERROR(__xludf.DUMMYFUNCTION("GOOGLETRANSLATE(A272 , ""id"", ""en"")"),"The journey of the Personal Data Protection Bill was initiated. Tuesday, September dynamically, the struggle produced the results of the passing of the Personal Data Law (PDP Law) _RI")</f>
        <v>The journey of the Personal Data Protection Bill was initiated. Tuesday, September dynamically, the struggle produced the results of the passing of the Personal Data Law (PDP Law) _RI</v>
      </c>
    </row>
    <row r="273" ht="15.75" customHeight="1">
      <c r="A273" s="3" t="s">
        <v>273</v>
      </c>
      <c r="B273" s="4" t="str">
        <f>IFERROR(__xludf.DUMMYFUNCTION("GOOGLETRANSLATE(A273 , ""id"", ""en"")"),"Tok! SAH PERSONAL DATA PROTECTION BACU OF THE Act of the Personal Data Protection Bill approved approved by the Law? Deputy Speaker of the House of Representatives Lodewijk Paulus Parliament Complex, Senayan, Jakarta, Tuesday, September.")</f>
        <v>Tok! SAH PERSONAL DATA PROTECTION BACU OF THE Act of the Personal Data Protection Bill approved approved by the Law? Deputy Speaker of the House of Representatives Lodewijk Paulus Parliament Complex, Senayan, Jakarta, Tuesday, September.</v>
      </c>
    </row>
    <row r="274" ht="15.75" customHeight="1">
      <c r="A274" s="3" t="s">
        <v>274</v>
      </c>
      <c r="B274" s="4" t="str">
        <f>IFERROR(__xludf.DUMMYFUNCTION("GOOGLETRANSLATE(A274 , ""id"", ""en"")"),"_wisnu _Udien __nakula _yantie _ Alhamdulillah 🤲🤲🤲 Draft Law (RUU) of Protection of Personal Data (PDP) Officially approved by the Law Meeting (Law) of the Indonesian Parliament Plenary Meeting of the trial year-.")</f>
        <v>_wisnu _Udien __nakula _yantie _ Alhamdulillah 🤲🤲🤲 Draft Law (RUU) of Protection of Personal Data (PDP) Officially approved by the Law Meeting (Law) of the Indonesian Parliament Plenary Meeting of the trial year-.</v>
      </c>
    </row>
    <row r="275" ht="15.75" customHeight="1">
      <c r="A275" s="3" t="s">
        <v>275</v>
      </c>
      <c r="B275" s="4" t="str">
        <f>IFERROR(__xludf.DUMMYFUNCTION("GOOGLETRANSLATE(A275 , ""id"", ""en"")"),"This Personal Data Protection Bill Passed, Tuesday September. Hopefully the PDP Law Protection Protection Bill, Legal Umbrella ensnared Personal Data Violators.")</f>
        <v>This Personal Data Protection Bill Passed, Tuesday September. Hopefully the PDP Law Protection Protection Bill, Legal Umbrella ensnared Personal Data Violators.</v>
      </c>
    </row>
    <row r="276" ht="15.75" customHeight="1">
      <c r="A276" s="3" t="s">
        <v>276</v>
      </c>
      <c r="B276" s="4" t="str">
        <f>IFERROR(__xludf.DUMMYFUNCTION("GOOGLETRANSLATE(A276 , ""id"", ""en"")"),"The Draft Law (RUU) of Protection of Personal Data (PDP) was officially approved by the Law (Law) of the Indonesian Parliament Plenary Meeting of the trial year-.")</f>
        <v>The Draft Law (RUU) of Protection of Personal Data (PDP) was officially approved by the Law (Law) of the Indonesian Parliament Plenary Meeting of the trial year-.</v>
      </c>
    </row>
    <row r="277" ht="15.75" customHeight="1">
      <c r="A277" s="5"/>
      <c r="B277" s="4"/>
    </row>
    <row r="278" ht="15.75" customHeight="1">
      <c r="A278" s="5"/>
      <c r="B278" s="4"/>
    </row>
    <row r="279" ht="15.75" customHeight="1">
      <c r="A279" s="5"/>
      <c r="B279" s="4"/>
    </row>
    <row r="280" ht="15.75" customHeight="1">
      <c r="A280" s="5"/>
      <c r="B280" s="4"/>
    </row>
    <row r="281" ht="15.75" customHeight="1">
      <c r="A281" s="5"/>
      <c r="B281" s="4"/>
    </row>
    <row r="282" ht="15.75" customHeight="1">
      <c r="A282" s="5"/>
      <c r="B282" s="4"/>
    </row>
    <row r="283" ht="15.75" customHeight="1">
      <c r="A283" s="5"/>
      <c r="B283" s="4"/>
    </row>
    <row r="284" ht="15.75" customHeight="1">
      <c r="A284" s="5"/>
      <c r="B284" s="4"/>
    </row>
    <row r="285" ht="15.75" customHeight="1">
      <c r="A285" s="5"/>
      <c r="B285" s="4"/>
    </row>
    <row r="286" ht="15.75" customHeight="1">
      <c r="A286" s="5"/>
      <c r="B286" s="4"/>
    </row>
    <row r="287" ht="15.75" customHeight="1">
      <c r="A287" s="5"/>
      <c r="B287" s="4"/>
    </row>
    <row r="288" ht="15.75" customHeight="1">
      <c r="A288" s="5"/>
      <c r="B288" s="4"/>
    </row>
    <row r="289" ht="15.75" customHeight="1">
      <c r="A289" s="5"/>
      <c r="B289" s="4"/>
    </row>
    <row r="290" ht="15.75" customHeight="1">
      <c r="A290" s="5"/>
      <c r="B290" s="4"/>
    </row>
    <row r="291" ht="15.75" customHeight="1">
      <c r="A291" s="5"/>
      <c r="B291" s="4"/>
    </row>
    <row r="292" ht="15.75" customHeight="1">
      <c r="A292" s="5"/>
      <c r="B292" s="4"/>
    </row>
    <row r="293" ht="15.75" customHeight="1">
      <c r="A293" s="5"/>
      <c r="B293" s="4"/>
    </row>
    <row r="294" ht="15.75" customHeight="1">
      <c r="A294" s="5"/>
      <c r="B294" s="4"/>
    </row>
    <row r="295" ht="15.75" customHeight="1">
      <c r="A295" s="5"/>
      <c r="B295" s="4"/>
    </row>
    <row r="296" ht="15.75" customHeight="1">
      <c r="A296" s="5"/>
      <c r="B296" s="4"/>
    </row>
    <row r="297" ht="15.75" customHeight="1">
      <c r="A297" s="5"/>
      <c r="B297" s="4"/>
    </row>
    <row r="298" ht="15.75" customHeight="1">
      <c r="A298" s="5"/>
      <c r="B298" s="4"/>
    </row>
    <row r="299" ht="15.75" customHeight="1">
      <c r="A299" s="5"/>
      <c r="B299" s="4"/>
    </row>
    <row r="300" ht="15.75" customHeight="1">
      <c r="A300" s="5"/>
      <c r="B300" s="4"/>
    </row>
    <row r="301" ht="15.75" customHeight="1">
      <c r="A301" s="5"/>
      <c r="B301" s="4"/>
    </row>
    <row r="302" ht="15.75" customHeight="1">
      <c r="A302" s="5"/>
      <c r="B302" s="4"/>
    </row>
    <row r="303" ht="15.75" customHeight="1">
      <c r="A303" s="5"/>
      <c r="B303" s="4"/>
    </row>
    <row r="304" ht="15.75" customHeight="1">
      <c r="A304" s="5"/>
      <c r="B304" s="4"/>
    </row>
    <row r="305" ht="15.75" customHeight="1">
      <c r="A305" s="5"/>
      <c r="B305" s="4"/>
    </row>
    <row r="306" ht="15.75" customHeight="1">
      <c r="A306" s="5"/>
      <c r="B306" s="4"/>
    </row>
    <row r="307" ht="15.75" customHeight="1">
      <c r="A307" s="5"/>
      <c r="B307" s="4"/>
    </row>
    <row r="308" ht="15.75" customHeight="1">
      <c r="A308" s="5"/>
      <c r="B308" s="4"/>
    </row>
    <row r="309" ht="15.75" customHeight="1">
      <c r="A309" s="5"/>
      <c r="B309" s="4"/>
    </row>
    <row r="310" ht="15.75" customHeight="1">
      <c r="A310" s="5"/>
      <c r="B310" s="4"/>
    </row>
    <row r="311" ht="15.75" customHeight="1">
      <c r="A311" s="5"/>
      <c r="B311" s="4"/>
    </row>
    <row r="312" ht="15.75" customHeight="1">
      <c r="A312" s="5"/>
      <c r="B312" s="4"/>
    </row>
    <row r="313" ht="15.75" customHeight="1">
      <c r="A313" s="5"/>
      <c r="B313" s="4"/>
    </row>
    <row r="314" ht="15.75" customHeight="1">
      <c r="A314" s="5"/>
      <c r="B314" s="4"/>
    </row>
    <row r="315" ht="15.75" customHeight="1">
      <c r="A315" s="5"/>
      <c r="B315" s="4"/>
    </row>
    <row r="316" ht="15.75" customHeight="1">
      <c r="A316" s="5"/>
      <c r="B316" s="4"/>
    </row>
    <row r="317" ht="15.75" customHeight="1">
      <c r="A317" s="5"/>
      <c r="B317" s="4"/>
    </row>
    <row r="318" ht="15.75" customHeight="1">
      <c r="A318" s="5"/>
      <c r="B318" s="4"/>
    </row>
    <row r="319" ht="15.75" customHeight="1">
      <c r="A319" s="5"/>
      <c r="B319" s="4"/>
    </row>
    <row r="320" ht="15.75" customHeight="1">
      <c r="A320" s="5"/>
      <c r="B320" s="4"/>
    </row>
    <row r="321" ht="15.75" customHeight="1">
      <c r="A321" s="5"/>
      <c r="B321" s="4"/>
    </row>
    <row r="322" ht="15.75" customHeight="1">
      <c r="A322" s="5"/>
      <c r="B322" s="4"/>
    </row>
    <row r="323" ht="15.75" customHeight="1">
      <c r="A323" s="5"/>
      <c r="B323" s="4"/>
    </row>
    <row r="324" ht="15.75" customHeight="1">
      <c r="A324" s="5"/>
      <c r="B324" s="4"/>
    </row>
    <row r="325" ht="15.75" customHeight="1">
      <c r="A325" s="5"/>
      <c r="B325" s="4"/>
    </row>
    <row r="326" ht="15.75" customHeight="1">
      <c r="A326" s="5"/>
      <c r="B326" s="4"/>
    </row>
    <row r="327" ht="15.75" customHeight="1">
      <c r="A327" s="5"/>
      <c r="B327" s="4"/>
    </row>
    <row r="328" ht="15.75" customHeight="1">
      <c r="A328" s="5"/>
      <c r="B328" s="4"/>
    </row>
    <row r="329" ht="15.75" customHeight="1">
      <c r="A329" s="5"/>
      <c r="B329" s="4"/>
    </row>
    <row r="330" ht="15.75" customHeight="1">
      <c r="A330" s="5"/>
      <c r="B330" s="4"/>
    </row>
    <row r="331" ht="15.75" customHeight="1">
      <c r="A331" s="5"/>
      <c r="B331" s="4"/>
    </row>
    <row r="332" ht="15.75" customHeight="1">
      <c r="A332" s="5"/>
      <c r="B332" s="4"/>
    </row>
    <row r="333" ht="15.75" customHeight="1">
      <c r="A333" s="5"/>
      <c r="B333" s="4"/>
    </row>
    <row r="334" ht="15.75" customHeight="1">
      <c r="A334" s="5"/>
      <c r="B334" s="4"/>
    </row>
    <row r="335" ht="15.75" customHeight="1">
      <c r="A335" s="5"/>
      <c r="B335" s="4"/>
    </row>
    <row r="336" ht="15.75" customHeight="1">
      <c r="A336" s="5"/>
      <c r="B336" s="4"/>
    </row>
    <row r="337" ht="15.75" customHeight="1">
      <c r="A337" s="5"/>
      <c r="B337" s="4"/>
    </row>
    <row r="338" ht="15.75" customHeight="1">
      <c r="A338" s="5"/>
      <c r="B338" s="4"/>
    </row>
    <row r="339" ht="15.75" customHeight="1">
      <c r="A339" s="5"/>
      <c r="B339" s="4"/>
    </row>
    <row r="340" ht="15.75" customHeight="1">
      <c r="A340" s="5"/>
      <c r="B340" s="4"/>
    </row>
    <row r="341" ht="15.75" customHeight="1">
      <c r="A341" s="5"/>
      <c r="B341" s="4"/>
    </row>
    <row r="342" ht="15.75" customHeight="1">
      <c r="A342" s="5"/>
      <c r="B342" s="4"/>
    </row>
    <row r="343" ht="15.75" customHeight="1">
      <c r="A343" s="5"/>
      <c r="B343" s="4"/>
    </row>
    <row r="344" ht="15.75" customHeight="1">
      <c r="A344" s="5"/>
      <c r="B344" s="4"/>
    </row>
    <row r="345" ht="15.75" customHeight="1">
      <c r="A345" s="5"/>
      <c r="B345" s="4"/>
    </row>
    <row r="346" ht="15.75" customHeight="1">
      <c r="A346" s="5"/>
      <c r="B346" s="4"/>
    </row>
    <row r="347" ht="15.75" customHeight="1">
      <c r="A347" s="5"/>
      <c r="B347" s="4"/>
    </row>
    <row r="348" ht="15.75" customHeight="1">
      <c r="A348" s="5"/>
      <c r="B348" s="4"/>
    </row>
    <row r="349" ht="15.75" customHeight="1">
      <c r="A349" s="5"/>
      <c r="B349" s="4"/>
    </row>
    <row r="350" ht="15.75" customHeight="1">
      <c r="A350" s="5"/>
      <c r="B350" s="4"/>
    </row>
    <row r="351" ht="15.75" customHeight="1">
      <c r="A351" s="5"/>
      <c r="B351" s="4"/>
    </row>
    <row r="352" ht="15.75" customHeight="1">
      <c r="A352" s="5"/>
      <c r="B352" s="4"/>
    </row>
    <row r="353" ht="15.75" customHeight="1">
      <c r="A353" s="5"/>
      <c r="B353" s="4"/>
    </row>
    <row r="354" ht="15.75" customHeight="1">
      <c r="A354" s="5"/>
      <c r="B354" s="4"/>
    </row>
    <row r="355" ht="15.75" customHeight="1">
      <c r="A355" s="5"/>
      <c r="B355" s="4"/>
    </row>
    <row r="356" ht="15.75" customHeight="1">
      <c r="A356" s="5"/>
      <c r="B356" s="4"/>
    </row>
    <row r="357" ht="15.75" customHeight="1">
      <c r="A357" s="5"/>
      <c r="B357" s="4"/>
    </row>
    <row r="358" ht="15.75" customHeight="1">
      <c r="A358" s="5"/>
      <c r="B358" s="4"/>
    </row>
    <row r="359" ht="15.75" customHeight="1">
      <c r="A359" s="5"/>
      <c r="B359" s="4"/>
    </row>
    <row r="360" ht="15.75" customHeight="1">
      <c r="A360" s="5"/>
      <c r="B360" s="4"/>
    </row>
    <row r="361" ht="15.75" customHeight="1">
      <c r="A361" s="5"/>
      <c r="B361" s="4"/>
    </row>
    <row r="362" ht="15.75" customHeight="1">
      <c r="A362" s="5"/>
      <c r="B362" s="4"/>
    </row>
    <row r="363" ht="15.75" customHeight="1">
      <c r="A363" s="5"/>
      <c r="B363" s="4"/>
    </row>
    <row r="364" ht="15.75" customHeight="1">
      <c r="A364" s="5"/>
      <c r="B364" s="4"/>
    </row>
    <row r="365" ht="15.75" customHeight="1">
      <c r="A365" s="5"/>
      <c r="B365" s="4"/>
    </row>
    <row r="366" ht="15.75" customHeight="1">
      <c r="A366" s="5"/>
      <c r="B366" s="4"/>
    </row>
    <row r="367" ht="15.75" customHeight="1">
      <c r="A367" s="5"/>
      <c r="B367" s="4"/>
    </row>
    <row r="368" ht="15.75" customHeight="1">
      <c r="A368" s="5"/>
      <c r="B368" s="4"/>
    </row>
    <row r="369" ht="15.75" customHeight="1">
      <c r="A369" s="5"/>
      <c r="B369" s="4"/>
    </row>
    <row r="370" ht="15.75" customHeight="1">
      <c r="A370" s="5"/>
      <c r="B370" s="4"/>
    </row>
    <row r="371" ht="15.75" customHeight="1">
      <c r="A371" s="5"/>
      <c r="B371" s="4"/>
    </row>
    <row r="372" ht="15.75" customHeight="1">
      <c r="A372" s="5"/>
    </row>
    <row r="373" ht="15.75" customHeight="1">
      <c r="A373" s="5"/>
    </row>
    <row r="374" ht="15.75" customHeight="1">
      <c r="A374" s="5"/>
    </row>
    <row r="375" ht="15.75" customHeight="1">
      <c r="A375" s="5"/>
    </row>
    <row r="376" ht="15.75" customHeight="1">
      <c r="A376" s="5"/>
    </row>
    <row r="377" ht="15.75" customHeight="1">
      <c r="A377" s="5"/>
    </row>
    <row r="378" ht="15.75" customHeight="1">
      <c r="A378" s="5"/>
    </row>
    <row r="379" ht="15.75" customHeight="1">
      <c r="A379" s="5"/>
    </row>
    <row r="380" ht="15.75" customHeight="1">
      <c r="A380" s="5"/>
    </row>
    <row r="381" ht="15.75" customHeight="1">
      <c r="A381" s="5"/>
    </row>
    <row r="382" ht="15.75" customHeight="1">
      <c r="A382" s="5"/>
    </row>
    <row r="383" ht="15.75" customHeight="1">
      <c r="A383" s="5"/>
    </row>
    <row r="384" ht="15.75" customHeight="1">
      <c r="A384" s="5"/>
    </row>
    <row r="385" ht="15.75" customHeight="1">
      <c r="A385" s="5"/>
    </row>
    <row r="386" ht="15.75" customHeight="1">
      <c r="A386" s="5"/>
    </row>
    <row r="387" ht="15.75" customHeight="1">
      <c r="A387" s="5"/>
    </row>
    <row r="388" ht="15.75" customHeight="1">
      <c r="A388" s="5"/>
    </row>
    <row r="389" ht="15.75" customHeight="1">
      <c r="A389" s="5"/>
    </row>
    <row r="390" ht="15.75" customHeight="1">
      <c r="A390" s="5"/>
    </row>
    <row r="391" ht="15.75" customHeight="1">
      <c r="A391" s="5"/>
    </row>
    <row r="392" ht="15.75" customHeight="1">
      <c r="A392" s="5"/>
    </row>
    <row r="393" ht="15.75" customHeight="1">
      <c r="A393" s="5"/>
    </row>
    <row r="394" ht="15.75" customHeight="1">
      <c r="A394" s="5"/>
    </row>
    <row r="395" ht="15.75" customHeight="1">
      <c r="A395" s="5"/>
    </row>
    <row r="396" ht="15.75" customHeight="1">
      <c r="A396" s="5"/>
    </row>
    <row r="397" ht="15.75" customHeight="1">
      <c r="A397" s="5"/>
    </row>
    <row r="398" ht="15.75" customHeight="1">
      <c r="A398" s="5"/>
    </row>
    <row r="399" ht="15.75" customHeight="1">
      <c r="A399" s="5"/>
    </row>
    <row r="400" ht="15.75" customHeight="1">
      <c r="A400" s="5"/>
    </row>
    <row r="401" ht="15.75" customHeight="1">
      <c r="A401" s="5"/>
    </row>
    <row r="402" ht="15.75" customHeight="1">
      <c r="A402" s="5"/>
    </row>
    <row r="403" ht="15.75" customHeight="1">
      <c r="A403" s="5"/>
    </row>
    <row r="404" ht="15.75" customHeight="1">
      <c r="A404" s="5"/>
    </row>
    <row r="405" ht="15.75" customHeight="1">
      <c r="A405" s="5"/>
    </row>
    <row r="406" ht="15.75" customHeight="1">
      <c r="A406" s="5"/>
    </row>
    <row r="407" ht="15.75" customHeight="1">
      <c r="A407" s="5"/>
    </row>
    <row r="408" ht="15.75" customHeight="1">
      <c r="A408" s="5"/>
    </row>
    <row r="409" ht="15.75" customHeight="1">
      <c r="A409" s="5"/>
    </row>
    <row r="410" ht="15.75" customHeight="1">
      <c r="A410" s="5"/>
    </row>
    <row r="411" ht="15.75" customHeight="1">
      <c r="A411" s="5"/>
    </row>
    <row r="412" ht="15.75" customHeight="1">
      <c r="A412" s="5"/>
    </row>
    <row r="413" ht="15.75" customHeight="1">
      <c r="A413" s="5"/>
    </row>
    <row r="414" ht="15.75" customHeight="1">
      <c r="A414" s="5"/>
    </row>
    <row r="415" ht="15.75" customHeight="1">
      <c r="A415" s="5"/>
    </row>
    <row r="416" ht="15.75" customHeight="1">
      <c r="A416" s="5"/>
    </row>
    <row r="417" ht="15.75" customHeight="1">
      <c r="A417" s="5"/>
    </row>
    <row r="418" ht="15.75" customHeight="1">
      <c r="A418" s="5"/>
    </row>
    <row r="419" ht="15.75" customHeight="1">
      <c r="A419" s="5"/>
    </row>
    <row r="420" ht="15.75" customHeight="1">
      <c r="A420" s="5"/>
    </row>
    <row r="421" ht="15.75" customHeight="1">
      <c r="A421" s="5"/>
    </row>
    <row r="422" ht="15.75" customHeight="1">
      <c r="A422" s="5"/>
    </row>
    <row r="423" ht="15.75" customHeight="1">
      <c r="A423" s="5"/>
    </row>
    <row r="424" ht="15.75" customHeight="1">
      <c r="A424" s="5"/>
    </row>
    <row r="425" ht="15.75" customHeight="1">
      <c r="A425" s="5"/>
    </row>
    <row r="426" ht="15.75" customHeight="1">
      <c r="A426" s="5"/>
    </row>
    <row r="427" ht="15.75" customHeight="1">
      <c r="A427" s="5"/>
    </row>
    <row r="428" ht="15.75" customHeight="1">
      <c r="A428" s="5"/>
    </row>
    <row r="429" ht="15.75" customHeight="1">
      <c r="A429" s="5"/>
    </row>
    <row r="430" ht="15.75" customHeight="1">
      <c r="A430" s="5"/>
    </row>
    <row r="431" ht="15.75" customHeight="1">
      <c r="A431" s="5"/>
    </row>
    <row r="432" ht="15.75" customHeight="1">
      <c r="A432" s="5"/>
    </row>
    <row r="433" ht="15.75" customHeight="1">
      <c r="A433" s="5"/>
    </row>
    <row r="434" ht="15.75" customHeight="1">
      <c r="A434" s="5"/>
    </row>
    <row r="435" ht="15.75" customHeight="1">
      <c r="A435" s="5"/>
    </row>
    <row r="436" ht="15.75" customHeight="1">
      <c r="A436" s="5"/>
    </row>
    <row r="437" ht="15.75" customHeight="1">
      <c r="A437" s="5"/>
    </row>
    <row r="438" ht="15.75" customHeight="1">
      <c r="A438" s="5"/>
    </row>
    <row r="439" ht="15.75" customHeight="1">
      <c r="A439" s="5"/>
    </row>
    <row r="440" ht="15.75" customHeight="1">
      <c r="A440" s="5"/>
    </row>
    <row r="441" ht="15.75" customHeight="1">
      <c r="A441" s="5"/>
    </row>
    <row r="442" ht="15.75" customHeight="1">
      <c r="A442" s="5"/>
    </row>
    <row r="443" ht="15.75" customHeight="1">
      <c r="A443" s="5"/>
    </row>
    <row r="444" ht="15.75" customHeight="1">
      <c r="A444" s="5"/>
    </row>
    <row r="445" ht="15.75" customHeight="1">
      <c r="A445" s="5"/>
    </row>
    <row r="446" ht="15.75" customHeight="1">
      <c r="A446" s="5"/>
    </row>
    <row r="447" ht="15.75" customHeight="1">
      <c r="A447" s="5"/>
    </row>
    <row r="448" ht="15.75" customHeight="1">
      <c r="A448" s="5"/>
    </row>
    <row r="449" ht="15.75" customHeight="1">
      <c r="A449" s="5"/>
    </row>
    <row r="450" ht="15.75" customHeight="1">
      <c r="A450" s="5"/>
    </row>
    <row r="451" ht="15.75" customHeight="1">
      <c r="A451" s="5"/>
    </row>
    <row r="452" ht="15.75" customHeight="1">
      <c r="A452" s="5"/>
    </row>
    <row r="453" ht="15.75" customHeight="1">
      <c r="A453" s="5"/>
    </row>
    <row r="454" ht="15.75" customHeight="1">
      <c r="A454" s="5"/>
    </row>
    <row r="455" ht="15.75" customHeight="1">
      <c r="A455" s="5"/>
    </row>
    <row r="456" ht="15.75" customHeight="1">
      <c r="A456" s="5"/>
    </row>
    <row r="457" ht="15.75" customHeight="1">
      <c r="A457" s="5"/>
    </row>
    <row r="458" ht="15.75" customHeight="1">
      <c r="A458" s="5"/>
    </row>
    <row r="459" ht="15.75" customHeight="1">
      <c r="A459" s="5"/>
    </row>
    <row r="460" ht="15.75" customHeight="1">
      <c r="A460" s="5"/>
    </row>
    <row r="461" ht="15.75" customHeight="1">
      <c r="A461" s="5"/>
    </row>
    <row r="462" ht="15.75" customHeight="1">
      <c r="A462" s="5"/>
    </row>
    <row r="463" ht="15.75" customHeight="1">
      <c r="A463" s="5"/>
    </row>
    <row r="464" ht="15.75" customHeight="1">
      <c r="A464" s="5"/>
    </row>
    <row r="465" ht="15.75" customHeight="1">
      <c r="A465" s="5"/>
    </row>
    <row r="466" ht="15.75" customHeight="1">
      <c r="A466" s="5"/>
    </row>
    <row r="467" ht="15.75" customHeight="1">
      <c r="A467" s="5"/>
    </row>
    <row r="468" ht="15.75" customHeight="1">
      <c r="A468" s="5"/>
    </row>
    <row r="469" ht="15.75" customHeight="1">
      <c r="A469" s="5"/>
    </row>
    <row r="470" ht="15.75" customHeight="1">
      <c r="A470" s="5"/>
    </row>
    <row r="471" ht="15.75" customHeight="1">
      <c r="A471" s="5"/>
    </row>
    <row r="472" ht="15.75" customHeight="1">
      <c r="A472" s="5"/>
    </row>
    <row r="473" ht="15.75" customHeight="1">
      <c r="A473" s="5"/>
    </row>
    <row r="474" ht="15.75" customHeight="1">
      <c r="A474" s="5"/>
    </row>
    <row r="475" ht="15.75" customHeight="1">
      <c r="A475" s="5"/>
    </row>
    <row r="476" ht="15.75" customHeight="1">
      <c r="A476" s="5"/>
    </row>
    <row r="477" ht="15.75" customHeight="1">
      <c r="A477" s="5"/>
    </row>
    <row r="478" ht="15.75" customHeight="1">
      <c r="A478" s="5"/>
    </row>
    <row r="479" ht="15.75" customHeight="1">
      <c r="A479" s="5"/>
    </row>
    <row r="480" ht="15.75" customHeight="1">
      <c r="A480" s="5"/>
    </row>
    <row r="481" ht="15.75" customHeight="1">
      <c r="A481" s="5"/>
    </row>
    <row r="482" ht="15.75" customHeight="1">
      <c r="A482" s="5"/>
    </row>
    <row r="483" ht="15.75" customHeight="1">
      <c r="A483" s="5"/>
    </row>
    <row r="484" ht="15.75" customHeight="1">
      <c r="A484" s="5"/>
    </row>
    <row r="485" ht="15.75" customHeight="1">
      <c r="A485" s="5"/>
    </row>
    <row r="486" ht="15.75" customHeight="1">
      <c r="A486" s="5"/>
    </row>
    <row r="487" ht="15.75" customHeight="1">
      <c r="A487" s="5"/>
    </row>
    <row r="488" ht="15.75" customHeight="1">
      <c r="A488" s="5"/>
    </row>
    <row r="489" ht="15.75" customHeight="1">
      <c r="A489" s="5"/>
    </row>
    <row r="490" ht="15.75" customHeight="1">
      <c r="A490" s="5"/>
    </row>
    <row r="491" ht="15.75" customHeight="1">
      <c r="A491" s="5"/>
    </row>
    <row r="492" ht="15.75" customHeight="1">
      <c r="A492" s="5"/>
    </row>
    <row r="493" ht="15.75" customHeight="1">
      <c r="A493" s="5"/>
    </row>
    <row r="494" ht="15.75" customHeight="1">
      <c r="A494" s="5"/>
    </row>
    <row r="495" ht="15.75" customHeight="1">
      <c r="A495" s="5"/>
    </row>
    <row r="496" ht="15.75" customHeight="1">
      <c r="A496" s="5"/>
    </row>
    <row r="497" ht="15.75" customHeight="1">
      <c r="A497" s="5"/>
    </row>
    <row r="498" ht="15.75" customHeight="1">
      <c r="A498" s="5"/>
    </row>
    <row r="499" ht="15.75" customHeight="1">
      <c r="A499" s="5"/>
    </row>
    <row r="500" ht="15.75" customHeight="1">
      <c r="A500" s="5"/>
    </row>
    <row r="501" ht="15.75" customHeight="1">
      <c r="A501" s="5"/>
    </row>
    <row r="502" ht="15.75" customHeight="1">
      <c r="A502" s="5"/>
    </row>
    <row r="503" ht="15.75" customHeight="1">
      <c r="A503" s="5"/>
    </row>
    <row r="504" ht="15.75" customHeight="1">
      <c r="A504" s="5"/>
    </row>
    <row r="505" ht="15.75" customHeight="1">
      <c r="A505" s="5"/>
    </row>
    <row r="506" ht="15.75" customHeight="1">
      <c r="A506" s="5"/>
    </row>
    <row r="507" ht="15.75" customHeight="1">
      <c r="A507" s="5"/>
    </row>
    <row r="508" ht="15.75" customHeight="1">
      <c r="A508" s="5"/>
    </row>
    <row r="509" ht="15.75" customHeight="1">
      <c r="A509" s="5"/>
    </row>
    <row r="510" ht="15.75" customHeight="1">
      <c r="A510" s="5"/>
    </row>
    <row r="511" ht="15.75" customHeight="1">
      <c r="A511" s="5"/>
    </row>
    <row r="512" ht="15.75" customHeight="1">
      <c r="A512" s="5"/>
    </row>
    <row r="513" ht="15.75" customHeight="1">
      <c r="A513" s="5"/>
    </row>
    <row r="514" ht="15.75" customHeight="1">
      <c r="A514" s="5"/>
    </row>
    <row r="515" ht="15.75" customHeight="1">
      <c r="A515" s="5"/>
    </row>
    <row r="516" ht="15.75" customHeight="1">
      <c r="A516" s="5"/>
    </row>
    <row r="517" ht="15.75" customHeight="1">
      <c r="A517" s="5"/>
    </row>
    <row r="518" ht="15.75" customHeight="1">
      <c r="A518" s="5"/>
    </row>
    <row r="519" ht="15.75" customHeight="1">
      <c r="A519" s="5"/>
    </row>
    <row r="520" ht="15.75" customHeight="1">
      <c r="A520" s="5"/>
    </row>
    <row r="521" ht="15.75" customHeight="1">
      <c r="A521" s="5"/>
    </row>
    <row r="522" ht="15.75" customHeight="1">
      <c r="A522" s="5"/>
    </row>
    <row r="523" ht="15.75" customHeight="1">
      <c r="A523" s="5"/>
    </row>
    <row r="524" ht="15.75" customHeight="1">
      <c r="A524" s="5"/>
    </row>
    <row r="525" ht="15.75" customHeight="1">
      <c r="A525" s="5"/>
    </row>
    <row r="526" ht="15.75" customHeight="1">
      <c r="A526" s="5"/>
    </row>
    <row r="527" ht="15.75" customHeight="1">
      <c r="A527" s="5"/>
    </row>
    <row r="528" ht="15.75" customHeight="1">
      <c r="A528" s="5"/>
    </row>
    <row r="529" ht="15.75" customHeight="1">
      <c r="A529" s="5"/>
    </row>
    <row r="530" ht="15.75" customHeight="1">
      <c r="A530" s="5"/>
    </row>
    <row r="531" ht="15.75" customHeight="1">
      <c r="A531" s="5"/>
    </row>
    <row r="532" ht="15.75" customHeight="1">
      <c r="A532" s="5"/>
    </row>
    <row r="533" ht="15.75" customHeight="1">
      <c r="A533" s="5"/>
    </row>
    <row r="534" ht="15.75" customHeight="1">
      <c r="A534" s="5"/>
    </row>
    <row r="535" ht="15.75" customHeight="1">
      <c r="A535" s="5"/>
    </row>
    <row r="536" ht="15.75" customHeight="1">
      <c r="A536" s="5"/>
    </row>
    <row r="537" ht="15.75" customHeight="1">
      <c r="A537" s="5"/>
    </row>
    <row r="538" ht="15.75" customHeight="1">
      <c r="A538" s="5"/>
    </row>
    <row r="539" ht="15.75" customHeight="1">
      <c r="A539" s="5"/>
    </row>
    <row r="540" ht="15.75" customHeight="1">
      <c r="A540" s="5"/>
    </row>
    <row r="541" ht="15.75" customHeight="1">
      <c r="A541" s="5"/>
    </row>
    <row r="542" ht="15.75" customHeight="1">
      <c r="A542" s="5"/>
    </row>
    <row r="543" ht="15.75" customHeight="1">
      <c r="A543" s="5"/>
    </row>
    <row r="544" ht="15.75" customHeight="1">
      <c r="A544" s="5"/>
    </row>
    <row r="545" ht="15.75" customHeight="1">
      <c r="A545" s="5"/>
    </row>
    <row r="546" ht="15.75" customHeight="1">
      <c r="A546" s="5"/>
    </row>
    <row r="547" ht="15.75" customHeight="1">
      <c r="A547" s="5"/>
    </row>
    <row r="548" ht="15.75" customHeight="1">
      <c r="A548" s="5"/>
    </row>
    <row r="549" ht="15.75" customHeight="1">
      <c r="A549" s="5"/>
    </row>
    <row r="550" ht="15.75" customHeight="1">
      <c r="A550" s="5"/>
    </row>
    <row r="551" ht="15.75" customHeight="1">
      <c r="A551" s="5"/>
    </row>
    <row r="552" ht="15.75" customHeight="1">
      <c r="A552" s="5"/>
    </row>
    <row r="553" ht="15.75" customHeight="1">
      <c r="A553" s="5"/>
    </row>
    <row r="554" ht="15.75" customHeight="1">
      <c r="A554" s="5"/>
    </row>
    <row r="555" ht="15.75" customHeight="1">
      <c r="A555" s="5"/>
    </row>
    <row r="556" ht="15.75" customHeight="1">
      <c r="A556" s="5"/>
    </row>
    <row r="557" ht="15.75" customHeight="1">
      <c r="A557" s="5"/>
    </row>
    <row r="558" ht="15.75" customHeight="1">
      <c r="A558" s="5"/>
    </row>
    <row r="559" ht="15.75" customHeight="1">
      <c r="A559" s="5"/>
    </row>
    <row r="560" ht="15.75" customHeight="1">
      <c r="A560" s="5"/>
    </row>
    <row r="561" ht="15.75" customHeight="1">
      <c r="A561" s="5"/>
    </row>
    <row r="562" ht="15.75" customHeight="1">
      <c r="A562" s="5"/>
    </row>
    <row r="563" ht="15.75" customHeight="1">
      <c r="A563" s="5"/>
    </row>
    <row r="564" ht="15.75" customHeight="1">
      <c r="A564" s="5"/>
    </row>
    <row r="565" ht="15.75" customHeight="1">
      <c r="A565" s="5"/>
    </row>
    <row r="566" ht="15.75" customHeight="1">
      <c r="A566" s="5"/>
    </row>
    <row r="567" ht="15.75" customHeight="1">
      <c r="A567" s="5"/>
    </row>
    <row r="568" ht="15.75" customHeight="1">
      <c r="A568" s="5"/>
    </row>
    <row r="569" ht="15.75" customHeight="1">
      <c r="A569" s="5"/>
    </row>
    <row r="570" ht="15.75" customHeight="1">
      <c r="A570" s="5"/>
    </row>
    <row r="571" ht="15.75" customHeight="1">
      <c r="A571" s="5"/>
    </row>
    <row r="572" ht="15.75" customHeight="1">
      <c r="A572" s="5"/>
    </row>
    <row r="573" ht="15.75" customHeight="1">
      <c r="A573" s="5"/>
    </row>
    <row r="574" ht="15.75" customHeight="1">
      <c r="A574" s="5"/>
    </row>
    <row r="575" ht="15.75" customHeight="1">
      <c r="A575" s="5"/>
    </row>
    <row r="576" ht="15.75" customHeight="1">
      <c r="A576" s="5"/>
    </row>
    <row r="577" ht="15.75" customHeight="1">
      <c r="A577" s="5"/>
    </row>
    <row r="578" ht="15.75" customHeight="1">
      <c r="A578" s="5"/>
    </row>
    <row r="579" ht="15.75" customHeight="1">
      <c r="A579" s="5"/>
    </row>
    <row r="580" ht="15.75" customHeight="1">
      <c r="A580" s="5"/>
    </row>
    <row r="581" ht="15.75" customHeight="1">
      <c r="A581" s="5"/>
    </row>
    <row r="582" ht="15.75" customHeight="1">
      <c r="A582" s="5"/>
    </row>
    <row r="583" ht="15.75" customHeight="1">
      <c r="A583" s="5"/>
    </row>
    <row r="584" ht="15.75" customHeight="1">
      <c r="A584" s="5"/>
    </row>
    <row r="585" ht="15.75" customHeight="1">
      <c r="A585" s="5"/>
    </row>
    <row r="586" ht="15.75" customHeight="1">
      <c r="A586" s="5"/>
    </row>
    <row r="587" ht="15.75" customHeight="1">
      <c r="A587" s="5"/>
    </row>
    <row r="588" ht="15.75" customHeight="1">
      <c r="A588" s="5"/>
    </row>
    <row r="589" ht="15.75" customHeight="1">
      <c r="A589" s="5"/>
    </row>
    <row r="590" ht="15.75" customHeight="1">
      <c r="A590" s="5"/>
    </row>
    <row r="591" ht="15.75" customHeight="1">
      <c r="A591" s="5"/>
    </row>
    <row r="592" ht="15.75" customHeight="1">
      <c r="A592" s="5"/>
    </row>
    <row r="593" ht="15.75" customHeight="1">
      <c r="A593" s="5"/>
    </row>
    <row r="594" ht="15.75" customHeight="1">
      <c r="A594" s="5"/>
    </row>
    <row r="595" ht="15.75" customHeight="1">
      <c r="A595" s="5"/>
    </row>
    <row r="596" ht="15.75" customHeight="1">
      <c r="A596" s="5"/>
    </row>
    <row r="597" ht="15.75" customHeight="1">
      <c r="A597" s="5"/>
    </row>
    <row r="598" ht="15.75" customHeight="1">
      <c r="A598" s="5"/>
    </row>
    <row r="599" ht="15.75" customHeight="1">
      <c r="A599" s="5"/>
    </row>
    <row r="600" ht="15.75" customHeight="1">
      <c r="A600" s="5"/>
    </row>
    <row r="601" ht="15.75" customHeight="1">
      <c r="A601" s="5"/>
    </row>
    <row r="602" ht="15.75" customHeight="1">
      <c r="A602" s="5"/>
    </row>
    <row r="603" ht="15.75" customHeight="1">
      <c r="A603" s="5"/>
    </row>
    <row r="604" ht="15.75" customHeight="1">
      <c r="A604" s="5"/>
    </row>
    <row r="605" ht="15.75" customHeight="1">
      <c r="A605" s="5"/>
    </row>
    <row r="606" ht="15.75" customHeight="1">
      <c r="A606" s="5"/>
    </row>
    <row r="607" ht="15.75" customHeight="1">
      <c r="A607" s="5"/>
    </row>
    <row r="608" ht="15.75" customHeight="1">
      <c r="A608" s="5"/>
    </row>
    <row r="609" ht="15.75" customHeight="1">
      <c r="A609" s="5"/>
    </row>
    <row r="610" ht="15.75" customHeight="1">
      <c r="A610" s="5"/>
    </row>
    <row r="611" ht="15.75" customHeight="1">
      <c r="A611" s="5"/>
    </row>
    <row r="612" ht="15.75" customHeight="1">
      <c r="A612" s="5"/>
    </row>
    <row r="613" ht="15.75" customHeight="1">
      <c r="A613" s="5"/>
    </row>
    <row r="614" ht="15.75" customHeight="1">
      <c r="A614" s="5"/>
    </row>
    <row r="615" ht="15.75" customHeight="1">
      <c r="A615" s="5"/>
    </row>
    <row r="616" ht="15.75" customHeight="1">
      <c r="A616" s="5"/>
    </row>
    <row r="617" ht="15.75" customHeight="1">
      <c r="A617" s="5"/>
    </row>
    <row r="618" ht="15.75" customHeight="1">
      <c r="A618" s="5"/>
    </row>
    <row r="619" ht="15.75" customHeight="1">
      <c r="A619" s="5"/>
    </row>
    <row r="620" ht="15.75" customHeight="1">
      <c r="A620" s="5"/>
    </row>
    <row r="621" ht="15.75" customHeight="1">
      <c r="A621" s="5"/>
    </row>
    <row r="622" ht="15.75" customHeight="1">
      <c r="A622" s="5"/>
    </row>
    <row r="623" ht="15.75" customHeight="1">
      <c r="A623" s="5"/>
    </row>
    <row r="624" ht="15.75" customHeight="1">
      <c r="A624" s="5"/>
    </row>
    <row r="625" ht="15.75" customHeight="1">
      <c r="A625" s="5"/>
    </row>
    <row r="626" ht="15.75" customHeight="1">
      <c r="A626" s="5"/>
    </row>
    <row r="627" ht="15.75" customHeight="1">
      <c r="A627" s="5"/>
    </row>
    <row r="628" ht="15.75" customHeight="1">
      <c r="A628" s="5"/>
    </row>
    <row r="629" ht="15.75" customHeight="1">
      <c r="A629" s="5"/>
    </row>
    <row r="630" ht="15.75" customHeight="1">
      <c r="A630" s="5"/>
    </row>
    <row r="631" ht="15.75" customHeight="1">
      <c r="A631" s="5"/>
    </row>
    <row r="632" ht="15.75" customHeight="1">
      <c r="A632" s="5"/>
    </row>
    <row r="633" ht="15.75" customHeight="1">
      <c r="A633" s="5"/>
    </row>
    <row r="634" ht="15.75" customHeight="1">
      <c r="A634" s="5"/>
    </row>
    <row r="635" ht="15.75" customHeight="1">
      <c r="A635" s="5"/>
    </row>
    <row r="636" ht="15.75" customHeight="1">
      <c r="A636" s="5"/>
    </row>
    <row r="637" ht="15.75" customHeight="1">
      <c r="A637" s="5"/>
    </row>
    <row r="638" ht="15.75" customHeight="1">
      <c r="A638" s="5"/>
    </row>
    <row r="639" ht="15.75" customHeight="1">
      <c r="A639" s="5"/>
    </row>
    <row r="640" ht="15.75" customHeight="1">
      <c r="A640" s="5"/>
    </row>
    <row r="641" ht="15.75" customHeight="1">
      <c r="A641" s="5"/>
    </row>
    <row r="642" ht="15.75" customHeight="1">
      <c r="A642" s="5"/>
    </row>
    <row r="643" ht="15.75" customHeight="1">
      <c r="A643" s="5"/>
    </row>
    <row r="644" ht="15.75" customHeight="1">
      <c r="A644" s="5"/>
    </row>
    <row r="645" ht="15.75" customHeight="1">
      <c r="A645" s="5"/>
    </row>
    <row r="646" ht="15.75" customHeight="1">
      <c r="A646" s="5"/>
    </row>
    <row r="647" ht="15.75" customHeight="1">
      <c r="A647" s="5"/>
    </row>
    <row r="648" ht="15.75" customHeight="1">
      <c r="A648" s="5"/>
    </row>
    <row r="649" ht="15.75" customHeight="1">
      <c r="A649" s="5"/>
    </row>
    <row r="650" ht="15.75" customHeight="1">
      <c r="A650" s="5"/>
    </row>
    <row r="651" ht="15.75" customHeight="1">
      <c r="A651" s="5"/>
    </row>
    <row r="652" ht="15.75" customHeight="1">
      <c r="A652" s="5"/>
    </row>
    <row r="653" ht="15.75" customHeight="1">
      <c r="A653" s="5"/>
    </row>
    <row r="654" ht="15.75" customHeight="1">
      <c r="A654" s="5"/>
    </row>
    <row r="655" ht="15.75" customHeight="1">
      <c r="A655" s="5"/>
    </row>
    <row r="656" ht="15.75" customHeight="1">
      <c r="A656" s="5"/>
    </row>
    <row r="657" ht="15.75" customHeight="1">
      <c r="A657" s="5"/>
    </row>
    <row r="658" ht="15.75" customHeight="1">
      <c r="A658" s="5"/>
    </row>
    <row r="659" ht="15.75" customHeight="1">
      <c r="A659" s="5"/>
    </row>
    <row r="660" ht="15.75" customHeight="1">
      <c r="A660" s="5"/>
    </row>
    <row r="661" ht="15.75" customHeight="1">
      <c r="A661" s="5"/>
    </row>
    <row r="662" ht="15.75" customHeight="1">
      <c r="A662" s="5"/>
    </row>
    <row r="663" ht="15.75" customHeight="1">
      <c r="A663" s="5"/>
    </row>
    <row r="664" ht="15.75" customHeight="1">
      <c r="A664" s="5"/>
    </row>
    <row r="665" ht="15.75" customHeight="1">
      <c r="A665" s="5"/>
    </row>
    <row r="666" ht="15.75" customHeight="1">
      <c r="A666" s="5"/>
    </row>
    <row r="667" ht="15.75" customHeight="1">
      <c r="A667" s="5"/>
    </row>
    <row r="668" ht="15.75" customHeight="1">
      <c r="A668" s="5"/>
    </row>
    <row r="669" ht="15.75" customHeight="1">
      <c r="A669" s="5"/>
    </row>
    <row r="670" ht="15.75" customHeight="1">
      <c r="A670" s="5"/>
    </row>
    <row r="671" ht="15.75" customHeight="1">
      <c r="A671" s="5"/>
    </row>
    <row r="672" ht="15.75" customHeight="1">
      <c r="A672" s="5"/>
    </row>
    <row r="673" ht="15.75" customHeight="1">
      <c r="A673" s="5"/>
    </row>
    <row r="674" ht="15.75" customHeight="1">
      <c r="A674" s="5"/>
    </row>
    <row r="675" ht="15.75" customHeight="1">
      <c r="A675" s="5"/>
    </row>
    <row r="676" ht="15.75" customHeight="1">
      <c r="A676" s="5"/>
    </row>
    <row r="677" ht="15.75" customHeight="1">
      <c r="A677" s="5"/>
    </row>
    <row r="678" ht="15.75" customHeight="1">
      <c r="A678" s="5"/>
    </row>
    <row r="679" ht="15.75" customHeight="1">
      <c r="A679" s="5"/>
    </row>
    <row r="680" ht="15.75" customHeight="1">
      <c r="A680" s="5"/>
    </row>
    <row r="681" ht="15.75" customHeight="1">
      <c r="A681" s="5"/>
    </row>
    <row r="682" ht="15.75" customHeight="1">
      <c r="A682" s="5"/>
    </row>
    <row r="683" ht="15.75" customHeight="1">
      <c r="A683" s="5"/>
    </row>
    <row r="684" ht="15.75" customHeight="1">
      <c r="A684" s="5"/>
    </row>
    <row r="685" ht="15.75" customHeight="1">
      <c r="A685" s="5"/>
    </row>
    <row r="686" ht="15.75" customHeight="1">
      <c r="A686" s="5"/>
    </row>
    <row r="687" ht="15.75" customHeight="1">
      <c r="A687" s="5"/>
    </row>
    <row r="688" ht="15.75" customHeight="1">
      <c r="A688" s="5"/>
    </row>
    <row r="689" ht="15.75" customHeight="1">
      <c r="A689" s="5"/>
    </row>
    <row r="690" ht="15.75" customHeight="1">
      <c r="A690" s="5"/>
    </row>
    <row r="691" ht="15.75" customHeight="1">
      <c r="A691" s="5"/>
    </row>
    <row r="692" ht="15.75" customHeight="1">
      <c r="A692" s="5"/>
    </row>
    <row r="693" ht="15.75" customHeight="1">
      <c r="A693" s="5"/>
    </row>
    <row r="694" ht="15.75" customHeight="1">
      <c r="A694" s="5"/>
    </row>
    <row r="695" ht="15.75" customHeight="1">
      <c r="A695" s="5"/>
    </row>
    <row r="696" ht="15.75" customHeight="1">
      <c r="A696" s="5"/>
    </row>
    <row r="697" ht="15.75" customHeight="1">
      <c r="A697" s="5"/>
    </row>
    <row r="698" ht="15.75" customHeight="1">
      <c r="A698" s="5"/>
    </row>
    <row r="699" ht="15.75" customHeight="1">
      <c r="A699" s="5"/>
    </row>
    <row r="700" ht="15.75" customHeight="1">
      <c r="A700" s="5"/>
    </row>
    <row r="701" ht="15.75" customHeight="1">
      <c r="A701" s="5"/>
    </row>
    <row r="702" ht="15.75" customHeight="1">
      <c r="A702" s="5"/>
    </row>
    <row r="703" ht="15.75" customHeight="1">
      <c r="A703" s="5"/>
    </row>
    <row r="704" ht="15.75" customHeight="1">
      <c r="A704" s="5"/>
    </row>
    <row r="705" ht="15.75" customHeight="1">
      <c r="A705" s="5"/>
    </row>
    <row r="706" ht="15.75" customHeight="1">
      <c r="A706" s="5"/>
    </row>
    <row r="707" ht="15.75" customHeight="1">
      <c r="A707" s="5"/>
    </row>
    <row r="708" ht="15.75" customHeight="1">
      <c r="A708" s="5"/>
    </row>
    <row r="709" ht="15.75" customHeight="1">
      <c r="A709" s="5"/>
    </row>
    <row r="710" ht="15.75" customHeight="1">
      <c r="A710" s="5"/>
    </row>
    <row r="711" ht="15.75" customHeight="1">
      <c r="A711" s="5"/>
    </row>
    <row r="712" ht="15.75" customHeight="1">
      <c r="A712" s="5"/>
    </row>
    <row r="713" ht="15.75" customHeight="1">
      <c r="A713" s="5"/>
    </row>
    <row r="714" ht="15.75" customHeight="1">
      <c r="A714" s="5"/>
    </row>
    <row r="715" ht="15.75" customHeight="1">
      <c r="A715" s="5"/>
    </row>
    <row r="716" ht="15.75" customHeight="1">
      <c r="A716" s="5"/>
    </row>
    <row r="717" ht="15.75" customHeight="1">
      <c r="A717" s="5"/>
    </row>
    <row r="718" ht="15.75" customHeight="1">
      <c r="A718" s="5"/>
    </row>
    <row r="719" ht="15.75" customHeight="1">
      <c r="A719" s="5"/>
    </row>
    <row r="720" ht="15.75" customHeight="1">
      <c r="A720" s="5"/>
    </row>
    <row r="721" ht="15.75" customHeight="1">
      <c r="A721" s="5"/>
    </row>
    <row r="722" ht="15.75" customHeight="1">
      <c r="A722" s="5"/>
    </row>
    <row r="723" ht="15.75" customHeight="1">
      <c r="A723" s="5"/>
    </row>
    <row r="724" ht="15.75" customHeight="1">
      <c r="A724" s="5"/>
    </row>
    <row r="725" ht="15.75" customHeight="1">
      <c r="A725" s="5"/>
    </row>
    <row r="726" ht="15.75" customHeight="1">
      <c r="A726" s="5"/>
    </row>
    <row r="727" ht="15.75" customHeight="1">
      <c r="A727" s="5"/>
    </row>
    <row r="728" ht="15.75" customHeight="1">
      <c r="A728" s="5"/>
    </row>
    <row r="729" ht="15.75" customHeight="1">
      <c r="A729" s="5"/>
    </row>
    <row r="730" ht="15.75" customHeight="1">
      <c r="A730" s="5"/>
    </row>
    <row r="731" ht="15.75" customHeight="1">
      <c r="A731" s="5"/>
    </row>
    <row r="732" ht="15.75" customHeight="1">
      <c r="A732" s="5"/>
    </row>
    <row r="733" ht="15.75" customHeight="1">
      <c r="A733" s="5"/>
    </row>
    <row r="734" ht="15.75" customHeight="1">
      <c r="A734" s="5"/>
    </row>
    <row r="735" ht="15.75" customHeight="1">
      <c r="A735" s="5"/>
    </row>
    <row r="736" ht="15.75" customHeight="1">
      <c r="A736" s="5"/>
    </row>
    <row r="737" ht="15.75" customHeight="1">
      <c r="A737" s="5"/>
    </row>
    <row r="738" ht="15.75" customHeight="1">
      <c r="A738" s="5"/>
    </row>
    <row r="739" ht="15.75" customHeight="1">
      <c r="A739" s="5"/>
    </row>
    <row r="740" ht="15.75" customHeight="1">
      <c r="A740" s="5"/>
    </row>
    <row r="741" ht="15.75" customHeight="1">
      <c r="A741" s="5"/>
    </row>
    <row r="742" ht="15.75" customHeight="1">
      <c r="A742" s="5"/>
    </row>
    <row r="743" ht="15.75" customHeight="1">
      <c r="A743" s="5"/>
    </row>
    <row r="744" ht="15.75" customHeight="1">
      <c r="A744" s="5"/>
    </row>
    <row r="745" ht="15.75" customHeight="1">
      <c r="A745" s="5"/>
    </row>
    <row r="746" ht="15.75" customHeight="1">
      <c r="A746" s="5"/>
    </row>
    <row r="747" ht="15.75" customHeight="1">
      <c r="A747" s="5"/>
    </row>
    <row r="748" ht="15.75" customHeight="1">
      <c r="A748" s="5"/>
    </row>
    <row r="749" ht="15.75" customHeight="1">
      <c r="A749" s="5"/>
    </row>
    <row r="750" ht="15.75" customHeight="1">
      <c r="A750" s="5"/>
    </row>
    <row r="751" ht="15.75" customHeight="1">
      <c r="A751" s="5"/>
    </row>
    <row r="752" ht="15.75" customHeight="1">
      <c r="A752" s="5"/>
    </row>
    <row r="753" ht="15.75" customHeight="1">
      <c r="A753" s="5"/>
    </row>
    <row r="754" ht="15.75" customHeight="1">
      <c r="A754" s="5"/>
    </row>
    <row r="755" ht="15.75" customHeight="1">
      <c r="A755" s="5"/>
    </row>
    <row r="756" ht="15.75" customHeight="1">
      <c r="A756" s="5"/>
    </row>
    <row r="757" ht="15.75" customHeight="1">
      <c r="A757" s="5"/>
    </row>
    <row r="758" ht="15.75" customHeight="1">
      <c r="A758" s="5"/>
    </row>
    <row r="759" ht="15.75" customHeight="1">
      <c r="A759" s="5"/>
    </row>
    <row r="760" ht="15.75" customHeight="1">
      <c r="A760" s="5"/>
    </row>
    <row r="761" ht="15.75" customHeight="1">
      <c r="A761" s="5"/>
    </row>
    <row r="762" ht="15.75" customHeight="1">
      <c r="A762" s="5"/>
    </row>
    <row r="763" ht="15.75" customHeight="1">
      <c r="A763" s="5"/>
    </row>
    <row r="764" ht="15.75" customHeight="1">
      <c r="A764" s="5"/>
    </row>
    <row r="765" ht="15.75" customHeight="1">
      <c r="A765" s="5"/>
    </row>
    <row r="766" ht="15.75" customHeight="1">
      <c r="A766" s="5"/>
    </row>
    <row r="767" ht="15.75" customHeight="1">
      <c r="A767" s="5"/>
    </row>
    <row r="768" ht="15.75" customHeight="1">
      <c r="A768" s="5"/>
    </row>
    <row r="769" ht="15.75" customHeight="1">
      <c r="A769" s="5"/>
    </row>
    <row r="770" ht="15.75" customHeight="1">
      <c r="A770" s="5"/>
    </row>
    <row r="771" ht="15.75" customHeight="1">
      <c r="A771" s="5"/>
    </row>
    <row r="772" ht="15.75" customHeight="1">
      <c r="A772" s="5"/>
    </row>
    <row r="773" ht="15.75" customHeight="1">
      <c r="A773" s="5"/>
    </row>
    <row r="774" ht="15.75" customHeight="1">
      <c r="A774" s="5"/>
    </row>
    <row r="775" ht="15.75" customHeight="1">
      <c r="A775" s="5"/>
    </row>
    <row r="776" ht="15.75" customHeight="1">
      <c r="A776" s="5"/>
    </row>
    <row r="777" ht="15.75" customHeight="1">
      <c r="A777" s="5"/>
    </row>
    <row r="778" ht="15.75" customHeight="1">
      <c r="A778" s="5"/>
    </row>
    <row r="779" ht="15.75" customHeight="1">
      <c r="A779" s="5"/>
    </row>
    <row r="780" ht="15.75" customHeight="1">
      <c r="A780" s="5"/>
    </row>
    <row r="781" ht="15.75" customHeight="1">
      <c r="A781" s="5"/>
    </row>
    <row r="782" ht="15.75" customHeight="1">
      <c r="A782" s="5"/>
    </row>
    <row r="783" ht="15.75" customHeight="1">
      <c r="A783" s="5"/>
    </row>
    <row r="784" ht="15.75" customHeight="1">
      <c r="A784" s="5"/>
    </row>
    <row r="785" ht="15.75" customHeight="1">
      <c r="A785" s="5"/>
    </row>
    <row r="786" ht="15.75" customHeight="1">
      <c r="A786" s="5"/>
    </row>
    <row r="787" ht="15.75" customHeight="1">
      <c r="A787" s="5"/>
    </row>
    <row r="788" ht="15.75" customHeight="1">
      <c r="A788" s="5"/>
    </row>
    <row r="789" ht="15.75" customHeight="1">
      <c r="A789" s="5"/>
    </row>
    <row r="790" ht="15.75" customHeight="1">
      <c r="A790" s="5"/>
    </row>
    <row r="791" ht="15.75" customHeight="1">
      <c r="A791" s="5"/>
    </row>
    <row r="792" ht="15.75" customHeight="1">
      <c r="A792" s="5"/>
    </row>
    <row r="793" ht="15.75" customHeight="1">
      <c r="A793" s="5"/>
    </row>
    <row r="794" ht="15.75" customHeight="1">
      <c r="A794" s="5"/>
    </row>
    <row r="795" ht="15.75" customHeight="1">
      <c r="A795" s="5"/>
    </row>
    <row r="796" ht="15.75" customHeight="1">
      <c r="A796" s="5"/>
    </row>
    <row r="797" ht="15.75" customHeight="1">
      <c r="A797" s="5"/>
    </row>
    <row r="798" ht="15.75" customHeight="1">
      <c r="A798" s="5"/>
    </row>
    <row r="799" ht="15.75" customHeight="1">
      <c r="A799" s="5"/>
    </row>
    <row r="800" ht="15.75" customHeight="1">
      <c r="A800" s="5"/>
    </row>
    <row r="801" ht="15.75" customHeight="1">
      <c r="A801" s="5"/>
    </row>
    <row r="802" ht="15.75" customHeight="1">
      <c r="A802" s="5"/>
    </row>
    <row r="803" ht="15.75" customHeight="1">
      <c r="A803" s="5"/>
    </row>
    <row r="804" ht="15.75" customHeight="1">
      <c r="A804" s="5"/>
    </row>
    <row r="805" ht="15.75" customHeight="1">
      <c r="A805" s="5"/>
    </row>
    <row r="806" ht="15.75" customHeight="1">
      <c r="A806" s="5"/>
    </row>
    <row r="807" ht="15.75" customHeight="1">
      <c r="A807" s="5"/>
    </row>
    <row r="808" ht="15.75" customHeight="1">
      <c r="A808" s="5"/>
    </row>
    <row r="809" ht="15.75" customHeight="1">
      <c r="A809" s="5"/>
    </row>
    <row r="810" ht="15.75" customHeight="1">
      <c r="A810" s="5"/>
    </row>
    <row r="811" ht="15.75" customHeight="1">
      <c r="A811" s="5"/>
    </row>
    <row r="812" ht="15.75" customHeight="1">
      <c r="A812" s="5"/>
    </row>
    <row r="813" ht="15.75" customHeight="1">
      <c r="A813" s="5"/>
    </row>
    <row r="814" ht="15.75" customHeight="1">
      <c r="A814" s="5"/>
    </row>
    <row r="815" ht="15.75" customHeight="1">
      <c r="A815" s="5"/>
    </row>
    <row r="816" ht="15.75" customHeight="1">
      <c r="A816" s="5"/>
    </row>
    <row r="817" ht="15.75" customHeight="1">
      <c r="A817" s="5"/>
    </row>
    <row r="818" ht="15.75" customHeight="1">
      <c r="A818" s="5"/>
    </row>
    <row r="819" ht="15.75" customHeight="1">
      <c r="A819" s="5"/>
    </row>
    <row r="820" ht="15.75" customHeight="1">
      <c r="A820" s="5"/>
    </row>
    <row r="821" ht="15.75" customHeight="1">
      <c r="A821" s="5"/>
    </row>
    <row r="822" ht="15.75" customHeight="1">
      <c r="A822" s="5"/>
    </row>
    <row r="823" ht="15.75" customHeight="1">
      <c r="A823" s="5"/>
    </row>
    <row r="824" ht="15.75" customHeight="1">
      <c r="A824" s="5"/>
    </row>
    <row r="825" ht="15.75" customHeight="1">
      <c r="A825" s="5"/>
    </row>
    <row r="826" ht="15.75" customHeight="1">
      <c r="A826" s="5"/>
    </row>
    <row r="827" ht="15.75" customHeight="1">
      <c r="A827" s="5"/>
    </row>
    <row r="828" ht="15.75" customHeight="1">
      <c r="A828" s="5"/>
    </row>
    <row r="829" ht="15.75" customHeight="1">
      <c r="A829" s="5"/>
    </row>
    <row r="830" ht="15.75" customHeight="1">
      <c r="A830" s="5"/>
    </row>
    <row r="831" ht="15.75" customHeight="1">
      <c r="A831" s="5"/>
    </row>
    <row r="832" ht="15.75" customHeight="1">
      <c r="A832" s="5"/>
    </row>
    <row r="833" ht="15.75" customHeight="1">
      <c r="A833" s="5"/>
    </row>
    <row r="834" ht="15.75" customHeight="1">
      <c r="A834" s="5"/>
    </row>
    <row r="835" ht="15.75" customHeight="1">
      <c r="A835" s="5"/>
    </row>
    <row r="836" ht="15.75" customHeight="1">
      <c r="A836" s="5"/>
    </row>
    <row r="837" ht="15.75" customHeight="1">
      <c r="A837" s="5"/>
    </row>
    <row r="838" ht="15.75" customHeight="1">
      <c r="A838" s="5"/>
    </row>
    <row r="839" ht="15.75" customHeight="1">
      <c r="A839" s="5"/>
    </row>
    <row r="840" ht="15.75" customHeight="1">
      <c r="A840" s="5"/>
    </row>
    <row r="841" ht="15.75" customHeight="1">
      <c r="A841" s="5"/>
    </row>
    <row r="842" ht="15.75" customHeight="1">
      <c r="A842" s="5"/>
    </row>
    <row r="843" ht="15.75" customHeight="1">
      <c r="A843" s="5"/>
    </row>
    <row r="844" ht="15.75" customHeight="1">
      <c r="A844" s="5"/>
    </row>
    <row r="845" ht="15.75" customHeight="1">
      <c r="A845" s="5"/>
    </row>
    <row r="846" ht="15.75" customHeight="1">
      <c r="A846" s="5"/>
    </row>
    <row r="847" ht="15.75" customHeight="1">
      <c r="A847" s="5"/>
    </row>
    <row r="848" ht="15.75" customHeight="1">
      <c r="A848" s="5"/>
    </row>
    <row r="849" ht="15.75" customHeight="1">
      <c r="A849" s="5"/>
    </row>
    <row r="850" ht="15.75" customHeight="1">
      <c r="A850" s="5"/>
    </row>
    <row r="851" ht="15.75" customHeight="1">
      <c r="A851" s="5"/>
    </row>
    <row r="852" ht="15.75" customHeight="1">
      <c r="A852" s="5"/>
    </row>
    <row r="853" ht="15.75" customHeight="1">
      <c r="A853" s="5"/>
    </row>
    <row r="854" ht="15.75" customHeight="1">
      <c r="A854" s="5"/>
    </row>
    <row r="855" ht="15.75" customHeight="1">
      <c r="A855" s="5"/>
    </row>
    <row r="856" ht="15.75" customHeight="1">
      <c r="A856" s="5"/>
    </row>
    <row r="857" ht="15.75" customHeight="1">
      <c r="A857" s="5"/>
    </row>
    <row r="858" ht="15.75" customHeight="1">
      <c r="A858" s="5"/>
    </row>
    <row r="859" ht="15.75" customHeight="1">
      <c r="A859" s="5"/>
    </row>
    <row r="860" ht="15.75" customHeight="1">
      <c r="A860" s="5"/>
    </row>
    <row r="861" ht="15.75" customHeight="1">
      <c r="A861" s="5"/>
    </row>
    <row r="862" ht="15.75" customHeight="1">
      <c r="A862" s="5"/>
    </row>
    <row r="863" ht="15.75" customHeight="1">
      <c r="A863" s="5"/>
    </row>
    <row r="864" ht="15.75" customHeight="1">
      <c r="A864" s="5"/>
    </row>
    <row r="865" ht="15.75" customHeight="1">
      <c r="A865" s="5"/>
    </row>
    <row r="866" ht="15.75" customHeight="1">
      <c r="A866" s="5"/>
    </row>
    <row r="867" ht="15.75" customHeight="1">
      <c r="A867" s="5"/>
    </row>
    <row r="868" ht="15.75" customHeight="1">
      <c r="A868" s="5"/>
    </row>
    <row r="869" ht="15.75" customHeight="1">
      <c r="A869" s="5"/>
    </row>
    <row r="870" ht="15.75" customHeight="1">
      <c r="A870" s="5"/>
    </row>
    <row r="871" ht="15.75" customHeight="1">
      <c r="A871" s="5"/>
    </row>
    <row r="872" ht="15.75" customHeight="1">
      <c r="A872" s="5"/>
    </row>
    <row r="873" ht="15.75" customHeight="1">
      <c r="A873" s="5"/>
    </row>
    <row r="874" ht="15.75" customHeight="1">
      <c r="A874" s="5"/>
    </row>
    <row r="875" ht="15.75" customHeight="1">
      <c r="A875" s="5"/>
    </row>
    <row r="876" ht="15.75" customHeight="1">
      <c r="A876" s="5"/>
    </row>
    <row r="877" ht="15.75" customHeight="1">
      <c r="A877" s="5"/>
    </row>
    <row r="878" ht="15.75" customHeight="1">
      <c r="A878" s="5"/>
    </row>
    <row r="879" ht="15.75" customHeight="1">
      <c r="A879" s="5"/>
    </row>
    <row r="880" ht="15.75" customHeight="1">
      <c r="A880" s="5"/>
    </row>
    <row r="881" ht="15.75" customHeight="1">
      <c r="A881" s="5"/>
    </row>
    <row r="882" ht="15.75" customHeight="1">
      <c r="A882" s="5"/>
    </row>
    <row r="883" ht="15.75" customHeight="1">
      <c r="A883" s="5"/>
    </row>
    <row r="884" ht="15.75" customHeight="1">
      <c r="A884" s="5"/>
    </row>
    <row r="885" ht="15.75" customHeight="1">
      <c r="A885" s="5"/>
    </row>
    <row r="886" ht="15.75" customHeight="1">
      <c r="A886" s="5"/>
    </row>
    <row r="887" ht="15.75" customHeight="1">
      <c r="A887" s="5"/>
    </row>
    <row r="888" ht="15.75" customHeight="1">
      <c r="A888" s="5"/>
    </row>
    <row r="889" ht="15.75" customHeight="1">
      <c r="A889" s="5"/>
    </row>
    <row r="890" ht="15.75" customHeight="1">
      <c r="A890" s="5"/>
    </row>
    <row r="891" ht="15.75" customHeight="1">
      <c r="A891" s="5"/>
    </row>
    <row r="892" ht="15.75" customHeight="1">
      <c r="A892" s="5"/>
    </row>
    <row r="893" ht="15.75" customHeight="1">
      <c r="A893" s="5"/>
    </row>
    <row r="894" ht="15.75" customHeight="1">
      <c r="A894" s="5"/>
    </row>
    <row r="895" ht="15.75" customHeight="1">
      <c r="A895" s="5"/>
    </row>
    <row r="896" ht="15.75" customHeight="1">
      <c r="A896" s="5"/>
    </row>
    <row r="897" ht="15.75" customHeight="1">
      <c r="A897" s="5"/>
    </row>
    <row r="898" ht="15.75" customHeight="1">
      <c r="A898" s="5"/>
    </row>
    <row r="899" ht="15.75" customHeight="1">
      <c r="A899" s="5"/>
    </row>
    <row r="900" ht="15.75" customHeight="1">
      <c r="A900" s="5"/>
    </row>
    <row r="901" ht="15.75" customHeight="1">
      <c r="A901" s="5"/>
    </row>
    <row r="902" ht="15.75" customHeight="1">
      <c r="A902" s="5"/>
    </row>
    <row r="903" ht="15.75" customHeight="1">
      <c r="A903" s="5"/>
    </row>
    <row r="904" ht="15.75" customHeight="1">
      <c r="A904" s="5"/>
    </row>
    <row r="905" ht="15.75" customHeight="1">
      <c r="A905" s="5"/>
    </row>
    <row r="906" ht="15.75" customHeight="1">
      <c r="A906" s="5"/>
    </row>
    <row r="907" ht="15.75" customHeight="1">
      <c r="A907" s="5"/>
    </row>
    <row r="908" ht="15.75" customHeight="1">
      <c r="A908" s="5"/>
    </row>
    <row r="909" ht="15.75" customHeight="1">
      <c r="A909" s="5"/>
    </row>
    <row r="910" ht="15.75" customHeight="1">
      <c r="A910" s="5"/>
    </row>
    <row r="911" ht="15.75" customHeight="1">
      <c r="A911" s="5"/>
    </row>
    <row r="912" ht="15.75" customHeight="1">
      <c r="A912" s="5"/>
    </row>
    <row r="913" ht="15.75" customHeight="1">
      <c r="A913" s="5"/>
    </row>
    <row r="914" ht="15.75" customHeight="1">
      <c r="A914" s="5"/>
    </row>
    <row r="915" ht="15.75" customHeight="1">
      <c r="A915" s="5"/>
    </row>
    <row r="916" ht="15.75" customHeight="1">
      <c r="A916" s="5"/>
    </row>
    <row r="917" ht="15.75" customHeight="1">
      <c r="A917" s="5"/>
    </row>
    <row r="918" ht="15.75" customHeight="1">
      <c r="A918" s="5"/>
    </row>
    <row r="919" ht="15.75" customHeight="1">
      <c r="A919" s="5"/>
    </row>
    <row r="920" ht="15.75" customHeight="1">
      <c r="A920" s="5"/>
    </row>
    <row r="921" ht="15.75" customHeight="1">
      <c r="A921" s="5"/>
    </row>
    <row r="922" ht="15.75" customHeight="1">
      <c r="A922" s="5"/>
    </row>
    <row r="923" ht="15.75" customHeight="1">
      <c r="A923" s="5"/>
    </row>
    <row r="924" ht="15.75" customHeight="1">
      <c r="A924" s="5"/>
    </row>
    <row r="925" ht="15.75" customHeight="1">
      <c r="A925" s="5"/>
    </row>
    <row r="926" ht="15.75" customHeight="1">
      <c r="A926" s="5"/>
    </row>
    <row r="927" ht="15.75" customHeight="1">
      <c r="A927" s="5"/>
    </row>
    <row r="928" ht="15.75" customHeight="1">
      <c r="A928" s="5"/>
    </row>
    <row r="929" ht="15.75" customHeight="1">
      <c r="A929" s="5"/>
    </row>
    <row r="930" ht="15.75" customHeight="1">
      <c r="A930" s="5"/>
    </row>
    <row r="931" ht="15.75" customHeight="1">
      <c r="A931" s="5"/>
    </row>
    <row r="932" ht="15.75" customHeight="1">
      <c r="A932" s="5"/>
    </row>
    <row r="933" ht="15.75" customHeight="1">
      <c r="A933" s="5"/>
    </row>
    <row r="934" ht="15.75" customHeight="1">
      <c r="A934" s="5"/>
    </row>
    <row r="935" ht="15.75" customHeight="1">
      <c r="A935" s="5"/>
    </row>
    <row r="936" ht="15.75" customHeight="1">
      <c r="A936" s="5"/>
    </row>
    <row r="937" ht="15.75" customHeight="1">
      <c r="A937" s="5"/>
    </row>
    <row r="938" ht="15.75" customHeight="1">
      <c r="A938" s="5"/>
    </row>
    <row r="939" ht="15.75" customHeight="1">
      <c r="A939" s="5"/>
    </row>
    <row r="940" ht="15.75" customHeight="1">
      <c r="A940" s="5"/>
    </row>
    <row r="941" ht="15.75" customHeight="1">
      <c r="A941" s="5"/>
    </row>
    <row r="942" ht="15.75" customHeight="1">
      <c r="A942" s="5"/>
    </row>
    <row r="943" ht="15.75" customHeight="1">
      <c r="A943" s="5"/>
    </row>
    <row r="944" ht="15.75" customHeight="1">
      <c r="A944" s="5"/>
    </row>
    <row r="945" ht="15.75" customHeight="1">
      <c r="A945" s="5"/>
    </row>
    <row r="946" ht="15.75" customHeight="1">
      <c r="A946" s="5"/>
    </row>
    <row r="947" ht="15.75" customHeight="1">
      <c r="A947" s="5"/>
    </row>
    <row r="948" ht="15.75" customHeight="1">
      <c r="A948" s="5"/>
    </row>
    <row r="949" ht="15.75" customHeight="1">
      <c r="A949" s="5"/>
    </row>
    <row r="950" ht="15.75" customHeight="1">
      <c r="A950" s="5"/>
    </row>
    <row r="951" ht="15.75" customHeight="1">
      <c r="A951" s="5"/>
    </row>
    <row r="952" ht="15.75" customHeight="1">
      <c r="A952" s="5"/>
    </row>
    <row r="953" ht="15.75" customHeight="1">
      <c r="A953" s="5"/>
    </row>
    <row r="954" ht="15.75" customHeight="1">
      <c r="A954" s="5"/>
    </row>
    <row r="955" ht="15.75" customHeight="1">
      <c r="A955" s="5"/>
    </row>
    <row r="956" ht="15.75" customHeight="1">
      <c r="A956" s="5"/>
    </row>
    <row r="957" ht="15.75" customHeight="1">
      <c r="A957" s="5"/>
    </row>
    <row r="958" ht="15.75" customHeight="1">
      <c r="A958" s="5"/>
    </row>
    <row r="959" ht="15.75" customHeight="1">
      <c r="A959" s="5"/>
    </row>
    <row r="960" ht="15.75" customHeight="1">
      <c r="A960" s="5"/>
    </row>
    <row r="961" ht="15.75" customHeight="1">
      <c r="A961" s="5"/>
    </row>
    <row r="962" ht="15.75" customHeight="1">
      <c r="A962" s="5"/>
    </row>
    <row r="963" ht="15.75" customHeight="1">
      <c r="A963" s="5"/>
    </row>
    <row r="964" ht="15.75" customHeight="1">
      <c r="A964" s="5"/>
    </row>
    <row r="965" ht="15.75" customHeight="1">
      <c r="A965" s="5"/>
    </row>
    <row r="966" ht="15.75" customHeight="1">
      <c r="A966" s="5"/>
    </row>
    <row r="967" ht="15.75" customHeight="1">
      <c r="A967" s="5"/>
    </row>
    <row r="968" ht="15.75" customHeight="1">
      <c r="A968" s="5"/>
    </row>
    <row r="969" ht="15.75" customHeight="1">
      <c r="A969" s="5"/>
    </row>
    <row r="970" ht="15.75" customHeight="1">
      <c r="A970" s="5"/>
    </row>
    <row r="971" ht="15.75" customHeight="1">
      <c r="A971" s="5"/>
    </row>
    <row r="972" ht="15.75" customHeight="1">
      <c r="A972" s="5"/>
    </row>
    <row r="973" ht="15.75" customHeight="1">
      <c r="A973" s="5"/>
    </row>
    <row r="974" ht="15.75" customHeight="1">
      <c r="A974" s="5"/>
    </row>
    <row r="975" ht="15.75" customHeight="1">
      <c r="A975" s="5"/>
    </row>
    <row r="976" ht="15.75" customHeight="1">
      <c r="A976" s="5"/>
    </row>
    <row r="977" ht="15.75" customHeight="1">
      <c r="A977" s="5"/>
    </row>
    <row r="978" ht="15.75" customHeight="1">
      <c r="A978" s="5"/>
    </row>
    <row r="979" ht="15.75" customHeight="1">
      <c r="A979" s="5"/>
    </row>
    <row r="980" ht="15.75" customHeight="1">
      <c r="A980" s="5"/>
    </row>
    <row r="981" ht="15.75" customHeight="1">
      <c r="A981" s="5"/>
    </row>
    <row r="982" ht="15.75" customHeight="1">
      <c r="A982" s="5"/>
    </row>
    <row r="983" ht="15.75" customHeight="1">
      <c r="A983" s="5"/>
    </row>
    <row r="984" ht="15.75" customHeight="1">
      <c r="A984" s="5"/>
    </row>
    <row r="985" ht="15.75" customHeight="1">
      <c r="A985" s="5"/>
    </row>
    <row r="986" ht="15.75" customHeight="1">
      <c r="A986" s="5"/>
    </row>
    <row r="987" ht="15.75" customHeight="1">
      <c r="A987" s="5"/>
    </row>
    <row r="988" ht="15.75" customHeight="1">
      <c r="A988" s="5"/>
    </row>
    <row r="989" ht="15.75" customHeight="1">
      <c r="A989" s="5"/>
    </row>
    <row r="990" ht="15.75" customHeight="1">
      <c r="A990" s="5"/>
    </row>
    <row r="991" ht="15.75" customHeight="1">
      <c r="A991" s="5"/>
    </row>
    <row r="992" ht="15.75" customHeight="1">
      <c r="A992" s="5"/>
    </row>
    <row r="993" ht="15.75" customHeight="1">
      <c r="A993" s="5"/>
    </row>
    <row r="994" ht="15.75" customHeight="1">
      <c r="A994" s="5"/>
    </row>
    <row r="995" ht="15.75" customHeight="1">
      <c r="A995" s="5"/>
    </row>
    <row r="996" ht="15.75" customHeight="1">
      <c r="A996" s="5"/>
    </row>
    <row r="997" ht="15.75" customHeight="1">
      <c r="A997" s="5"/>
    </row>
    <row r="998" ht="15.75" customHeight="1">
      <c r="A998" s="5"/>
    </row>
    <row r="999" ht="15.75" customHeight="1">
      <c r="A999" s="5"/>
    </row>
    <row r="1000" ht="15.75" customHeight="1">
      <c r="A1000" s="5"/>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2023-10-05T07:27:00Z</dcterms:created>
  <dc:creator>openpyxl</dc:creator>
</cp:coreProperties>
</file>