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hidibrahimy/Downloads/"/>
    </mc:Choice>
  </mc:AlternateContent>
  <xr:revisionPtr revIDLastSave="0" documentId="13_ncr:1_{FEE0EC7F-738D-4B49-8E15-9A9AB69FDE11}" xr6:coauthVersionLast="36" xr6:coauthVersionMax="36" xr10:uidLastSave="{00000000-0000-0000-0000-000000000000}"/>
  <bookViews>
    <workbookView xWindow="0" yWindow="0" windowWidth="25600" windowHeight="16000" tabRatio="785" xr2:uid="{00000000-000D-0000-FFFF-FFFF00000000}"/>
  </bookViews>
  <sheets>
    <sheet name="Data" sheetId="2" r:id="rId1"/>
    <sheet name="ChartData" sheetId="4" r:id="rId2"/>
    <sheet name="Sheet1" sheetId="23" r:id="rId3"/>
    <sheet name="forecast" sheetId="19" r:id="rId4"/>
    <sheet name="Web Stats" sheetId="22" r:id="rId5"/>
    <sheet name="ColumnChart" sheetId="5" r:id="rId6"/>
    <sheet name="Line Chart" sheetId="6" r:id="rId7"/>
    <sheet name="PieChart" sheetId="7" r:id="rId8"/>
    <sheet name="BarChart" sheetId="8" r:id="rId9"/>
    <sheet name="Scatter Chart" sheetId="10" r:id="rId10"/>
    <sheet name="Combo" sheetId="11" r:id="rId11"/>
    <sheet name="YearData" sheetId="14" r:id="rId12"/>
  </sheets>
  <definedNames>
    <definedName name="_xlnm._FilterDatabase" localSheetId="8" hidden="1">BarChart!$A$4:$A$8</definedName>
    <definedName name="_xlnm._FilterDatabase" localSheetId="1" hidden="1">ChartData!$A$4:$A$8</definedName>
    <definedName name="_xlnm._FilterDatabase" localSheetId="5" hidden="1">ColumnChart!$A$4:$A$8</definedName>
    <definedName name="_xlnm._FilterDatabase" localSheetId="0" hidden="1">Data!$A$3:$A$7</definedName>
    <definedName name="_xlnm._FilterDatabase" localSheetId="7" hidden="1">PieChart!$A$4:$A$8</definedName>
    <definedName name="_xlnm._FilterDatabase" localSheetId="11" hidden="1">YearData!#REF!</definedName>
    <definedName name="ee" localSheetId="1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1" hidden="1">{"FirstQ",#N/A,FALSE,"Budget2000";"SecondQ",#N/A,FALSE,"Budget2000"}</definedName>
    <definedName name="rr" hidden="1">{"FirstQ",#N/A,FALSE,"Budget2000";"SecondQ",#N/A,FALSE,"Budget2000"}</definedName>
    <definedName name="rrr" localSheetId="1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1" hidden="1">{"FirstQ",#N/A,FALSE,"Budget2000";"SecondQ",#N/A,FALSE,"Budget2000"}</definedName>
    <definedName name="wrn.FirstHalf." hidden="1">{"FirstQ",#N/A,FALSE,"Budget2000";"SecondQ",#N/A,FALSE,"Budget2000"}</definedName>
    <definedName name="x" localSheetId="1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4" l="1"/>
  <c r="E5" i="14"/>
  <c r="E6" i="14"/>
  <c r="E7" i="14"/>
  <c r="E8" i="14"/>
  <c r="E9" i="14"/>
  <c r="E10" i="14"/>
  <c r="E11" i="14"/>
  <c r="E12" i="14"/>
  <c r="E13" i="14"/>
  <c r="E14" i="14"/>
  <c r="E15" i="14"/>
  <c r="B17" i="14"/>
  <c r="C17" i="14"/>
  <c r="D17" i="14"/>
  <c r="E17" i="14"/>
  <c r="B19" i="14" s="1"/>
  <c r="H5" i="8"/>
  <c r="H11" i="8" s="1"/>
  <c r="H6" i="8"/>
  <c r="H7" i="8"/>
  <c r="H8" i="8"/>
  <c r="B10" i="8"/>
  <c r="C10" i="8"/>
  <c r="D10" i="8"/>
  <c r="E10" i="8"/>
  <c r="F10" i="8"/>
  <c r="G10" i="8"/>
  <c r="B11" i="8"/>
  <c r="C11" i="8"/>
  <c r="D11" i="8"/>
  <c r="E11" i="8"/>
  <c r="F11" i="8"/>
  <c r="G11" i="8"/>
  <c r="H5" i="7"/>
  <c r="H6" i="7"/>
  <c r="H7" i="7"/>
  <c r="H8" i="7"/>
  <c r="B10" i="7"/>
  <c r="C10" i="7"/>
  <c r="D10" i="7"/>
  <c r="E10" i="7"/>
  <c r="F10" i="7"/>
  <c r="G10" i="7"/>
  <c r="B11" i="7"/>
  <c r="C11" i="7"/>
  <c r="D11" i="7"/>
  <c r="E11" i="7"/>
  <c r="F11" i="7"/>
  <c r="G11" i="7"/>
  <c r="H11" i="7"/>
  <c r="E2" i="6"/>
  <c r="F2" i="6"/>
  <c r="H5" i="5"/>
  <c r="H6" i="5"/>
  <c r="H11" i="5" s="1"/>
  <c r="H7" i="5"/>
  <c r="H8" i="5"/>
  <c r="B10" i="5"/>
  <c r="C10" i="5"/>
  <c r="D10" i="5"/>
  <c r="E10" i="5"/>
  <c r="F10" i="5"/>
  <c r="G10" i="5"/>
  <c r="B11" i="5"/>
  <c r="C11" i="5"/>
  <c r="D11" i="5"/>
  <c r="E11" i="5"/>
  <c r="F11" i="5"/>
  <c r="G11" i="5"/>
  <c r="H5" i="4"/>
  <c r="H6" i="4"/>
  <c r="H7" i="4"/>
  <c r="H8" i="4"/>
  <c r="B10" i="4"/>
  <c r="C10" i="4"/>
  <c r="D10" i="4"/>
  <c r="E10" i="4"/>
  <c r="F10" i="4"/>
  <c r="G10" i="4"/>
  <c r="B11" i="4"/>
  <c r="C11" i="4"/>
  <c r="D11" i="4"/>
  <c r="E11" i="4"/>
  <c r="F11" i="4"/>
  <c r="G11" i="4"/>
  <c r="H4" i="2"/>
  <c r="H5" i="2"/>
  <c r="H9" i="2" s="1"/>
  <c r="H6" i="2"/>
  <c r="H8" i="2" s="1"/>
  <c r="H7" i="2"/>
  <c r="B8" i="2"/>
  <c r="C8" i="2"/>
  <c r="D8" i="2"/>
  <c r="E8" i="2"/>
  <c r="F8" i="2"/>
  <c r="G8" i="2"/>
  <c r="B9" i="2"/>
  <c r="C9" i="2"/>
  <c r="D9" i="2"/>
  <c r="E9" i="2"/>
  <c r="F9" i="2"/>
  <c r="G9" i="2"/>
  <c r="C13" i="23"/>
  <c r="C19" i="23"/>
  <c r="C14" i="23"/>
  <c r="C16" i="23"/>
  <c r="C18" i="23"/>
  <c r="C20" i="23"/>
  <c r="C15" i="23"/>
  <c r="C17" i="23"/>
  <c r="E12" i="23"/>
  <c r="D12" i="23"/>
  <c r="H10" i="4" l="1"/>
  <c r="H10" i="7"/>
  <c r="H10" i="8"/>
  <c r="H11" i="4"/>
  <c r="H10" i="5"/>
  <c r="D19" i="14"/>
  <c r="C19" i="14"/>
  <c r="I6" i="8"/>
  <c r="G2" i="6"/>
  <c r="I8" i="5"/>
  <c r="I6" i="5"/>
  <c r="I7" i="5"/>
  <c r="I5" i="5"/>
  <c r="I10" i="5" s="1"/>
  <c r="I5" i="2"/>
  <c r="I6" i="2"/>
  <c r="I7" i="2"/>
  <c r="I4" i="2"/>
  <c r="I8" i="2" s="1"/>
  <c r="I8" i="7"/>
  <c r="I7" i="7"/>
  <c r="I5" i="7"/>
  <c r="I6" i="7"/>
  <c r="I6" i="4"/>
  <c r="I7" i="4"/>
  <c r="I8" i="4"/>
  <c r="I7" i="8"/>
  <c r="I8" i="8"/>
  <c r="I5" i="4"/>
  <c r="I5" i="8"/>
  <c r="D17" i="23"/>
  <c r="E20" i="23"/>
  <c r="D16" i="23"/>
  <c r="D19" i="23"/>
  <c r="E17" i="23"/>
  <c r="D20" i="23"/>
  <c r="E16" i="23"/>
  <c r="E19" i="23"/>
  <c r="E15" i="23"/>
  <c r="E18" i="23"/>
  <c r="E13" i="23"/>
  <c r="D15" i="23"/>
  <c r="D18" i="23"/>
  <c r="E14" i="23"/>
  <c r="D13" i="23"/>
  <c r="D14" i="23"/>
  <c r="I10" i="8" l="1"/>
  <c r="I10" i="7"/>
  <c r="I10" i="4"/>
</calcChain>
</file>

<file path=xl/sharedStrings.xml><?xml version="1.0" encoding="utf-8"?>
<sst xmlns="http://schemas.openxmlformats.org/spreadsheetml/2006/main" count="157" uniqueCount="37">
  <si>
    <t>Jun</t>
  </si>
  <si>
    <t>May</t>
  </si>
  <si>
    <t>Apr</t>
  </si>
  <si>
    <t>Mar</t>
  </si>
  <si>
    <t>Feb</t>
  </si>
  <si>
    <t>Jan</t>
  </si>
  <si>
    <t>Average</t>
  </si>
  <si>
    <t>Total</t>
  </si>
  <si>
    <t>Latin America</t>
  </si>
  <si>
    <t>Asia</t>
  </si>
  <si>
    <t>Europe</t>
  </si>
  <si>
    <t>Domestic</t>
  </si>
  <si>
    <t>% of Total</t>
  </si>
  <si>
    <t>Sales</t>
  </si>
  <si>
    <t>Month</t>
  </si>
  <si>
    <t>Dec</t>
  </si>
  <si>
    <t>Nov</t>
  </si>
  <si>
    <t>Oct</t>
  </si>
  <si>
    <t>Sep</t>
  </si>
  <si>
    <t>Aug</t>
  </si>
  <si>
    <t>Jul</t>
  </si>
  <si>
    <t>MPG</t>
  </si>
  <si>
    <t>Miles</t>
  </si>
  <si>
    <t>Time</t>
  </si>
  <si>
    <t>Age</t>
  </si>
  <si>
    <t>Sales Report</t>
  </si>
  <si>
    <t>Regional Sales Report</t>
  </si>
  <si>
    <t xml:space="preserve">Regional Sales </t>
  </si>
  <si>
    <t>Regional Sales</t>
  </si>
  <si>
    <t>10K Running Race Results - Age vs Time Comparison</t>
  </si>
  <si>
    <t xml:space="preserve"> Sales - Millions of Dollars</t>
  </si>
  <si>
    <t>Date</t>
  </si>
  <si>
    <t>PageViews</t>
  </si>
  <si>
    <t>Shares</t>
  </si>
  <si>
    <t>Forecast(Sales)</t>
  </si>
  <si>
    <t>Lower Confidence Bound(Sales)</t>
  </si>
  <si>
    <t>Upper Confidence Bound(Sales)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</si>
</sst>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%"/>
    <numFmt numFmtId="165" formatCode="[$-409]mmm\-yyyy;@"/>
    <numFmt numFmtId="166" formatCode="0.0"/>
    <numFmt numFmtId="167" formatCode="_(* #,##0_);_(* \(#,##0\);_(* &quot;-&quot;??_);_(@_)"/>
    <numFmt numFmtId="168" formatCode="h:mm:ss;@"/>
    <numFmt numFmtId="169" formatCode="_(* #,##0.00000_);_(* \(#,##0.00000\);_(* &quot;-&quot;??_);_(@_)"/>
    <numFmt numFmtId="170" formatCode="_(* #,##0.0000000_);_(* \(#,##0.0000000\);_(* &quot;-&quot;??_);_(@_)"/>
    <numFmt numFmtId="171" formatCode="_(* #,##0.000000000_);_(* \(#,##0.000000000\);_(* &quot;-&quot;??_);_(@_)"/>
    <numFmt numFmtId="172" formatCode="_(* #,##0.00000000000_);_(* \(#,##0.00000000000\);_(* &quot;-&quot;??_);_(@_)"/>
  </numFmts>
  <fonts count="20">
    <font>
      <sz val="11"/>
      <color theme="1"/>
      <name val="Calibri"/>
      <family val="2"/>
    </font>
    <font>
      <sz val="10"/>
      <name val="MS Sans Serif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  <font>
      <b/>
      <i/>
      <sz val="20"/>
      <color indexed="17"/>
      <name val="Calibri"/>
      <family val="2"/>
    </font>
    <font>
      <b/>
      <sz val="18"/>
      <name val="Candara"/>
      <family val="2"/>
    </font>
    <font>
      <sz val="11"/>
      <name val="Arial"/>
      <family val="2"/>
    </font>
    <font>
      <b/>
      <sz val="14"/>
      <name val="Calibri"/>
      <family val="2"/>
      <scheme val="minor"/>
    </font>
    <font>
      <b/>
      <sz val="18"/>
      <name val="Calibri"/>
      <family val="2"/>
    </font>
    <font>
      <b/>
      <sz val="16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0" fontId="1" fillId="0" borderId="0"/>
    <xf numFmtId="40" fontId="1" fillId="0" borderId="0" applyFont="0" applyFill="0" applyBorder="0" applyAlignment="0" applyProtection="0"/>
    <xf numFmtId="0" fontId="5" fillId="0" borderId="0"/>
    <xf numFmtId="0" fontId="8" fillId="0" borderId="0"/>
    <xf numFmtId="43" fontId="5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1" applyFont="1"/>
    <xf numFmtId="3" fontId="2" fillId="0" borderId="0" xfId="1" applyNumberFormat="1" applyFont="1"/>
    <xf numFmtId="0" fontId="3" fillId="0" borderId="0" xfId="1" applyFont="1" applyAlignment="1">
      <alignment horizontal="right"/>
    </xf>
    <xf numFmtId="0" fontId="3" fillId="0" borderId="0" xfId="1" applyFont="1"/>
    <xf numFmtId="10" fontId="4" fillId="0" borderId="0" xfId="1" applyNumberFormat="1" applyFont="1"/>
    <xf numFmtId="3" fontId="4" fillId="0" borderId="0" xfId="2" applyNumberFormat="1" applyFont="1"/>
    <xf numFmtId="0" fontId="4" fillId="0" borderId="0" xfId="1" applyFont="1"/>
    <xf numFmtId="164" fontId="4" fillId="0" borderId="0" xfId="1" applyNumberFormat="1" applyFont="1"/>
    <xf numFmtId="0" fontId="5" fillId="0" borderId="0" xfId="3"/>
    <xf numFmtId="0" fontId="7" fillId="0" borderId="0" xfId="1" applyFont="1"/>
    <xf numFmtId="0" fontId="8" fillId="0" borderId="0" xfId="4" applyAlignment="1">
      <alignment horizontal="right"/>
    </xf>
    <xf numFmtId="14" fontId="7" fillId="0" borderId="0" xfId="1" applyNumberFormat="1" applyFont="1"/>
    <xf numFmtId="38" fontId="7" fillId="0" borderId="0" xfId="2" applyNumberFormat="1" applyFont="1"/>
    <xf numFmtId="165" fontId="7" fillId="0" borderId="0" xfId="1" applyNumberFormat="1" applyFont="1"/>
    <xf numFmtId="166" fontId="9" fillId="0" borderId="0" xfId="1" applyNumberFormat="1" applyFont="1"/>
    <xf numFmtId="167" fontId="9" fillId="0" borderId="0" xfId="5" applyNumberFormat="1" applyFont="1"/>
    <xf numFmtId="49" fontId="9" fillId="0" borderId="0" xfId="1" applyNumberFormat="1" applyFont="1" applyAlignment="1">
      <alignment horizontal="left"/>
    </xf>
    <xf numFmtId="0" fontId="10" fillId="0" borderId="0" xfId="1" applyFont="1" applyAlignment="1">
      <alignment horizontal="right"/>
    </xf>
    <xf numFmtId="0" fontId="10" fillId="0" borderId="0" xfId="1" applyFont="1" applyAlignment="1">
      <alignment horizontal="left"/>
    </xf>
    <xf numFmtId="10" fontId="2" fillId="0" borderId="0" xfId="1" applyNumberFormat="1" applyFont="1"/>
    <xf numFmtId="3" fontId="2" fillId="0" borderId="0" xfId="2" applyNumberFormat="1" applyFont="1"/>
    <xf numFmtId="164" fontId="2" fillId="0" borderId="0" xfId="1" applyNumberFormat="1" applyFont="1"/>
    <xf numFmtId="0" fontId="11" fillId="0" borderId="0" xfId="1" applyFont="1"/>
    <xf numFmtId="0" fontId="11" fillId="0" borderId="0" xfId="1" applyFont="1" applyAlignment="1">
      <alignment horizontal="right"/>
    </xf>
    <xf numFmtId="0" fontId="12" fillId="0" borderId="0" xfId="3" applyFont="1" applyAlignment="1">
      <alignment horizontal="left"/>
    </xf>
    <xf numFmtId="0" fontId="14" fillId="0" borderId="0" xfId="3" applyFont="1"/>
    <xf numFmtId="0" fontId="8" fillId="0" borderId="0" xfId="4"/>
    <xf numFmtId="17" fontId="7" fillId="0" borderId="0" xfId="1" applyNumberFormat="1" applyFont="1"/>
    <xf numFmtId="0" fontId="15" fillId="0" borderId="0" xfId="1" applyFont="1" applyAlignment="1">
      <alignment horizontal="right"/>
    </xf>
    <xf numFmtId="0" fontId="9" fillId="0" borderId="0" xfId="1" applyFont="1"/>
    <xf numFmtId="43" fontId="0" fillId="0" borderId="0" xfId="5" applyFont="1"/>
    <xf numFmtId="168" fontId="8" fillId="0" borderId="0" xfId="4" applyNumberFormat="1"/>
    <xf numFmtId="20" fontId="5" fillId="0" borderId="0" xfId="3" applyNumberFormat="1"/>
    <xf numFmtId="169" fontId="0" fillId="0" borderId="0" xfId="5" applyNumberFormat="1" applyFont="1"/>
    <xf numFmtId="168" fontId="5" fillId="0" borderId="0" xfId="3" applyNumberFormat="1"/>
    <xf numFmtId="170" fontId="0" fillId="0" borderId="0" xfId="5" applyNumberFormat="1" applyFont="1"/>
    <xf numFmtId="171" fontId="5" fillId="0" borderId="0" xfId="5" applyNumberFormat="1"/>
    <xf numFmtId="170" fontId="5" fillId="0" borderId="0" xfId="5" applyNumberFormat="1"/>
    <xf numFmtId="172" fontId="5" fillId="0" borderId="0" xfId="5" applyNumberFormat="1"/>
    <xf numFmtId="0" fontId="5" fillId="0" borderId="0" xfId="3" applyAlignment="1">
      <alignment horizontal="right"/>
    </xf>
    <xf numFmtId="0" fontId="5" fillId="0" borderId="0" xfId="1" applyFont="1"/>
    <xf numFmtId="0" fontId="9" fillId="0" borderId="0" xfId="1" applyFont="1" applyAlignment="1">
      <alignment horizontal="left"/>
    </xf>
    <xf numFmtId="3" fontId="9" fillId="0" borderId="0" xfId="2" applyNumberFormat="1" applyFont="1"/>
    <xf numFmtId="3" fontId="9" fillId="0" borderId="0" xfId="1" applyNumberFormat="1" applyFont="1"/>
    <xf numFmtId="164" fontId="9" fillId="0" borderId="0" xfId="1" applyNumberFormat="1" applyFont="1"/>
    <xf numFmtId="0" fontId="10" fillId="0" borderId="0" xfId="1" applyFont="1"/>
    <xf numFmtId="10" fontId="9" fillId="0" borderId="0" xfId="1" applyNumberFormat="1" applyFont="1"/>
    <xf numFmtId="40" fontId="9" fillId="0" borderId="0" xfId="2" applyFont="1"/>
    <xf numFmtId="0" fontId="15" fillId="0" borderId="0" xfId="1" applyFont="1"/>
    <xf numFmtId="0" fontId="2" fillId="4" borderId="0" xfId="1" applyFont="1" applyFill="1"/>
    <xf numFmtId="0" fontId="11" fillId="4" borderId="0" xfId="1" applyFont="1" applyFill="1" applyAlignment="1">
      <alignment horizontal="right"/>
    </xf>
    <xf numFmtId="3" fontId="2" fillId="4" borderId="0" xfId="2" applyNumberFormat="1" applyFont="1" applyFill="1"/>
    <xf numFmtId="0" fontId="2" fillId="3" borderId="0" xfId="1" applyFont="1" applyFill="1"/>
    <xf numFmtId="0" fontId="11" fillId="3" borderId="0" xfId="1" applyFont="1" applyFill="1" applyAlignment="1">
      <alignment horizontal="right"/>
    </xf>
    <xf numFmtId="3" fontId="2" fillId="3" borderId="0" xfId="2" applyNumberFormat="1" applyFont="1" applyFill="1"/>
    <xf numFmtId="14" fontId="0" fillId="0" borderId="0" xfId="0" applyNumberFormat="1"/>
    <xf numFmtId="0" fontId="19" fillId="0" borderId="0" xfId="0" applyFon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6" fillId="3" borderId="0" xfId="1" applyFont="1" applyFill="1" applyAlignment="1">
      <alignment horizontal="center"/>
    </xf>
    <xf numFmtId="0" fontId="6" fillId="0" borderId="0" xfId="1" applyFont="1" applyAlignment="1">
      <alignment horizontal="center"/>
    </xf>
    <xf numFmtId="0" fontId="16" fillId="3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13" fillId="3" borderId="4" xfId="3" applyFont="1" applyFill="1" applyBorder="1" applyAlignment="1">
      <alignment horizontal="center" vertical="center"/>
    </xf>
    <xf numFmtId="0" fontId="13" fillId="3" borderId="3" xfId="3" applyFont="1" applyFill="1" applyBorder="1" applyAlignment="1">
      <alignment horizontal="center" vertical="center"/>
    </xf>
    <xf numFmtId="0" fontId="13" fillId="3" borderId="2" xfId="3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/>
    </xf>
    <xf numFmtId="0" fontId="16" fillId="4" borderId="4" xfId="3" applyFont="1" applyFill="1" applyBorder="1" applyAlignment="1">
      <alignment horizontal="center" vertical="center"/>
    </xf>
    <xf numFmtId="0" fontId="16" fillId="4" borderId="3" xfId="3" applyFont="1" applyFill="1" applyBorder="1" applyAlignment="1">
      <alignment horizontal="center" vertical="center"/>
    </xf>
    <xf numFmtId="0" fontId="16" fillId="4" borderId="2" xfId="3" applyFont="1" applyFill="1" applyBorder="1" applyAlignment="1">
      <alignment horizontal="center" vertical="center"/>
    </xf>
    <xf numFmtId="0" fontId="17" fillId="0" borderId="0" xfId="3" applyFont="1" applyAlignment="1">
      <alignment horizontal="center"/>
    </xf>
    <xf numFmtId="0" fontId="15" fillId="2" borderId="5" xfId="1" applyFont="1" applyFill="1" applyBorder="1" applyAlignment="1">
      <alignment horizontal="center"/>
    </xf>
  </cellXfs>
  <cellStyles count="8">
    <cellStyle name="Comma 2" xfId="5" xr:uid="{00000000-0005-0000-0000-000000000000}"/>
    <cellStyle name="Comma 2 2" xfId="7" xr:uid="{00000000-0005-0000-0000-000001000000}"/>
    <cellStyle name="Comma_Chartdata" xfId="2" xr:uid="{00000000-0005-0000-0000-000002000000}"/>
    <cellStyle name="Normal" xfId="0" builtinId="0"/>
    <cellStyle name="Normal 2" xfId="3" xr:uid="{00000000-0005-0000-0000-000004000000}"/>
    <cellStyle name="Normal 3" xfId="6" xr:uid="{00000000-0005-0000-0000-000005000000}"/>
    <cellStyle name="Normal_Chartdata" xfId="1" xr:uid="{00000000-0005-0000-0000-000006000000}"/>
    <cellStyle name="Normal_Sheet1" xfId="4" xr:uid="{00000000-0005-0000-0000-000007000000}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173" formatCode="m/d/yyyy"/>
    </dxf>
  </dxfs>
  <tableStyles count="0" defaultTableStyle="TableStyleMedium2" defaultPivotStyle="PivotStyleLight16"/>
  <colors>
    <mruColors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Data!$B$4:$G$4</c:f>
              <c:numCache>
                <c:formatCode>#,##0</c:formatCode>
                <c:ptCount val="6"/>
                <c:pt idx="0">
                  <c:v>86</c:v>
                </c:pt>
                <c:pt idx="1">
                  <c:v>138</c:v>
                </c:pt>
                <c:pt idx="2">
                  <c:v>127</c:v>
                </c:pt>
                <c:pt idx="3">
                  <c:v>131</c:v>
                </c:pt>
                <c:pt idx="4">
                  <c:v>149</c:v>
                </c:pt>
                <c:pt idx="5">
                  <c:v>189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537-4648-BA83-1D58E92E5E15}"/>
            </c:ext>
          </c:extLst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Data!$B$5:$G$5</c:f>
              <c:numCache>
                <c:formatCode>#,##0</c:formatCode>
                <c:ptCount val="6"/>
                <c:pt idx="0">
                  <c:v>63</c:v>
                </c:pt>
                <c:pt idx="1">
                  <c:v>84</c:v>
                </c:pt>
                <c:pt idx="2">
                  <c:v>81</c:v>
                </c:pt>
                <c:pt idx="3">
                  <c:v>101</c:v>
                </c:pt>
                <c:pt idx="4">
                  <c:v>95</c:v>
                </c:pt>
                <c:pt idx="5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7-4648-BA83-1D58E92E5E15}"/>
            </c:ext>
          </c:extLst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Data!$B$6:$G$6</c:f>
              <c:numCache>
                <c:formatCode>#,##0</c:formatCode>
                <c:ptCount val="6"/>
                <c:pt idx="0">
                  <c:v>119</c:v>
                </c:pt>
                <c:pt idx="1">
                  <c:v>122</c:v>
                </c:pt>
                <c:pt idx="2">
                  <c:v>115</c:v>
                </c:pt>
                <c:pt idx="3">
                  <c:v>126</c:v>
                </c:pt>
                <c:pt idx="4">
                  <c:v>124</c:v>
                </c:pt>
                <c:pt idx="5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7-4648-BA83-1D58E92E5E15}"/>
            </c:ext>
          </c:extLst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Data!$B$7:$G$7</c:f>
              <c:numCache>
                <c:formatCode>#,##0</c:formatCode>
                <c:ptCount val="6"/>
                <c:pt idx="0">
                  <c:v>43</c:v>
                </c:pt>
                <c:pt idx="1">
                  <c:v>65</c:v>
                </c:pt>
                <c:pt idx="2">
                  <c:v>78</c:v>
                </c:pt>
                <c:pt idx="3">
                  <c:v>62</c:v>
                </c:pt>
                <c:pt idx="4">
                  <c:v>67</c:v>
                </c:pt>
                <c:pt idx="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7-4648-BA83-1D58E92E5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516768"/>
        <c:axId val="492517160"/>
      </c:lineChart>
      <c:catAx>
        <c:axId val="492516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92517160"/>
        <c:crosses val="autoZero"/>
        <c:auto val="1"/>
        <c:lblAlgn val="ctr"/>
        <c:lblOffset val="100"/>
        <c:noMultiLvlLbl val="0"/>
      </c:catAx>
      <c:valAx>
        <c:axId val="492517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49251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Stats'!$B$1</c:f>
              <c:strCache>
                <c:ptCount val="1"/>
                <c:pt idx="0">
                  <c:v>PageViews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'Web Stats'!$A$2:$A$13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'Web Stats'!$B$2:$B$13</c:f>
              <c:numCache>
                <c:formatCode>General</c:formatCode>
                <c:ptCount val="12"/>
                <c:pt idx="0">
                  <c:v>256000</c:v>
                </c:pt>
                <c:pt idx="1">
                  <c:v>320456</c:v>
                </c:pt>
                <c:pt idx="2">
                  <c:v>326541</c:v>
                </c:pt>
                <c:pt idx="3">
                  <c:v>387652</c:v>
                </c:pt>
                <c:pt idx="4">
                  <c:v>487432</c:v>
                </c:pt>
                <c:pt idx="5">
                  <c:v>486293</c:v>
                </c:pt>
                <c:pt idx="6">
                  <c:v>476523</c:v>
                </c:pt>
                <c:pt idx="7">
                  <c:v>397652</c:v>
                </c:pt>
                <c:pt idx="8">
                  <c:v>508527</c:v>
                </c:pt>
                <c:pt idx="9">
                  <c:v>592653</c:v>
                </c:pt>
                <c:pt idx="10">
                  <c:v>290642</c:v>
                </c:pt>
                <c:pt idx="11">
                  <c:v>472345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D-4060-A76D-8C01F8C02A6D}"/>
            </c:ext>
          </c:extLst>
        </c:ser>
        <c:ser>
          <c:idx val="1"/>
          <c:order val="1"/>
          <c:tx>
            <c:strRef>
              <c:f>'Web Stats'!$C$1</c:f>
              <c:strCache>
                <c:ptCount val="1"/>
                <c:pt idx="0">
                  <c:v>Shares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'Web Stats'!$A$2:$A$13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'Web Stats'!$C$2:$C$13</c:f>
              <c:numCache>
                <c:formatCode>General</c:formatCode>
                <c:ptCount val="12"/>
                <c:pt idx="0">
                  <c:v>25678</c:v>
                </c:pt>
                <c:pt idx="1">
                  <c:v>24353</c:v>
                </c:pt>
                <c:pt idx="2">
                  <c:v>23567</c:v>
                </c:pt>
                <c:pt idx="3">
                  <c:v>31876</c:v>
                </c:pt>
                <c:pt idx="4">
                  <c:v>44987</c:v>
                </c:pt>
                <c:pt idx="5">
                  <c:v>41982</c:v>
                </c:pt>
                <c:pt idx="6">
                  <c:v>37432</c:v>
                </c:pt>
                <c:pt idx="7">
                  <c:v>25768</c:v>
                </c:pt>
                <c:pt idx="8">
                  <c:v>49543</c:v>
                </c:pt>
                <c:pt idx="9">
                  <c:v>46987</c:v>
                </c:pt>
                <c:pt idx="10">
                  <c:v>29750</c:v>
                </c:pt>
                <c:pt idx="11">
                  <c:v>31743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D-4060-A76D-8C01F8C02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093407"/>
        <c:axId val="737096735"/>
      </c:lineChart>
      <c:catAx>
        <c:axId val="73709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96735"/>
        <c:crosses val="autoZero"/>
        <c:auto val="1"/>
        <c:lblAlgn val="ctr"/>
        <c:lblOffset val="100"/>
        <c:noMultiLvlLbl val="0"/>
      </c:catAx>
      <c:valAx>
        <c:axId val="7370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9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BB-4CD2-87F2-0A0486CF122C}"/>
            </c:ext>
          </c:extLst>
        </c:ser>
        <c:ser>
          <c:idx val="1"/>
          <c:order val="1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B-4CD2-87F2-0A0486CF122C}"/>
            </c:ext>
          </c:extLst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B-4CD2-87F2-0A0486CF122C}"/>
            </c:ext>
          </c:extLst>
        </c:ser>
        <c:ser>
          <c:idx val="3"/>
          <c:order val="3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B-4CD2-87F2-0A0486CF1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45632"/>
        <c:axId val="358452688"/>
      </c:lineChart>
      <c:catAx>
        <c:axId val="358445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58452688"/>
        <c:crosses val="autoZero"/>
        <c:auto val="1"/>
        <c:lblAlgn val="ctr"/>
        <c:lblOffset val="100"/>
        <c:noMultiLvlLbl val="0"/>
      </c:catAx>
      <c:valAx>
        <c:axId val="358452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35844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E-4200-9A60-83A277002580}"/>
            </c:ext>
          </c:extLst>
        </c:ser>
        <c:ser>
          <c:idx val="1"/>
          <c:order val="1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E-4200-9A60-83A277002580}"/>
            </c:ext>
          </c:extLst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5E-4200-9A60-83A277002580}"/>
            </c:ext>
          </c:extLst>
        </c:ser>
        <c:ser>
          <c:idx val="3"/>
          <c:order val="3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5E-4200-9A60-83A277002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223695"/>
        <c:axId val="741225775"/>
      </c:barChart>
      <c:catAx>
        <c:axId val="74122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25775"/>
        <c:crosses val="autoZero"/>
        <c:auto val="1"/>
        <c:lblAlgn val="ctr"/>
        <c:lblOffset val="100"/>
        <c:noMultiLvlLbl val="0"/>
      </c:catAx>
      <c:valAx>
        <c:axId val="74122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2369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'Line Chart'!$G$2</c:f>
          <c:strCache>
            <c:ptCount val="1"/>
            <c:pt idx="0">
              <c:v>Home Product Sales - January 2018 - June 2020</c:v>
            </c:pt>
          </c:strCache>
        </c:strRef>
      </c:tx>
      <c:layout>
        <c:manualLayout>
          <c:xMode val="edge"/>
          <c:yMode val="edge"/>
          <c:x val="0.13346387043595268"/>
          <c:y val="3.8576187971243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'Line Chart'!$A$2:$A$31</c:f>
              <c:numCache>
                <c:formatCode>[$-409]mmm\-yyyy;@</c:formatCode>
                <c:ptCount val="3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</c:numCache>
            </c:numRef>
          </c:cat>
          <c:val>
            <c:numRef>
              <c:f>'Line Chart'!$B$2:$B$31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12495600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22216929</c:v>
                </c:pt>
                <c:pt idx="28">
                  <c:v>14804280</c:v>
                </c:pt>
                <c:pt idx="29">
                  <c:v>17176170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7-43C7-A7DD-37725DB87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047624"/>
        <c:axId val="363048016"/>
      </c:lineChart>
      <c:dateAx>
        <c:axId val="363047624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8016"/>
        <c:crosses val="autoZero"/>
        <c:auto val="1"/>
        <c:lblOffset val="100"/>
        <c:baseTimeUnit val="months"/>
      </c:dateAx>
      <c:valAx>
        <c:axId val="363048016"/>
        <c:scaling>
          <c:orientation val="minMax"/>
        </c:scaling>
        <c:delete val="0"/>
        <c:axPos val="l"/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6">
            <a:shade val="51000"/>
            <a:satMod val="130000"/>
          </a:schemeClr>
        </a:gs>
        <a:gs pos="80000">
          <a:schemeClr val="accent6">
            <a:shade val="93000"/>
            <a:satMod val="130000"/>
          </a:schemeClr>
        </a:gs>
        <a:gs pos="100000">
          <a:schemeClr val="accent6">
            <a:shade val="94000"/>
            <a:satMod val="135000"/>
          </a:schemeClr>
        </a:gs>
      </a:gsLst>
      <a:lin ang="16200000" scaled="0"/>
    </a:gradFill>
    <a:ln w="9525" cap="flat" cmpd="sng" algn="ctr">
      <a:noFill/>
      <a:round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PieChart!$A$5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0C-43FE-9451-FFFACC2245AD}"/>
            </c:ext>
          </c:extLst>
        </c:ser>
        <c:ser>
          <c:idx val="1"/>
          <c:order val="1"/>
          <c:tx>
            <c:strRef>
              <c:f>PieChart!$A$6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C-43FE-9451-FFFACC2245AD}"/>
            </c:ext>
          </c:extLst>
        </c:ser>
        <c:ser>
          <c:idx val="2"/>
          <c:order val="2"/>
          <c:tx>
            <c:strRef>
              <c:f>PieChart!$A$7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C-43FE-9451-FFFACC2245AD}"/>
            </c:ext>
          </c:extLst>
        </c:ser>
        <c:ser>
          <c:idx val="3"/>
          <c:order val="3"/>
          <c:tx>
            <c:strRef>
              <c:f>PieChart!$A$8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C-43FE-9451-FFFACC224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09488"/>
        <c:axId val="360705960"/>
      </c:lineChart>
      <c:catAx>
        <c:axId val="360709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60705960"/>
        <c:crosses val="autoZero"/>
        <c:auto val="1"/>
        <c:lblAlgn val="ctr"/>
        <c:lblOffset val="100"/>
        <c:noMultiLvlLbl val="0"/>
      </c:catAx>
      <c:valAx>
        <c:axId val="360705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36070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PieChart!$A$1</c:f>
          <c:strCache>
            <c:ptCount val="1"/>
            <c:pt idx="0">
              <c:v>Regional Sales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PieChart!$A$5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70D-4F77-A716-D3412955FD33}"/>
              </c:ext>
            </c:extLst>
          </c:dPt>
          <c:dPt>
            <c:idx val="1"/>
            <c:bubble3D val="0"/>
            <c:explosion val="14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70D-4F77-A716-D3412955FD3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70D-4F77-A716-D3412955FD3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70D-4F77-A716-D3412955FD3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70D-4F77-A716-D3412955FD3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70D-4F77-A716-D3412955FD33}"/>
              </c:ext>
            </c:extLst>
          </c:dPt>
          <c:dLbls>
            <c:dLbl>
              <c:idx val="0"/>
              <c:layout>
                <c:manualLayout>
                  <c:x val="4.5012467191601228E-2"/>
                  <c:y val="-3.1690726159230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0D-4F77-A716-D3412955FD33}"/>
                </c:ext>
              </c:extLst>
            </c:dLbl>
            <c:dLbl>
              <c:idx val="1"/>
              <c:layout>
                <c:manualLayout>
                  <c:x val="3.1316929133858237E-2"/>
                  <c:y val="-0.121745042286381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0D-4F77-A716-D3412955FD33}"/>
                </c:ext>
              </c:extLst>
            </c:dLbl>
            <c:dLbl>
              <c:idx val="2"/>
              <c:layout>
                <c:manualLayout>
                  <c:x val="3.2274825021872365E-2"/>
                  <c:y val="5.8541119860017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0D-4F77-A716-D3412955FD33}"/>
                </c:ext>
              </c:extLst>
            </c:dLbl>
            <c:dLbl>
              <c:idx val="3"/>
              <c:layout>
                <c:manualLayout>
                  <c:x val="-9.3865376202974748E-2"/>
                  <c:y val="1.4731700204141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0D-4F77-A716-D3412955FD33}"/>
                </c:ext>
              </c:extLst>
            </c:dLbl>
            <c:dLbl>
              <c:idx val="4"/>
              <c:layout>
                <c:manualLayout>
                  <c:x val="-3.6015310586176873E-2"/>
                  <c:y val="-1.24445902595509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70D-4F77-A716-D3412955FD33}"/>
                </c:ext>
              </c:extLst>
            </c:dLbl>
            <c:dLbl>
              <c:idx val="5"/>
              <c:layout>
                <c:manualLayout>
                  <c:x val="-4.7717738407699113E-2"/>
                  <c:y val="-4.9316127150773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70D-4F77-A716-D3412955FD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0D-4F77-A716-D3412955FD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PieChart!$A$1</c:f>
          <c:strCache>
            <c:ptCount val="1"/>
            <c:pt idx="0">
              <c:v>Regional Sales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PieChart!$A$5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4B-4A21-933B-48127ED5E8B0}"/>
              </c:ext>
            </c:extLst>
          </c:dPt>
          <c:dPt>
            <c:idx val="1"/>
            <c:bubble3D val="0"/>
            <c:explosion val="14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4B-4A21-933B-48127ED5E8B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4B-4A21-933B-48127ED5E8B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F4B-4A21-933B-48127ED5E8B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F4B-4A21-933B-48127ED5E8B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F4B-4A21-933B-48127ED5E8B0}"/>
              </c:ext>
            </c:extLst>
          </c:dPt>
          <c:dLbls>
            <c:dLbl>
              <c:idx val="0"/>
              <c:layout>
                <c:manualLayout>
                  <c:x val="4.5012467191601249E-2"/>
                  <c:y val="-3.1690726159230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4B-4A21-933B-48127ED5E8B0}"/>
                </c:ext>
              </c:extLst>
            </c:dLbl>
            <c:dLbl>
              <c:idx val="1"/>
              <c:layout>
                <c:manualLayout>
                  <c:x val="3.1316929133858237E-2"/>
                  <c:y val="-0.121745042286381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4B-4A21-933B-48127ED5E8B0}"/>
                </c:ext>
              </c:extLst>
            </c:dLbl>
            <c:dLbl>
              <c:idx val="2"/>
              <c:layout>
                <c:manualLayout>
                  <c:x val="3.2274825021872379E-2"/>
                  <c:y val="5.8541119860017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4B-4A21-933B-48127ED5E8B0}"/>
                </c:ext>
              </c:extLst>
            </c:dLbl>
            <c:dLbl>
              <c:idx val="3"/>
              <c:layout>
                <c:manualLayout>
                  <c:x val="-9.3865376202974748E-2"/>
                  <c:y val="1.4731700204141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4B-4A21-933B-48127ED5E8B0}"/>
                </c:ext>
              </c:extLst>
            </c:dLbl>
            <c:dLbl>
              <c:idx val="4"/>
              <c:layout>
                <c:manualLayout>
                  <c:x val="-3.6015310586176887E-2"/>
                  <c:y val="-1.24445902595509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F4B-4A21-933B-48127ED5E8B0}"/>
                </c:ext>
              </c:extLst>
            </c:dLbl>
            <c:dLbl>
              <c:idx val="5"/>
              <c:layout>
                <c:manualLayout>
                  <c:x val="-4.7717738407699113E-2"/>
                  <c:y val="-4.9316127150773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F4B-4A21-933B-48127ED5E8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4B-4A21-933B-48127ED5E8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shade val="51000"/>
            <a:satMod val="130000"/>
          </a:schemeClr>
        </a:gs>
        <a:gs pos="80000">
          <a:schemeClr val="accent1">
            <a:shade val="93000"/>
            <a:satMod val="130000"/>
          </a:schemeClr>
        </a:gs>
        <a:gs pos="100000">
          <a:schemeClr val="accent1">
            <a:shade val="94000"/>
            <a:satMod val="135000"/>
          </a:schemeClr>
        </a:gs>
      </a:gsLst>
      <a:lin ang="16200000" scaled="0"/>
      <a:tileRect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D4-45DB-AB34-973265711F9F}"/>
            </c:ext>
          </c:extLst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4-45DB-AB34-973265711F9F}"/>
            </c:ext>
          </c:extLst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4-45DB-AB34-973265711F9F}"/>
            </c:ext>
          </c:extLst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D4-45DB-AB34-973265711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11448"/>
        <c:axId val="360710272"/>
      </c:lineChart>
      <c:catAx>
        <c:axId val="360711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60710272"/>
        <c:crosses val="autoZero"/>
        <c:auto val="1"/>
        <c:lblAlgn val="ctr"/>
        <c:lblOffset val="100"/>
        <c:noMultiLvlLbl val="0"/>
      </c:catAx>
      <c:valAx>
        <c:axId val="360710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36071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BarChart!$A$1</c:f>
          <c:strCache>
            <c:ptCount val="1"/>
            <c:pt idx="0">
              <c:v>Regional Sales</c:v>
            </c:pt>
          </c:strCache>
        </c:strRef>
      </c:tx>
      <c:layout>
        <c:manualLayout>
          <c:xMode val="edge"/>
          <c:yMode val="edge"/>
          <c:x val="1.975647474641999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E-4405-8264-CABF28A8EBDB}"/>
            </c:ext>
          </c:extLst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E-4405-8264-CABF28A8EBDB}"/>
            </c:ext>
          </c:extLst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E-4405-8264-CABF28A8EBDB}"/>
            </c:ext>
          </c:extLst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E-4405-8264-CABF28A8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0709096"/>
        <c:axId val="360706744"/>
      </c:barChart>
      <c:catAx>
        <c:axId val="360709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6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7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BarChart!$A$1</c:f>
          <c:strCache>
            <c:ptCount val="1"/>
            <c:pt idx="0">
              <c:v>Regional Sales</c:v>
            </c:pt>
          </c:strCache>
        </c:strRef>
      </c:tx>
      <c:layout>
        <c:manualLayout>
          <c:xMode val="edge"/>
          <c:yMode val="edge"/>
          <c:x val="1.975647474642000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F-4705-BE8C-BAEAC25496B3}"/>
            </c:ext>
          </c:extLst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F-4705-BE8C-BAEAC25496B3}"/>
            </c:ext>
          </c:extLst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F-4705-BE8C-BAEAC25496B3}"/>
            </c:ext>
          </c:extLst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7F-4705-BE8C-BAEAC2549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0707920"/>
        <c:axId val="360711056"/>
      </c:barChart>
      <c:catAx>
        <c:axId val="36070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1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7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789-4F94-8AB6-EC62C44608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2789-4F94-8AB6-EC62C44608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789-4F94-8AB6-EC62C44608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2789-4F94-8AB6-EC62C44608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789-4F94-8AB6-EC62C446082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789-4F94-8AB6-EC62C446082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789-4F94-8AB6-EC62C446082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789-4F94-8AB6-EC62C446082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789-4F94-8AB6-EC62C446082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789-4F94-8AB6-EC62C446082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Data!$B$3:$F$3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Data!$B$4:$F$4</c:f>
              <c:numCache>
                <c:formatCode>#,##0</c:formatCode>
                <c:ptCount val="5"/>
                <c:pt idx="0">
                  <c:v>86</c:v>
                </c:pt>
                <c:pt idx="1">
                  <c:v>138</c:v>
                </c:pt>
                <c:pt idx="2">
                  <c:v>127</c:v>
                </c:pt>
                <c:pt idx="3">
                  <c:v>131</c:v>
                </c:pt>
                <c:pt idx="4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9-4F94-8AB6-EC62C446082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BarChart!$A$1</c:f>
          <c:strCache>
            <c:ptCount val="1"/>
            <c:pt idx="0">
              <c:v>Regional Sales</c:v>
            </c:pt>
          </c:strCache>
        </c:strRef>
      </c:tx>
      <c:layout>
        <c:manualLayout>
          <c:xMode val="edge"/>
          <c:yMode val="edge"/>
          <c:x val="1.975647474642000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D-4FB9-9820-EAF8C8FC61AB}"/>
            </c:ext>
          </c:extLst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D-4FB9-9820-EAF8C8FC61AB}"/>
            </c:ext>
          </c:extLst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D-4FB9-9820-EAF8C8FC61AB}"/>
            </c:ext>
          </c:extLst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D-4FB9-9820-EAF8C8FC61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60712624"/>
        <c:axId val="360711840"/>
      </c:barChart>
      <c:catAx>
        <c:axId val="3607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1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71184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607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BarChart!$A$1</c:f>
          <c:strCache>
            <c:ptCount val="1"/>
            <c:pt idx="0">
              <c:v>Regional Sales</c:v>
            </c:pt>
          </c:strCache>
        </c:strRef>
      </c:tx>
      <c:layout>
        <c:manualLayout>
          <c:xMode val="edge"/>
          <c:yMode val="edge"/>
          <c:x val="1.975647474642000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5-42EB-B4B2-4670879B15D1}"/>
            </c:ext>
          </c:extLst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5-42EB-B4B2-4670879B15D1}"/>
            </c:ext>
          </c:extLst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85-42EB-B4B2-4670879B15D1}"/>
            </c:ext>
          </c:extLst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85-42EB-B4B2-4670879B1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0705176"/>
        <c:axId val="360705568"/>
        <c:axId val="0"/>
      </c:bar3DChart>
      <c:catAx>
        <c:axId val="360705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7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landscape" horizontalDpi="300" vertic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730679156908743"/>
          <c:y val="3.2197029246991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1217798594852"/>
          <c:y val="0.16098514623495622"/>
          <c:w val="0.85245901639344457"/>
          <c:h val="0.725380129505743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'Scatter Chart'!$B$1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forward val="10"/>
            <c:dispRSqr val="0"/>
            <c:dispEq val="0"/>
          </c:trendline>
          <c:xVal>
            <c:numRef>
              <c:f>'Scatter Chart'!$A$2:$A$100</c:f>
              <c:numCache>
                <c:formatCode>General</c:formatCode>
                <c:ptCount val="99"/>
                <c:pt idx="0">
                  <c:v>26</c:v>
                </c:pt>
                <c:pt idx="1">
                  <c:v>24</c:v>
                </c:pt>
                <c:pt idx="2">
                  <c:v>36</c:v>
                </c:pt>
                <c:pt idx="3">
                  <c:v>31</c:v>
                </c:pt>
                <c:pt idx="4">
                  <c:v>33</c:v>
                </c:pt>
                <c:pt idx="5">
                  <c:v>27</c:v>
                </c:pt>
                <c:pt idx="6">
                  <c:v>27</c:v>
                </c:pt>
                <c:pt idx="7">
                  <c:v>33</c:v>
                </c:pt>
                <c:pt idx="8">
                  <c:v>28</c:v>
                </c:pt>
                <c:pt idx="9">
                  <c:v>44</c:v>
                </c:pt>
                <c:pt idx="10">
                  <c:v>32</c:v>
                </c:pt>
                <c:pt idx="11">
                  <c:v>22</c:v>
                </c:pt>
                <c:pt idx="12">
                  <c:v>27</c:v>
                </c:pt>
                <c:pt idx="13">
                  <c:v>24</c:v>
                </c:pt>
                <c:pt idx="14">
                  <c:v>40</c:v>
                </c:pt>
                <c:pt idx="15">
                  <c:v>47</c:v>
                </c:pt>
                <c:pt idx="16">
                  <c:v>28</c:v>
                </c:pt>
                <c:pt idx="17">
                  <c:v>23</c:v>
                </c:pt>
                <c:pt idx="18">
                  <c:v>29</c:v>
                </c:pt>
                <c:pt idx="19">
                  <c:v>28</c:v>
                </c:pt>
                <c:pt idx="20">
                  <c:v>33</c:v>
                </c:pt>
                <c:pt idx="21">
                  <c:v>36</c:v>
                </c:pt>
                <c:pt idx="22">
                  <c:v>36</c:v>
                </c:pt>
                <c:pt idx="23">
                  <c:v>51</c:v>
                </c:pt>
                <c:pt idx="24">
                  <c:v>39</c:v>
                </c:pt>
                <c:pt idx="25">
                  <c:v>25</c:v>
                </c:pt>
                <c:pt idx="26">
                  <c:v>33</c:v>
                </c:pt>
                <c:pt idx="27">
                  <c:v>29</c:v>
                </c:pt>
                <c:pt idx="28">
                  <c:v>46</c:v>
                </c:pt>
                <c:pt idx="29">
                  <c:v>36</c:v>
                </c:pt>
                <c:pt idx="30">
                  <c:v>51</c:v>
                </c:pt>
                <c:pt idx="31">
                  <c:v>36</c:v>
                </c:pt>
                <c:pt idx="32">
                  <c:v>35</c:v>
                </c:pt>
                <c:pt idx="33">
                  <c:v>32</c:v>
                </c:pt>
                <c:pt idx="34">
                  <c:v>30</c:v>
                </c:pt>
                <c:pt idx="35">
                  <c:v>41</c:v>
                </c:pt>
                <c:pt idx="36">
                  <c:v>47</c:v>
                </c:pt>
                <c:pt idx="37">
                  <c:v>37</c:v>
                </c:pt>
                <c:pt idx="38">
                  <c:v>38</c:v>
                </c:pt>
                <c:pt idx="39">
                  <c:v>23</c:v>
                </c:pt>
                <c:pt idx="40">
                  <c:v>34</c:v>
                </c:pt>
                <c:pt idx="41">
                  <c:v>33</c:v>
                </c:pt>
                <c:pt idx="42">
                  <c:v>39</c:v>
                </c:pt>
                <c:pt idx="43">
                  <c:v>33</c:v>
                </c:pt>
                <c:pt idx="44">
                  <c:v>48</c:v>
                </c:pt>
                <c:pt idx="45">
                  <c:v>30</c:v>
                </c:pt>
                <c:pt idx="46">
                  <c:v>49</c:v>
                </c:pt>
                <c:pt idx="47">
                  <c:v>39</c:v>
                </c:pt>
                <c:pt idx="48">
                  <c:v>47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43</c:v>
                </c:pt>
                <c:pt idx="53">
                  <c:v>47</c:v>
                </c:pt>
                <c:pt idx="54">
                  <c:v>37</c:v>
                </c:pt>
                <c:pt idx="55">
                  <c:v>37</c:v>
                </c:pt>
                <c:pt idx="56">
                  <c:v>28</c:v>
                </c:pt>
                <c:pt idx="57">
                  <c:v>25</c:v>
                </c:pt>
                <c:pt idx="58">
                  <c:v>40</c:v>
                </c:pt>
                <c:pt idx="59">
                  <c:v>30</c:v>
                </c:pt>
                <c:pt idx="60">
                  <c:v>36</c:v>
                </c:pt>
                <c:pt idx="61">
                  <c:v>36</c:v>
                </c:pt>
                <c:pt idx="62">
                  <c:v>58</c:v>
                </c:pt>
                <c:pt idx="63">
                  <c:v>33</c:v>
                </c:pt>
                <c:pt idx="64">
                  <c:v>25</c:v>
                </c:pt>
                <c:pt idx="65">
                  <c:v>59</c:v>
                </c:pt>
                <c:pt idx="66">
                  <c:v>27</c:v>
                </c:pt>
                <c:pt idx="67">
                  <c:v>36</c:v>
                </c:pt>
                <c:pt idx="68">
                  <c:v>50</c:v>
                </c:pt>
                <c:pt idx="69">
                  <c:v>37</c:v>
                </c:pt>
                <c:pt idx="70">
                  <c:v>34</c:v>
                </c:pt>
                <c:pt idx="71">
                  <c:v>29</c:v>
                </c:pt>
                <c:pt idx="72">
                  <c:v>41</c:v>
                </c:pt>
                <c:pt idx="73">
                  <c:v>36</c:v>
                </c:pt>
                <c:pt idx="74">
                  <c:v>31</c:v>
                </c:pt>
                <c:pt idx="75">
                  <c:v>31</c:v>
                </c:pt>
                <c:pt idx="76">
                  <c:v>50</c:v>
                </c:pt>
                <c:pt idx="77">
                  <c:v>25</c:v>
                </c:pt>
                <c:pt idx="78">
                  <c:v>29</c:v>
                </c:pt>
                <c:pt idx="79">
                  <c:v>36</c:v>
                </c:pt>
                <c:pt idx="80">
                  <c:v>52</c:v>
                </c:pt>
                <c:pt idx="81">
                  <c:v>29</c:v>
                </c:pt>
                <c:pt idx="82">
                  <c:v>37</c:v>
                </c:pt>
                <c:pt idx="83">
                  <c:v>32</c:v>
                </c:pt>
                <c:pt idx="84">
                  <c:v>30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33</c:v>
                </c:pt>
                <c:pt idx="89">
                  <c:v>70</c:v>
                </c:pt>
                <c:pt idx="90">
                  <c:v>43</c:v>
                </c:pt>
                <c:pt idx="91">
                  <c:v>41</c:v>
                </c:pt>
                <c:pt idx="92">
                  <c:v>46</c:v>
                </c:pt>
                <c:pt idx="93">
                  <c:v>40</c:v>
                </c:pt>
                <c:pt idx="94">
                  <c:v>36</c:v>
                </c:pt>
                <c:pt idx="95">
                  <c:v>36</c:v>
                </c:pt>
                <c:pt idx="96">
                  <c:v>43</c:v>
                </c:pt>
                <c:pt idx="97">
                  <c:v>43</c:v>
                </c:pt>
                <c:pt idx="98">
                  <c:v>50</c:v>
                </c:pt>
              </c:numCache>
            </c:numRef>
          </c:xVal>
          <c:yVal>
            <c:numRef>
              <c:f>'Scatter Chart'!$B$2:$B$100</c:f>
              <c:numCache>
                <c:formatCode>h:mm:ss;@</c:formatCode>
                <c:ptCount val="99"/>
                <c:pt idx="0">
                  <c:v>3.1817129629629633E-2</c:v>
                </c:pt>
                <c:pt idx="1">
                  <c:v>3.3020833333333333E-2</c:v>
                </c:pt>
                <c:pt idx="2">
                  <c:v>3.3217592592592597E-2</c:v>
                </c:pt>
                <c:pt idx="3">
                  <c:v>3.3738425925925929E-2</c:v>
                </c:pt>
                <c:pt idx="4">
                  <c:v>3.4548611111111113E-2</c:v>
                </c:pt>
                <c:pt idx="5">
                  <c:v>3.4745370370370371E-2</c:v>
                </c:pt>
                <c:pt idx="6">
                  <c:v>3.5034722222222224E-2</c:v>
                </c:pt>
                <c:pt idx="7">
                  <c:v>3.5127314814814813E-2</c:v>
                </c:pt>
                <c:pt idx="8">
                  <c:v>3.5833333333333335E-2</c:v>
                </c:pt>
                <c:pt idx="9">
                  <c:v>3.7037037037037042E-2</c:v>
                </c:pt>
                <c:pt idx="10">
                  <c:v>3.7291666666666667E-2</c:v>
                </c:pt>
                <c:pt idx="11">
                  <c:v>3.7361111111111109E-2</c:v>
                </c:pt>
                <c:pt idx="12">
                  <c:v>3.7384259259259263E-2</c:v>
                </c:pt>
                <c:pt idx="13">
                  <c:v>3.7499999999999999E-2</c:v>
                </c:pt>
                <c:pt idx="14">
                  <c:v>3.7800925925925925E-2</c:v>
                </c:pt>
                <c:pt idx="15">
                  <c:v>3.7870370370370367E-2</c:v>
                </c:pt>
                <c:pt idx="16">
                  <c:v>3.8101851851851852E-2</c:v>
                </c:pt>
                <c:pt idx="17">
                  <c:v>3.8194444444444441E-2</c:v>
                </c:pt>
                <c:pt idx="18">
                  <c:v>3.8622685185185184E-2</c:v>
                </c:pt>
                <c:pt idx="19">
                  <c:v>3.90625E-2</c:v>
                </c:pt>
                <c:pt idx="20">
                  <c:v>3.9155092592592596E-2</c:v>
                </c:pt>
                <c:pt idx="21">
                  <c:v>3.9270833333333331E-2</c:v>
                </c:pt>
                <c:pt idx="22">
                  <c:v>3.9583333333333331E-2</c:v>
                </c:pt>
                <c:pt idx="23">
                  <c:v>3.9756944444444449E-2</c:v>
                </c:pt>
                <c:pt idx="24">
                  <c:v>3.9780092592592589E-2</c:v>
                </c:pt>
                <c:pt idx="25">
                  <c:v>4.0300925925925928E-2</c:v>
                </c:pt>
                <c:pt idx="26">
                  <c:v>4.0486111111111105E-2</c:v>
                </c:pt>
                <c:pt idx="27">
                  <c:v>4.0706018518518523E-2</c:v>
                </c:pt>
                <c:pt idx="28">
                  <c:v>4.0914351851851848E-2</c:v>
                </c:pt>
                <c:pt idx="29">
                  <c:v>4.0925925925925928E-2</c:v>
                </c:pt>
                <c:pt idx="30">
                  <c:v>4.1550925925925929E-2</c:v>
                </c:pt>
                <c:pt idx="31">
                  <c:v>4.162037037037037E-2</c:v>
                </c:pt>
                <c:pt idx="32">
                  <c:v>4.1689814814814818E-2</c:v>
                </c:pt>
                <c:pt idx="33">
                  <c:v>4.2303240740740738E-2</c:v>
                </c:pt>
                <c:pt idx="34">
                  <c:v>4.2442129629629628E-2</c:v>
                </c:pt>
                <c:pt idx="35">
                  <c:v>4.2766203703703702E-2</c:v>
                </c:pt>
                <c:pt idx="36">
                  <c:v>4.3055555555555562E-2</c:v>
                </c:pt>
                <c:pt idx="37">
                  <c:v>4.3298611111111107E-2</c:v>
                </c:pt>
                <c:pt idx="38">
                  <c:v>4.3576388888888894E-2</c:v>
                </c:pt>
                <c:pt idx="39">
                  <c:v>4.4097222222222225E-2</c:v>
                </c:pt>
                <c:pt idx="40">
                  <c:v>4.4120370370370372E-2</c:v>
                </c:pt>
                <c:pt idx="41">
                  <c:v>4.4143518518518519E-2</c:v>
                </c:pt>
                <c:pt idx="42">
                  <c:v>4.4166666666666667E-2</c:v>
                </c:pt>
                <c:pt idx="43">
                  <c:v>4.4212962962962961E-2</c:v>
                </c:pt>
                <c:pt idx="44">
                  <c:v>4.4328703703703703E-2</c:v>
                </c:pt>
                <c:pt idx="45">
                  <c:v>4.4351851851851858E-2</c:v>
                </c:pt>
                <c:pt idx="46">
                  <c:v>4.4710648148148152E-2</c:v>
                </c:pt>
                <c:pt idx="47">
                  <c:v>4.4826388888888895E-2</c:v>
                </c:pt>
                <c:pt idx="48">
                  <c:v>4.4907407407407403E-2</c:v>
                </c:pt>
                <c:pt idx="49">
                  <c:v>4.5833333333333337E-2</c:v>
                </c:pt>
                <c:pt idx="50">
                  <c:v>4.6527777777777779E-2</c:v>
                </c:pt>
                <c:pt idx="51">
                  <c:v>4.6527777777777779E-2</c:v>
                </c:pt>
                <c:pt idx="52">
                  <c:v>4.6643518518518522E-2</c:v>
                </c:pt>
                <c:pt idx="53">
                  <c:v>4.670138888888889E-2</c:v>
                </c:pt>
                <c:pt idx="54">
                  <c:v>4.6759259259259257E-2</c:v>
                </c:pt>
                <c:pt idx="55">
                  <c:v>4.6828703703703706E-2</c:v>
                </c:pt>
                <c:pt idx="56">
                  <c:v>4.704861111111111E-2</c:v>
                </c:pt>
                <c:pt idx="57">
                  <c:v>4.7337962962962964E-2</c:v>
                </c:pt>
                <c:pt idx="58">
                  <c:v>4.780092592592592E-2</c:v>
                </c:pt>
                <c:pt idx="59">
                  <c:v>4.7893518518518523E-2</c:v>
                </c:pt>
                <c:pt idx="60">
                  <c:v>4.7916666666666663E-2</c:v>
                </c:pt>
                <c:pt idx="61">
                  <c:v>4.8495370370370376E-2</c:v>
                </c:pt>
                <c:pt idx="62">
                  <c:v>4.9189814814814818E-2</c:v>
                </c:pt>
                <c:pt idx="63">
                  <c:v>4.9768518518518517E-2</c:v>
                </c:pt>
                <c:pt idx="64">
                  <c:v>5.0115740740740738E-2</c:v>
                </c:pt>
                <c:pt idx="65">
                  <c:v>5.0520833333333327E-2</c:v>
                </c:pt>
                <c:pt idx="66">
                  <c:v>5.0578703703703709E-2</c:v>
                </c:pt>
                <c:pt idx="67">
                  <c:v>5.0648148148148144E-2</c:v>
                </c:pt>
                <c:pt idx="68">
                  <c:v>5.1076388888888886E-2</c:v>
                </c:pt>
                <c:pt idx="69">
                  <c:v>5.1388888888888894E-2</c:v>
                </c:pt>
                <c:pt idx="70">
                  <c:v>5.1562499999999997E-2</c:v>
                </c:pt>
                <c:pt idx="71">
                  <c:v>5.2962962962962962E-2</c:v>
                </c:pt>
                <c:pt idx="72">
                  <c:v>5.3067129629629638E-2</c:v>
                </c:pt>
                <c:pt idx="73">
                  <c:v>5.3159722222222226E-2</c:v>
                </c:pt>
                <c:pt idx="74">
                  <c:v>5.347222222222222E-2</c:v>
                </c:pt>
                <c:pt idx="75">
                  <c:v>5.347222222222222E-2</c:v>
                </c:pt>
                <c:pt idx="76">
                  <c:v>5.4421296296296294E-2</c:v>
                </c:pt>
                <c:pt idx="77">
                  <c:v>5.4571759259259257E-2</c:v>
                </c:pt>
                <c:pt idx="78">
                  <c:v>5.4618055555555552E-2</c:v>
                </c:pt>
                <c:pt idx="79">
                  <c:v>5.4942129629629632E-2</c:v>
                </c:pt>
                <c:pt idx="80">
                  <c:v>5.5671296296296302E-2</c:v>
                </c:pt>
                <c:pt idx="81">
                  <c:v>5.6076388888888884E-2</c:v>
                </c:pt>
                <c:pt idx="82">
                  <c:v>5.6365740740740744E-2</c:v>
                </c:pt>
                <c:pt idx="83">
                  <c:v>5.6365740740740744E-2</c:v>
                </c:pt>
                <c:pt idx="84">
                  <c:v>5.6944444444444443E-2</c:v>
                </c:pt>
                <c:pt idx="85">
                  <c:v>5.7881944444444444E-2</c:v>
                </c:pt>
                <c:pt idx="86">
                  <c:v>5.8414351851851849E-2</c:v>
                </c:pt>
                <c:pt idx="87">
                  <c:v>5.842592592592593E-2</c:v>
                </c:pt>
                <c:pt idx="88">
                  <c:v>5.9247685185185188E-2</c:v>
                </c:pt>
                <c:pt idx="89">
                  <c:v>5.9293981481481482E-2</c:v>
                </c:pt>
                <c:pt idx="90">
                  <c:v>5.9456018518518526E-2</c:v>
                </c:pt>
                <c:pt idx="91">
                  <c:v>6.5092592592592591E-2</c:v>
                </c:pt>
                <c:pt idx="92">
                  <c:v>6.7824074074074078E-2</c:v>
                </c:pt>
                <c:pt idx="93">
                  <c:v>6.9143518518518521E-2</c:v>
                </c:pt>
                <c:pt idx="94">
                  <c:v>7.013888888888889E-2</c:v>
                </c:pt>
                <c:pt idx="95">
                  <c:v>7.03125E-2</c:v>
                </c:pt>
                <c:pt idx="96">
                  <c:v>7.1608796296296295E-2</c:v>
                </c:pt>
                <c:pt idx="97">
                  <c:v>7.3240740740740731E-2</c:v>
                </c:pt>
                <c:pt idx="98">
                  <c:v>7.5648148148148145E-2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4F-4AE8-AF58-2752AAB24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33768"/>
        <c:axId val="424339648"/>
      </c:scatterChart>
      <c:valAx>
        <c:axId val="424333768"/>
        <c:scaling>
          <c:orientation val="minMax"/>
          <c:max val="70"/>
          <c:min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9648"/>
        <c:crosses val="autoZero"/>
        <c:crossBetween val="midCat"/>
        <c:minorUnit val="1"/>
      </c:valAx>
      <c:valAx>
        <c:axId val="424339648"/>
        <c:scaling>
          <c:orientation val="minMax"/>
          <c:max val="7.6388888888888895E-2"/>
          <c:min val="2.7777777777777863E-2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3768"/>
        <c:crosses val="autoZero"/>
        <c:crossBetween val="midCat"/>
        <c:majorUnit val="6.94444444444445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06791569086715"/>
          <c:y val="3.2197029246991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0889929742379"/>
          <c:y val="0.12121234540043772"/>
          <c:w val="0.87236533957845463"/>
          <c:h val="0.76136504454649978"/>
        </c:manualLayout>
      </c:layout>
      <c:lineChart>
        <c:grouping val="standard"/>
        <c:varyColors val="0"/>
        <c:ser>
          <c:idx val="0"/>
          <c:order val="0"/>
          <c:tx>
            <c:strRef>
              <c:f>'Scatter Chart'!$B$1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'Scatter Chart'!$B$2:$B$100</c:f>
              <c:numCache>
                <c:formatCode>h:mm:ss;@</c:formatCode>
                <c:ptCount val="99"/>
                <c:pt idx="0">
                  <c:v>3.1817129629629633E-2</c:v>
                </c:pt>
                <c:pt idx="1">
                  <c:v>3.3020833333333333E-2</c:v>
                </c:pt>
                <c:pt idx="2">
                  <c:v>3.3217592592592597E-2</c:v>
                </c:pt>
                <c:pt idx="3">
                  <c:v>3.3738425925925929E-2</c:v>
                </c:pt>
                <c:pt idx="4">
                  <c:v>3.4548611111111113E-2</c:v>
                </c:pt>
                <c:pt idx="5">
                  <c:v>3.4745370370370371E-2</c:v>
                </c:pt>
                <c:pt idx="6">
                  <c:v>3.5034722222222224E-2</c:v>
                </c:pt>
                <c:pt idx="7">
                  <c:v>3.5127314814814813E-2</c:v>
                </c:pt>
                <c:pt idx="8">
                  <c:v>3.5833333333333335E-2</c:v>
                </c:pt>
                <c:pt idx="9">
                  <c:v>3.7037037037037042E-2</c:v>
                </c:pt>
                <c:pt idx="10">
                  <c:v>3.7291666666666667E-2</c:v>
                </c:pt>
                <c:pt idx="11">
                  <c:v>3.7361111111111109E-2</c:v>
                </c:pt>
                <c:pt idx="12">
                  <c:v>3.7384259259259263E-2</c:v>
                </c:pt>
                <c:pt idx="13">
                  <c:v>3.7499999999999999E-2</c:v>
                </c:pt>
                <c:pt idx="14">
                  <c:v>3.7800925925925925E-2</c:v>
                </c:pt>
                <c:pt idx="15">
                  <c:v>3.7870370370370367E-2</c:v>
                </c:pt>
                <c:pt idx="16">
                  <c:v>3.8101851851851852E-2</c:v>
                </c:pt>
                <c:pt idx="17">
                  <c:v>3.8194444444444441E-2</c:v>
                </c:pt>
                <c:pt idx="18">
                  <c:v>3.8622685185185184E-2</c:v>
                </c:pt>
                <c:pt idx="19">
                  <c:v>3.90625E-2</c:v>
                </c:pt>
                <c:pt idx="20">
                  <c:v>3.9155092592592596E-2</c:v>
                </c:pt>
                <c:pt idx="21">
                  <c:v>3.9270833333333331E-2</c:v>
                </c:pt>
                <c:pt idx="22">
                  <c:v>3.9583333333333331E-2</c:v>
                </c:pt>
                <c:pt idx="23">
                  <c:v>3.9756944444444449E-2</c:v>
                </c:pt>
                <c:pt idx="24">
                  <c:v>3.9780092592592589E-2</c:v>
                </c:pt>
                <c:pt idx="25">
                  <c:v>4.0300925925925928E-2</c:v>
                </c:pt>
                <c:pt idx="26">
                  <c:v>4.0486111111111105E-2</c:v>
                </c:pt>
                <c:pt idx="27">
                  <c:v>4.0706018518518523E-2</c:v>
                </c:pt>
                <c:pt idx="28">
                  <c:v>4.0914351851851848E-2</c:v>
                </c:pt>
                <c:pt idx="29">
                  <c:v>4.0925925925925928E-2</c:v>
                </c:pt>
                <c:pt idx="30">
                  <c:v>4.1550925925925929E-2</c:v>
                </c:pt>
                <c:pt idx="31">
                  <c:v>4.162037037037037E-2</c:v>
                </c:pt>
                <c:pt idx="32">
                  <c:v>4.1689814814814818E-2</c:v>
                </c:pt>
                <c:pt idx="33">
                  <c:v>4.2303240740740738E-2</c:v>
                </c:pt>
                <c:pt idx="34">
                  <c:v>4.2442129629629628E-2</c:v>
                </c:pt>
                <c:pt idx="35">
                  <c:v>4.2766203703703702E-2</c:v>
                </c:pt>
                <c:pt idx="36">
                  <c:v>4.3055555555555562E-2</c:v>
                </c:pt>
                <c:pt idx="37">
                  <c:v>4.3298611111111107E-2</c:v>
                </c:pt>
                <c:pt idx="38">
                  <c:v>4.3576388888888894E-2</c:v>
                </c:pt>
                <c:pt idx="39">
                  <c:v>4.4097222222222225E-2</c:v>
                </c:pt>
                <c:pt idx="40">
                  <c:v>4.4120370370370372E-2</c:v>
                </c:pt>
                <c:pt idx="41">
                  <c:v>4.4143518518518519E-2</c:v>
                </c:pt>
                <c:pt idx="42">
                  <c:v>4.4166666666666667E-2</c:v>
                </c:pt>
                <c:pt idx="43">
                  <c:v>4.4212962962962961E-2</c:v>
                </c:pt>
                <c:pt idx="44">
                  <c:v>4.4328703703703703E-2</c:v>
                </c:pt>
                <c:pt idx="45">
                  <c:v>4.4351851851851858E-2</c:v>
                </c:pt>
                <c:pt idx="46">
                  <c:v>4.4710648148148152E-2</c:v>
                </c:pt>
                <c:pt idx="47">
                  <c:v>4.4826388888888895E-2</c:v>
                </c:pt>
                <c:pt idx="48">
                  <c:v>4.4907407407407403E-2</c:v>
                </c:pt>
                <c:pt idx="49">
                  <c:v>4.5833333333333337E-2</c:v>
                </c:pt>
                <c:pt idx="50">
                  <c:v>4.6527777777777779E-2</c:v>
                </c:pt>
                <c:pt idx="51">
                  <c:v>4.6527777777777779E-2</c:v>
                </c:pt>
                <c:pt idx="52">
                  <c:v>4.6643518518518522E-2</c:v>
                </c:pt>
                <c:pt idx="53">
                  <c:v>4.670138888888889E-2</c:v>
                </c:pt>
                <c:pt idx="54">
                  <c:v>4.6759259259259257E-2</c:v>
                </c:pt>
                <c:pt idx="55">
                  <c:v>4.6828703703703706E-2</c:v>
                </c:pt>
                <c:pt idx="56">
                  <c:v>4.704861111111111E-2</c:v>
                </c:pt>
                <c:pt idx="57">
                  <c:v>4.7337962962962964E-2</c:v>
                </c:pt>
                <c:pt idx="58">
                  <c:v>4.780092592592592E-2</c:v>
                </c:pt>
                <c:pt idx="59">
                  <c:v>4.7893518518518523E-2</c:v>
                </c:pt>
                <c:pt idx="60">
                  <c:v>4.7916666666666663E-2</c:v>
                </c:pt>
                <c:pt idx="61">
                  <c:v>4.8495370370370376E-2</c:v>
                </c:pt>
                <c:pt idx="62">
                  <c:v>4.9189814814814818E-2</c:v>
                </c:pt>
                <c:pt idx="63">
                  <c:v>4.9768518518518517E-2</c:v>
                </c:pt>
                <c:pt idx="64">
                  <c:v>5.0115740740740738E-2</c:v>
                </c:pt>
                <c:pt idx="65">
                  <c:v>5.0520833333333327E-2</c:v>
                </c:pt>
                <c:pt idx="66">
                  <c:v>5.0578703703703709E-2</c:v>
                </c:pt>
                <c:pt idx="67">
                  <c:v>5.0648148148148144E-2</c:v>
                </c:pt>
                <c:pt idx="68">
                  <c:v>5.1076388888888886E-2</c:v>
                </c:pt>
                <c:pt idx="69">
                  <c:v>5.1388888888888894E-2</c:v>
                </c:pt>
                <c:pt idx="70">
                  <c:v>5.1562499999999997E-2</c:v>
                </c:pt>
                <c:pt idx="71">
                  <c:v>5.2962962962962962E-2</c:v>
                </c:pt>
                <c:pt idx="72">
                  <c:v>5.3067129629629638E-2</c:v>
                </c:pt>
                <c:pt idx="73">
                  <c:v>5.3159722222222226E-2</c:v>
                </c:pt>
                <c:pt idx="74">
                  <c:v>5.347222222222222E-2</c:v>
                </c:pt>
                <c:pt idx="75">
                  <c:v>5.347222222222222E-2</c:v>
                </c:pt>
                <c:pt idx="76">
                  <c:v>5.4421296296296294E-2</c:v>
                </c:pt>
                <c:pt idx="77">
                  <c:v>5.4571759259259257E-2</c:v>
                </c:pt>
                <c:pt idx="78">
                  <c:v>5.4618055555555552E-2</c:v>
                </c:pt>
                <c:pt idx="79">
                  <c:v>5.4942129629629632E-2</c:v>
                </c:pt>
                <c:pt idx="80">
                  <c:v>5.5671296296296302E-2</c:v>
                </c:pt>
                <c:pt idx="81">
                  <c:v>5.6076388888888884E-2</c:v>
                </c:pt>
                <c:pt idx="82">
                  <c:v>5.6365740740740744E-2</c:v>
                </c:pt>
                <c:pt idx="83">
                  <c:v>5.6365740740740744E-2</c:v>
                </c:pt>
                <c:pt idx="84">
                  <c:v>5.6944444444444443E-2</c:v>
                </c:pt>
                <c:pt idx="85">
                  <c:v>5.7881944444444444E-2</c:v>
                </c:pt>
                <c:pt idx="86">
                  <c:v>5.8414351851851849E-2</c:v>
                </c:pt>
                <c:pt idx="87">
                  <c:v>5.842592592592593E-2</c:v>
                </c:pt>
                <c:pt idx="88">
                  <c:v>5.9247685185185188E-2</c:v>
                </c:pt>
                <c:pt idx="89">
                  <c:v>5.9293981481481482E-2</c:v>
                </c:pt>
                <c:pt idx="90">
                  <c:v>5.9456018518518526E-2</c:v>
                </c:pt>
                <c:pt idx="91">
                  <c:v>6.5092592592592591E-2</c:v>
                </c:pt>
                <c:pt idx="92">
                  <c:v>6.7824074074074078E-2</c:v>
                </c:pt>
                <c:pt idx="93">
                  <c:v>6.9143518518518521E-2</c:v>
                </c:pt>
                <c:pt idx="94">
                  <c:v>7.013888888888889E-2</c:v>
                </c:pt>
                <c:pt idx="95">
                  <c:v>7.03125E-2</c:v>
                </c:pt>
                <c:pt idx="96">
                  <c:v>7.1608796296296295E-2</c:v>
                </c:pt>
                <c:pt idx="97">
                  <c:v>7.3240740740740731E-2</c:v>
                </c:pt>
                <c:pt idx="98">
                  <c:v>7.5648148148148145E-2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1-48F9-BBB5-C5E5410D6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40040"/>
        <c:axId val="424334160"/>
      </c:lineChart>
      <c:catAx>
        <c:axId val="42434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3341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24334160"/>
        <c:scaling>
          <c:orientation val="minMax"/>
          <c:max val="7.6388888888888895E-2"/>
          <c:min val="2.7777777777777891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h:mm:ss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340040"/>
        <c:crosses val="autoZero"/>
        <c:crossBetween val="between"/>
        <c:majorUnit val="6.944444444444451E-3"/>
      </c:valAx>
      <c:spPr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Combo!$B$1</c:f>
              <c:strCache>
                <c:ptCount val="1"/>
                <c:pt idx="0">
                  <c:v>Miles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Combo!$A$2:$A$13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Combo!$B$2:$B$13</c:f>
              <c:numCache>
                <c:formatCode>_(* #,##0_);_(* \(#,##0\);_(* "-"??_);_(@_)</c:formatCode>
                <c:ptCount val="12"/>
                <c:pt idx="0">
                  <c:v>8670</c:v>
                </c:pt>
                <c:pt idx="1">
                  <c:v>6396</c:v>
                </c:pt>
                <c:pt idx="2">
                  <c:v>8304</c:v>
                </c:pt>
                <c:pt idx="3">
                  <c:v>4797</c:v>
                </c:pt>
                <c:pt idx="4">
                  <c:v>8826</c:v>
                </c:pt>
                <c:pt idx="5">
                  <c:v>6675</c:v>
                </c:pt>
                <c:pt idx="6">
                  <c:v>8616</c:v>
                </c:pt>
                <c:pt idx="7">
                  <c:v>7512</c:v>
                </c:pt>
                <c:pt idx="8">
                  <c:v>5001</c:v>
                </c:pt>
                <c:pt idx="9">
                  <c:v>5718</c:v>
                </c:pt>
                <c:pt idx="10">
                  <c:v>5226</c:v>
                </c:pt>
                <c:pt idx="11">
                  <c:v>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9-449B-9CB8-74E0AA2A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5728"/>
        <c:axId val="424334944"/>
      </c:barChart>
      <c:lineChart>
        <c:grouping val="standard"/>
        <c:varyColors val="0"/>
        <c:ser>
          <c:idx val="1"/>
          <c:order val="1"/>
          <c:tx>
            <c:strRef>
              <c:f>Combo!$C$1</c:f>
              <c:strCache>
                <c:ptCount val="1"/>
                <c:pt idx="0">
                  <c:v>MPG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Combo!$A$2:$A$13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Combo!$C$2:$C$13</c:f>
              <c:numCache>
                <c:formatCode>0.0</c:formatCode>
                <c:ptCount val="12"/>
                <c:pt idx="0">
                  <c:v>24.5</c:v>
                </c:pt>
                <c:pt idx="1">
                  <c:v>22.3</c:v>
                </c:pt>
                <c:pt idx="2">
                  <c:v>25.9</c:v>
                </c:pt>
                <c:pt idx="3">
                  <c:v>37.1</c:v>
                </c:pt>
                <c:pt idx="4">
                  <c:v>18</c:v>
                </c:pt>
                <c:pt idx="5">
                  <c:v>21.5</c:v>
                </c:pt>
                <c:pt idx="6">
                  <c:v>15.5</c:v>
                </c:pt>
                <c:pt idx="7">
                  <c:v>25.5</c:v>
                </c:pt>
                <c:pt idx="8">
                  <c:v>20</c:v>
                </c:pt>
                <c:pt idx="9">
                  <c:v>29</c:v>
                </c:pt>
                <c:pt idx="10">
                  <c:v>26.4</c:v>
                </c:pt>
                <c:pt idx="11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9-449B-9CB8-74E0AA2A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36512"/>
        <c:axId val="424335336"/>
      </c:lineChart>
      <c:catAx>
        <c:axId val="4243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944"/>
        <c:crosses val="autoZero"/>
        <c:auto val="1"/>
        <c:lblAlgn val="ctr"/>
        <c:lblOffset val="100"/>
        <c:noMultiLvlLbl val="0"/>
      </c:catAx>
      <c:valAx>
        <c:axId val="4243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5728"/>
        <c:crosses val="autoZero"/>
        <c:crossBetween val="between"/>
      </c:valAx>
      <c:valAx>
        <c:axId val="424335336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6512"/>
        <c:crosses val="max"/>
        <c:crossBetween val="between"/>
      </c:valAx>
      <c:catAx>
        <c:axId val="424336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4335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YearData!$B$3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YearData!$B$4:$B$15</c:f>
              <c:numCache>
                <c:formatCode>#,##0</c:formatCode>
                <c:ptCount val="12"/>
                <c:pt idx="0">
                  <c:v>88</c:v>
                </c:pt>
                <c:pt idx="1">
                  <c:v>145</c:v>
                </c:pt>
                <c:pt idx="2">
                  <c:v>132</c:v>
                </c:pt>
                <c:pt idx="3">
                  <c:v>136</c:v>
                </c:pt>
                <c:pt idx="4">
                  <c:v>142</c:v>
                </c:pt>
                <c:pt idx="5">
                  <c:v>179</c:v>
                </c:pt>
                <c:pt idx="6" formatCode="General">
                  <c:v>194</c:v>
                </c:pt>
                <c:pt idx="7" formatCode="General">
                  <c:v>215</c:v>
                </c:pt>
                <c:pt idx="8" formatCode="General">
                  <c:v>162</c:v>
                </c:pt>
                <c:pt idx="9" formatCode="General">
                  <c:v>213</c:v>
                </c:pt>
                <c:pt idx="10" formatCode="General">
                  <c:v>256</c:v>
                </c:pt>
                <c:pt idx="1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C-419C-BA8E-91ED70BDD75F}"/>
            </c:ext>
          </c:extLst>
        </c:ser>
        <c:ser>
          <c:idx val="1"/>
          <c:order val="1"/>
          <c:tx>
            <c:strRef>
              <c:f>YearData!$C$3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YearData!$C$4:$C$15</c:f>
              <c:numCache>
                <c:formatCode>#,##0</c:formatCode>
                <c:ptCount val="12"/>
                <c:pt idx="0">
                  <c:v>66</c:v>
                </c:pt>
                <c:pt idx="1">
                  <c:v>86</c:v>
                </c:pt>
                <c:pt idx="2">
                  <c:v>81</c:v>
                </c:pt>
                <c:pt idx="3">
                  <c:v>103</c:v>
                </c:pt>
                <c:pt idx="4">
                  <c:v>94</c:v>
                </c:pt>
                <c:pt idx="5">
                  <c:v>108</c:v>
                </c:pt>
                <c:pt idx="6" formatCode="General">
                  <c:v>125</c:v>
                </c:pt>
                <c:pt idx="7" formatCode="General">
                  <c:v>136</c:v>
                </c:pt>
                <c:pt idx="8" formatCode="General">
                  <c:v>144</c:v>
                </c:pt>
                <c:pt idx="9" formatCode="General">
                  <c:v>134</c:v>
                </c:pt>
                <c:pt idx="10" formatCode="General">
                  <c:v>128</c:v>
                </c:pt>
                <c:pt idx="1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C-419C-BA8E-91ED70BDD75F}"/>
            </c:ext>
          </c:extLst>
        </c:ser>
        <c:ser>
          <c:idx val="2"/>
          <c:order val="2"/>
          <c:tx>
            <c:strRef>
              <c:f>YearData!$D$3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YearData!$D$4:$D$15</c:f>
              <c:numCache>
                <c:formatCode>#,##0</c:formatCode>
                <c:ptCount val="12"/>
                <c:pt idx="0">
                  <c:v>114</c:v>
                </c:pt>
                <c:pt idx="1">
                  <c:v>122</c:v>
                </c:pt>
                <c:pt idx="2">
                  <c:v>114</c:v>
                </c:pt>
                <c:pt idx="3">
                  <c:v>129</c:v>
                </c:pt>
                <c:pt idx="4">
                  <c:v>142</c:v>
                </c:pt>
                <c:pt idx="5">
                  <c:v>135</c:v>
                </c:pt>
                <c:pt idx="6" formatCode="General">
                  <c:v>150</c:v>
                </c:pt>
                <c:pt idx="7" formatCode="General">
                  <c:v>166</c:v>
                </c:pt>
                <c:pt idx="8" formatCode="General">
                  <c:v>189</c:v>
                </c:pt>
                <c:pt idx="9" formatCode="General">
                  <c:v>187</c:v>
                </c:pt>
                <c:pt idx="10" formatCode="General">
                  <c:v>193</c:v>
                </c:pt>
                <c:pt idx="1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FC-419C-BA8E-91ED70BDD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27705488"/>
        <c:axId val="627705880"/>
      </c:barChart>
      <c:catAx>
        <c:axId val="62770548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05880"/>
        <c:crosses val="autoZero"/>
        <c:auto val="1"/>
        <c:lblAlgn val="ctr"/>
        <c:lblOffset val="100"/>
        <c:noMultiLvlLbl val="0"/>
      </c:catAx>
      <c:valAx>
        <c:axId val="6277058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YearData!$B$3</c:f>
              <c:strCache>
                <c:ptCount val="1"/>
                <c:pt idx="0">
                  <c:v>Domestic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YearData!$B$4:$B$15</c:f>
              <c:numCache>
                <c:formatCode>#,##0</c:formatCode>
                <c:ptCount val="12"/>
                <c:pt idx="0">
                  <c:v>88</c:v>
                </c:pt>
                <c:pt idx="1">
                  <c:v>145</c:v>
                </c:pt>
                <c:pt idx="2">
                  <c:v>132</c:v>
                </c:pt>
                <c:pt idx="3">
                  <c:v>136</c:v>
                </c:pt>
                <c:pt idx="4">
                  <c:v>142</c:v>
                </c:pt>
                <c:pt idx="5">
                  <c:v>179</c:v>
                </c:pt>
                <c:pt idx="6" formatCode="General">
                  <c:v>194</c:v>
                </c:pt>
                <c:pt idx="7" formatCode="General">
                  <c:v>215</c:v>
                </c:pt>
                <c:pt idx="8" formatCode="General">
                  <c:v>162</c:v>
                </c:pt>
                <c:pt idx="9" formatCode="General">
                  <c:v>213</c:v>
                </c:pt>
                <c:pt idx="10" formatCode="General">
                  <c:v>256</c:v>
                </c:pt>
                <c:pt idx="11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9-4367-9BCE-228A281BBF1D}"/>
            </c:ext>
          </c:extLst>
        </c:ser>
        <c:ser>
          <c:idx val="1"/>
          <c:order val="1"/>
          <c:tx>
            <c:strRef>
              <c:f>YearData!$C$3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YearData!$C$4:$C$15</c:f>
              <c:numCache>
                <c:formatCode>#,##0</c:formatCode>
                <c:ptCount val="12"/>
                <c:pt idx="0">
                  <c:v>66</c:v>
                </c:pt>
                <c:pt idx="1">
                  <c:v>86</c:v>
                </c:pt>
                <c:pt idx="2">
                  <c:v>81</c:v>
                </c:pt>
                <c:pt idx="3">
                  <c:v>103</c:v>
                </c:pt>
                <c:pt idx="4">
                  <c:v>94</c:v>
                </c:pt>
                <c:pt idx="5">
                  <c:v>108</c:v>
                </c:pt>
                <c:pt idx="6" formatCode="General">
                  <c:v>125</c:v>
                </c:pt>
                <c:pt idx="7" formatCode="General">
                  <c:v>136</c:v>
                </c:pt>
                <c:pt idx="8" formatCode="General">
                  <c:v>144</c:v>
                </c:pt>
                <c:pt idx="9" formatCode="General">
                  <c:v>134</c:v>
                </c:pt>
                <c:pt idx="10" formatCode="General">
                  <c:v>128</c:v>
                </c:pt>
                <c:pt idx="11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9-4367-9BCE-228A281BBF1D}"/>
            </c:ext>
          </c:extLst>
        </c:ser>
        <c:ser>
          <c:idx val="2"/>
          <c:order val="2"/>
          <c:tx>
            <c:strRef>
              <c:f>YearData!$D$3</c:f>
              <c:strCache>
                <c:ptCount val="1"/>
                <c:pt idx="0">
                  <c:v>Asia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YearData!$D$4:$D$15</c:f>
              <c:numCache>
                <c:formatCode>#,##0</c:formatCode>
                <c:ptCount val="12"/>
                <c:pt idx="0">
                  <c:v>114</c:v>
                </c:pt>
                <c:pt idx="1">
                  <c:v>122</c:v>
                </c:pt>
                <c:pt idx="2">
                  <c:v>114</c:v>
                </c:pt>
                <c:pt idx="3">
                  <c:v>129</c:v>
                </c:pt>
                <c:pt idx="4">
                  <c:v>142</c:v>
                </c:pt>
                <c:pt idx="5">
                  <c:v>135</c:v>
                </c:pt>
                <c:pt idx="6" formatCode="General">
                  <c:v>150</c:v>
                </c:pt>
                <c:pt idx="7" formatCode="General">
                  <c:v>166</c:v>
                </c:pt>
                <c:pt idx="8" formatCode="General">
                  <c:v>189</c:v>
                </c:pt>
                <c:pt idx="9" formatCode="General">
                  <c:v>187</c:v>
                </c:pt>
                <c:pt idx="10" formatCode="General">
                  <c:v>193</c:v>
                </c:pt>
                <c:pt idx="11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9-4367-9BCE-228A281BBF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4720280"/>
        <c:axId val="714367320"/>
      </c:lineChart>
      <c:catAx>
        <c:axId val="434720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7320"/>
        <c:crosses val="autoZero"/>
        <c:auto val="1"/>
        <c:lblAlgn val="ctr"/>
        <c:lblOffset val="100"/>
        <c:noMultiLvlLbl val="0"/>
      </c:catAx>
      <c:valAx>
        <c:axId val="71436732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34720280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YearData!$B$3</c:f>
              <c:strCache>
                <c:ptCount val="1"/>
                <c:pt idx="0">
                  <c:v>Domestic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YearData!$B$4:$B$15</c:f>
              <c:numCache>
                <c:formatCode>#,##0</c:formatCode>
                <c:ptCount val="12"/>
                <c:pt idx="0">
                  <c:v>88</c:v>
                </c:pt>
                <c:pt idx="1">
                  <c:v>145</c:v>
                </c:pt>
                <c:pt idx="2">
                  <c:v>132</c:v>
                </c:pt>
                <c:pt idx="3">
                  <c:v>136</c:v>
                </c:pt>
                <c:pt idx="4">
                  <c:v>142</c:v>
                </c:pt>
                <c:pt idx="5">
                  <c:v>179</c:v>
                </c:pt>
                <c:pt idx="6" formatCode="General">
                  <c:v>194</c:v>
                </c:pt>
                <c:pt idx="7" formatCode="General">
                  <c:v>215</c:v>
                </c:pt>
                <c:pt idx="8" formatCode="General">
                  <c:v>162</c:v>
                </c:pt>
                <c:pt idx="9" formatCode="General">
                  <c:v>213</c:v>
                </c:pt>
                <c:pt idx="10" formatCode="General">
                  <c:v>256</c:v>
                </c:pt>
                <c:pt idx="1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4-4EFC-9C16-0F1863C953D7}"/>
            </c:ext>
          </c:extLst>
        </c:ser>
        <c:ser>
          <c:idx val="1"/>
          <c:order val="1"/>
          <c:tx>
            <c:strRef>
              <c:f>YearData!$C$3</c:f>
              <c:strCache>
                <c:ptCount val="1"/>
                <c:pt idx="0">
                  <c:v>Europe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YearData!$C$4:$C$15</c:f>
              <c:numCache>
                <c:formatCode>#,##0</c:formatCode>
                <c:ptCount val="12"/>
                <c:pt idx="0">
                  <c:v>66</c:v>
                </c:pt>
                <c:pt idx="1">
                  <c:v>86</c:v>
                </c:pt>
                <c:pt idx="2">
                  <c:v>81</c:v>
                </c:pt>
                <c:pt idx="3">
                  <c:v>103</c:v>
                </c:pt>
                <c:pt idx="4">
                  <c:v>94</c:v>
                </c:pt>
                <c:pt idx="5">
                  <c:v>108</c:v>
                </c:pt>
                <c:pt idx="6" formatCode="General">
                  <c:v>125</c:v>
                </c:pt>
                <c:pt idx="7" formatCode="General">
                  <c:v>136</c:v>
                </c:pt>
                <c:pt idx="8" formatCode="General">
                  <c:v>144</c:v>
                </c:pt>
                <c:pt idx="9" formatCode="General">
                  <c:v>134</c:v>
                </c:pt>
                <c:pt idx="10" formatCode="General">
                  <c:v>128</c:v>
                </c:pt>
                <c:pt idx="1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4-4EFC-9C16-0F1863C953D7}"/>
            </c:ext>
          </c:extLst>
        </c:ser>
        <c:ser>
          <c:idx val="2"/>
          <c:order val="2"/>
          <c:tx>
            <c:strRef>
              <c:f>YearData!$D$3</c:f>
              <c:strCache>
                <c:ptCount val="1"/>
                <c:pt idx="0">
                  <c:v>Asia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YearData!$D$4:$D$15</c:f>
              <c:numCache>
                <c:formatCode>#,##0</c:formatCode>
                <c:ptCount val="12"/>
                <c:pt idx="0">
                  <c:v>114</c:v>
                </c:pt>
                <c:pt idx="1">
                  <c:v>122</c:v>
                </c:pt>
                <c:pt idx="2">
                  <c:v>114</c:v>
                </c:pt>
                <c:pt idx="3">
                  <c:v>129</c:v>
                </c:pt>
                <c:pt idx="4">
                  <c:v>142</c:v>
                </c:pt>
                <c:pt idx="5">
                  <c:v>135</c:v>
                </c:pt>
                <c:pt idx="6" formatCode="General">
                  <c:v>150</c:v>
                </c:pt>
                <c:pt idx="7" formatCode="General">
                  <c:v>166</c:v>
                </c:pt>
                <c:pt idx="8" formatCode="General">
                  <c:v>189</c:v>
                </c:pt>
                <c:pt idx="9" formatCode="General">
                  <c:v>187</c:v>
                </c:pt>
                <c:pt idx="10" formatCode="General">
                  <c:v>193</c:v>
                </c:pt>
                <c:pt idx="1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4-4EFC-9C16-0F1863C95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714365752"/>
        <c:axId val="714367712"/>
      </c:barChart>
      <c:catAx>
        <c:axId val="714365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7712"/>
        <c:crosses val="autoZero"/>
        <c:auto val="1"/>
        <c:lblAlgn val="ctr"/>
        <c:lblOffset val="100"/>
        <c:noMultiLvlLbl val="0"/>
      </c:catAx>
      <c:valAx>
        <c:axId val="71436771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YearData!$B$3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3E2-46D6-BEDA-29C0D3798B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3E2-46D6-BEDA-29C0D3798B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3E2-46D6-BEDA-29C0D3798B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3E2-46D6-BEDA-29C0D3798B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3E2-46D6-BEDA-29C0D3798B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3E2-46D6-BEDA-29C0D3798B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3E2-46D6-BEDA-29C0D3798B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3E2-46D6-BEDA-29C0D3798B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43E2-46D6-BEDA-29C0D3798B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43E2-46D6-BEDA-29C0D3798B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43E2-46D6-BEDA-29C0D3798BF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43E2-46D6-BEDA-29C0D3798B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YearData!$B$4:$B$15</c:f>
              <c:numCache>
                <c:formatCode>#,##0</c:formatCode>
                <c:ptCount val="12"/>
                <c:pt idx="0">
                  <c:v>88</c:v>
                </c:pt>
                <c:pt idx="1">
                  <c:v>145</c:v>
                </c:pt>
                <c:pt idx="2">
                  <c:v>132</c:v>
                </c:pt>
                <c:pt idx="3">
                  <c:v>136</c:v>
                </c:pt>
                <c:pt idx="4">
                  <c:v>142</c:v>
                </c:pt>
                <c:pt idx="5">
                  <c:v>179</c:v>
                </c:pt>
                <c:pt idx="6" formatCode="General">
                  <c:v>194</c:v>
                </c:pt>
                <c:pt idx="7" formatCode="General">
                  <c:v>215</c:v>
                </c:pt>
                <c:pt idx="8" formatCode="General">
                  <c:v>162</c:v>
                </c:pt>
                <c:pt idx="9" formatCode="General">
                  <c:v>213</c:v>
                </c:pt>
                <c:pt idx="10" formatCode="General">
                  <c:v>256</c:v>
                </c:pt>
                <c:pt idx="1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3E2-46D6-BEDA-29C0D3798B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Data!$B$4:$G$4</c:f>
              <c:numCache>
                <c:formatCode>#,##0</c:formatCode>
                <c:ptCount val="6"/>
                <c:pt idx="0">
                  <c:v>86</c:v>
                </c:pt>
                <c:pt idx="1">
                  <c:v>138</c:v>
                </c:pt>
                <c:pt idx="2">
                  <c:v>127</c:v>
                </c:pt>
                <c:pt idx="3">
                  <c:v>131</c:v>
                </c:pt>
                <c:pt idx="4">
                  <c:v>149</c:v>
                </c:pt>
                <c:pt idx="5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5-4BEC-B5B0-C1020681542B}"/>
            </c:ext>
          </c:extLst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Data!$B$5:$G$5</c:f>
              <c:numCache>
                <c:formatCode>#,##0</c:formatCode>
                <c:ptCount val="6"/>
                <c:pt idx="0">
                  <c:v>63</c:v>
                </c:pt>
                <c:pt idx="1">
                  <c:v>84</c:v>
                </c:pt>
                <c:pt idx="2">
                  <c:v>81</c:v>
                </c:pt>
                <c:pt idx="3">
                  <c:v>101</c:v>
                </c:pt>
                <c:pt idx="4">
                  <c:v>95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5-4BEC-B5B0-C1020681542B}"/>
            </c:ext>
          </c:extLst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Data!$B$6:$G$6</c:f>
              <c:numCache>
                <c:formatCode>#,##0</c:formatCode>
                <c:ptCount val="6"/>
                <c:pt idx="0">
                  <c:v>119</c:v>
                </c:pt>
                <c:pt idx="1">
                  <c:v>122</c:v>
                </c:pt>
                <c:pt idx="2">
                  <c:v>115</c:v>
                </c:pt>
                <c:pt idx="3">
                  <c:v>126</c:v>
                </c:pt>
                <c:pt idx="4">
                  <c:v>124</c:v>
                </c:pt>
                <c:pt idx="5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5-4BEC-B5B0-C1020681542B}"/>
            </c:ext>
          </c:extLst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Data!$B$7:$G$7</c:f>
              <c:numCache>
                <c:formatCode>#,##0</c:formatCode>
                <c:ptCount val="6"/>
                <c:pt idx="0">
                  <c:v>43</c:v>
                </c:pt>
                <c:pt idx="1">
                  <c:v>65</c:v>
                </c:pt>
                <c:pt idx="2">
                  <c:v>78</c:v>
                </c:pt>
                <c:pt idx="3">
                  <c:v>62</c:v>
                </c:pt>
                <c:pt idx="4">
                  <c:v>67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5-4BEC-B5B0-C10206815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570895"/>
        <c:axId val="870569231"/>
      </c:barChart>
      <c:catAx>
        <c:axId val="87057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69231"/>
        <c:crosses val="autoZero"/>
        <c:auto val="1"/>
        <c:lblAlgn val="ctr"/>
        <c:lblOffset val="100"/>
        <c:noMultiLvlLbl val="0"/>
      </c:catAx>
      <c:valAx>
        <c:axId val="87056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7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16311814246142E-2"/>
          <c:y val="0.1655623951632125"/>
          <c:w val="0.64128651592440644"/>
          <c:h val="0.615314031987878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3-4209-9BA1-524811B5B69C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3-4209-9BA1-524811B5B69C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3-4209-9BA1-524811B5B69C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3-4209-9BA1-524811B5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134360"/>
        <c:axId val="358447592"/>
      </c:barChart>
      <c:catAx>
        <c:axId val="3601343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358447592"/>
        <c:crosses val="autoZero"/>
        <c:auto val="1"/>
        <c:lblAlgn val="ctr"/>
        <c:lblOffset val="100"/>
        <c:noMultiLvlLbl val="0"/>
      </c:catAx>
      <c:valAx>
        <c:axId val="358447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36013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Regional Sales Report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6"/>
        </a:solidFill>
        <a:ln w="25400" cap="flat" cmpd="sng" algn="ctr">
          <a:solidFill>
            <a:schemeClr val="accent6">
              <a:shade val="50000"/>
            </a:schemeClr>
          </a:solidFill>
          <a:prstDash val="solid"/>
        </a:ln>
        <a:effectLst/>
        <a:sp3d contourW="25400">
          <a:contourClr>
            <a:schemeClr val="accent6">
              <a:shade val="50000"/>
            </a:schemeClr>
          </a:contourClr>
        </a:sp3d>
      </c:spPr>
    </c:floor>
    <c:sideWall>
      <c:thickness val="0"/>
      <c:spPr>
        <a:gradFill rotWithShape="1">
          <a:gsLst>
            <a:gs pos="0">
              <a:schemeClr val="accent3">
                <a:tint val="50000"/>
                <a:satMod val="300000"/>
              </a:schemeClr>
            </a:gs>
            <a:gs pos="35000">
              <a:schemeClr val="accent3">
                <a:tint val="37000"/>
                <a:satMod val="300000"/>
              </a:schemeClr>
            </a:gs>
            <a:gs pos="100000">
              <a:schemeClr val="accent3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p3d contourW="9525">
          <a:contourClr>
            <a:schemeClr val="accent3">
              <a:shade val="95000"/>
              <a:satMod val="105000"/>
            </a:schemeClr>
          </a:contourClr>
        </a:sp3d>
      </c:spPr>
    </c:sideWall>
    <c:backWall>
      <c:thickness val="0"/>
      <c:spPr>
        <a:gradFill rotWithShape="1">
          <a:gsLst>
            <a:gs pos="0">
              <a:schemeClr val="accent3">
                <a:tint val="50000"/>
                <a:satMod val="300000"/>
              </a:schemeClr>
            </a:gs>
            <a:gs pos="35000">
              <a:schemeClr val="accent3">
                <a:tint val="37000"/>
                <a:satMod val="300000"/>
              </a:schemeClr>
            </a:gs>
            <a:gs pos="100000">
              <a:schemeClr val="accent3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p3d contourW="9525">
          <a:contourClr>
            <a:schemeClr val="accent3">
              <a:shade val="95000"/>
              <a:satMod val="105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0.15747462817147886"/>
          <c:y val="0.17616907261592304"/>
          <c:w val="0.57112248468941385"/>
          <c:h val="0.67345654709827962"/>
        </c:manualLayout>
      </c:layout>
      <c:bar3DChart>
        <c:barDir val="col"/>
        <c:grouping val="standard"/>
        <c:varyColors val="0"/>
        <c:ser>
          <c:idx val="3"/>
          <c:order val="0"/>
          <c:tx>
            <c:strRef>
              <c:f>ChartData!$A$8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7-48F0-8739-4714667AFD12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7-48F0-8739-4714667AFD12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7-48F0-8739-4714667AFD12}"/>
            </c:ext>
          </c:extLst>
        </c:ser>
        <c:ser>
          <c:idx val="0"/>
          <c:order val="3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7-48F0-8739-4714667A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447200"/>
        <c:axId val="358453080"/>
        <c:axId val="358538752"/>
      </c:bar3DChart>
      <c:catAx>
        <c:axId val="35844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53080"/>
        <c:crosses val="autoZero"/>
        <c:auto val="1"/>
        <c:lblAlgn val="ctr"/>
        <c:lblOffset val="100"/>
        <c:noMultiLvlLbl val="0"/>
      </c:catAx>
      <c:valAx>
        <c:axId val="3584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-Millions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7200"/>
        <c:crosses val="autoZero"/>
        <c:crossBetween val="between"/>
      </c:valAx>
      <c:serAx>
        <c:axId val="35853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530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tint val="50000"/>
            <a:satMod val="300000"/>
          </a:schemeClr>
        </a:gs>
        <a:gs pos="35000">
          <a:schemeClr val="accent2">
            <a:tint val="37000"/>
            <a:satMod val="300000"/>
          </a:schemeClr>
        </a:gs>
        <a:gs pos="100000">
          <a:schemeClr val="accent2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2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 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25B-42C8-A1DC-22C3AB2E4B88}"/>
              </c:ext>
            </c:extLst>
          </c:dPt>
          <c:dPt>
            <c:idx val="1"/>
            <c:bubble3D val="0"/>
            <c:explosion val="14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25B-42C8-A1DC-22C3AB2E4B88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25B-42C8-A1DC-22C3AB2E4B88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25B-42C8-A1DC-22C3AB2E4B88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25B-42C8-A1DC-22C3AB2E4B88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25B-42C8-A1DC-22C3AB2E4B8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25B-42C8-A1DC-22C3AB2E4B8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25B-42C8-A1DC-22C3AB2E4B88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25B-42C8-A1DC-22C3AB2E4B88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25B-42C8-A1DC-22C3AB2E4B88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25B-42C8-A1DC-22C3AB2E4B88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D25B-42C8-A1DC-22C3AB2E4B8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5B-42C8-A1DC-22C3AB2E4B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Regional Sales Report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00332061413674E-2"/>
          <c:y val="0.1504278474983631"/>
          <c:w val="0.8945459404018532"/>
          <c:h val="0.7359461146920675"/>
        </c:manualLayout>
      </c:layout>
      <c:lineChart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0-4A98-8F90-15AFF3BF38BB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0-4A98-8F90-15AFF3BF38BB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0-4A98-8F90-15AFF3BF38BB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70-4A98-8F90-15AFF3BF38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8447984"/>
        <c:axId val="358451120"/>
      </c:lineChart>
      <c:catAx>
        <c:axId val="3584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5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84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44849811707371"/>
          <c:y val="0.20221634798954385"/>
          <c:w val="0.56445127984555898"/>
          <c:h val="6.2946515111463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5">
            <a:lumMod val="110000"/>
            <a:satMod val="105000"/>
            <a:tint val="67000"/>
          </a:schemeClr>
        </a:gs>
        <a:gs pos="50000">
          <a:schemeClr val="accent5">
            <a:lumMod val="105000"/>
            <a:satMod val="103000"/>
            <a:tint val="73000"/>
          </a:schemeClr>
        </a:gs>
        <a:gs pos="100000">
          <a:schemeClr val="accent5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Regional Sales Report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47462817147889"/>
          <c:y val="0.17616907261592304"/>
          <c:w val="0.7064699007363292"/>
          <c:h val="0.673456547098279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ChartData!$B$4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ChartData!$B$5:$B$8</c:f>
              <c:numCache>
                <c:formatCode>#,##0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2-433F-A497-30C0FECEB2CD}"/>
            </c:ext>
          </c:extLst>
        </c:ser>
        <c:ser>
          <c:idx val="1"/>
          <c:order val="1"/>
          <c:tx>
            <c:strRef>
              <c:f>ChartData!$C$4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ChartData!$C$5:$C$8</c:f>
              <c:numCache>
                <c:formatCode>#,##0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2-433F-A497-30C0FECEB2CD}"/>
            </c:ext>
          </c:extLst>
        </c:ser>
        <c:ser>
          <c:idx val="2"/>
          <c:order val="2"/>
          <c:tx>
            <c:strRef>
              <c:f>ChartData!$D$4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ChartData!$D$5:$D$8</c:f>
              <c:numCache>
                <c:formatCode>#,##0</c:formatCode>
                <c:ptCount val="4"/>
                <c:pt idx="0">
                  <c:v>125</c:v>
                </c:pt>
                <c:pt idx="1">
                  <c:v>80</c:v>
                </c:pt>
                <c:pt idx="2">
                  <c:v>110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2-433F-A497-30C0FECEB2CD}"/>
            </c:ext>
          </c:extLst>
        </c:ser>
        <c:ser>
          <c:idx val="3"/>
          <c:order val="3"/>
          <c:tx>
            <c:strRef>
              <c:f>ChartData!$E$4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ChartData!$E$5:$E$8</c:f>
              <c:numCache>
                <c:formatCode>#,##0</c:formatCode>
                <c:ptCount val="4"/>
                <c:pt idx="0">
                  <c:v>130</c:v>
                </c:pt>
                <c:pt idx="1">
                  <c:v>100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02-433F-A497-30C0FECEB2CD}"/>
            </c:ext>
          </c:extLst>
        </c:ser>
        <c:ser>
          <c:idx val="4"/>
          <c:order val="4"/>
          <c:tx>
            <c:strRef>
              <c:f>ChartData!$F$4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ChartData!$F$5:$F$8</c:f>
              <c:numCache>
                <c:formatCode>#,##0</c:formatCode>
                <c:ptCount val="4"/>
                <c:pt idx="0">
                  <c:v>140</c:v>
                </c:pt>
                <c:pt idx="1">
                  <c:v>90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02-433F-A497-30C0FECEB2CD}"/>
            </c:ext>
          </c:extLst>
        </c:ser>
        <c:ser>
          <c:idx val="5"/>
          <c:order val="5"/>
          <c:tx>
            <c:strRef>
              <c:f>ChartData!$G$4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ChartData!$G$5:$G$8</c:f>
              <c:numCache>
                <c:formatCode>#,##0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130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02-433F-A497-30C0FECEB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8449944"/>
        <c:axId val="358448376"/>
      </c:barChart>
      <c:catAx>
        <c:axId val="358449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8376"/>
        <c:crosses val="autoZero"/>
        <c:auto val="1"/>
        <c:lblAlgn val="ctr"/>
        <c:lblOffset val="100"/>
        <c:noMultiLvlLbl val="0"/>
      </c:catAx>
      <c:valAx>
        <c:axId val="35844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ChartData!$B$41</c:f>
              <c:strCache>
                <c:ptCount val="1"/>
                <c:pt idx="0">
                  <c:v>Miles</c:v>
                </c:pt>
              </c:strCache>
            </c:strRef>
          </c:tx>
          <c:invertIfNegative val="0"/>
          <c:cat>
            <c:strRef>
              <c:f>ChartData!$A$42:$A$53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ChartData!$B$42:$B$53</c:f>
              <c:numCache>
                <c:formatCode>_(* #,##0_);_(* \(#,##0\);_(* "-"??_);_(@_)</c:formatCode>
                <c:ptCount val="12"/>
                <c:pt idx="0">
                  <c:v>2167.5</c:v>
                </c:pt>
                <c:pt idx="1">
                  <c:v>1599</c:v>
                </c:pt>
                <c:pt idx="2">
                  <c:v>2076</c:v>
                </c:pt>
                <c:pt idx="3">
                  <c:v>1199.25</c:v>
                </c:pt>
                <c:pt idx="4">
                  <c:v>2206.5</c:v>
                </c:pt>
                <c:pt idx="5">
                  <c:v>1668.75</c:v>
                </c:pt>
                <c:pt idx="6">
                  <c:v>2154</c:v>
                </c:pt>
                <c:pt idx="7">
                  <c:v>1878</c:v>
                </c:pt>
                <c:pt idx="8">
                  <c:v>1250.25</c:v>
                </c:pt>
                <c:pt idx="9">
                  <c:v>1429.5</c:v>
                </c:pt>
                <c:pt idx="10">
                  <c:v>1306.5</c:v>
                </c:pt>
                <c:pt idx="11">
                  <c:v>1485.75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2-4267-B6F9-FAB3A8967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451904"/>
        <c:axId val="358449552"/>
      </c:barChart>
      <c:lineChart>
        <c:grouping val="standard"/>
        <c:varyColors val="0"/>
        <c:ser>
          <c:idx val="1"/>
          <c:order val="1"/>
          <c:tx>
            <c:strRef>
              <c:f>ChartData!$C$41</c:f>
              <c:strCache>
                <c:ptCount val="1"/>
                <c:pt idx="0">
                  <c:v>MPG</c:v>
                </c:pt>
              </c:strCache>
            </c:strRef>
          </c:tx>
          <c:marker>
            <c:symbol val="none"/>
          </c:marker>
          <c:cat>
            <c:strRef>
              <c:f>ChartData!$A$42:$A$53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ChartData!$C$42:$C$53</c:f>
              <c:numCache>
                <c:formatCode>0.0</c:formatCode>
                <c:ptCount val="12"/>
                <c:pt idx="0">
                  <c:v>24.5</c:v>
                </c:pt>
                <c:pt idx="1">
                  <c:v>22.3</c:v>
                </c:pt>
                <c:pt idx="2">
                  <c:v>25.9</c:v>
                </c:pt>
                <c:pt idx="3">
                  <c:v>37.1</c:v>
                </c:pt>
                <c:pt idx="4">
                  <c:v>18</c:v>
                </c:pt>
                <c:pt idx="5">
                  <c:v>21.5</c:v>
                </c:pt>
                <c:pt idx="6">
                  <c:v>15.5</c:v>
                </c:pt>
                <c:pt idx="7">
                  <c:v>25.5</c:v>
                </c:pt>
                <c:pt idx="8">
                  <c:v>20</c:v>
                </c:pt>
                <c:pt idx="9">
                  <c:v>29</c:v>
                </c:pt>
                <c:pt idx="10">
                  <c:v>26.4</c:v>
                </c:pt>
                <c:pt idx="11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1-4FF2-A26C-1D54B94FC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302520"/>
        <c:axId val="385802248"/>
      </c:lineChart>
      <c:catAx>
        <c:axId val="35845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8449552"/>
        <c:crosses val="autoZero"/>
        <c:auto val="1"/>
        <c:lblAlgn val="ctr"/>
        <c:lblOffset val="100"/>
        <c:noMultiLvlLbl val="0"/>
      </c:catAx>
      <c:valAx>
        <c:axId val="358449552"/>
        <c:scaling>
          <c:orientation val="minMax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numFmt formatCode="_(* #,##0_);_(* \(#,##0\);_(* &quot;-&quot;??_);_(@_)" sourceLinked="1"/>
        <c:majorTickMark val="out"/>
        <c:minorTickMark val="none"/>
        <c:tickLblPos val="nextTo"/>
        <c:crossAx val="358451904"/>
        <c:crosses val="autoZero"/>
        <c:crossBetween val="between"/>
      </c:valAx>
      <c:valAx>
        <c:axId val="38580224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42302520"/>
        <c:crosses val="max"/>
        <c:crossBetween val="between"/>
      </c:valAx>
      <c:catAx>
        <c:axId val="842302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80224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72</xdr:row>
      <xdr:rowOff>34290</xdr:rowOff>
    </xdr:from>
    <xdr:to>
      <xdr:col>29</xdr:col>
      <xdr:colOff>514350</xdr:colOff>
      <xdr:row>88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86139</xdr:colOff>
      <xdr:row>0</xdr:row>
      <xdr:rowOff>188844</xdr:rowOff>
    </xdr:from>
    <xdr:to>
      <xdr:col>16</xdr:col>
      <xdr:colOff>19879</xdr:colOff>
      <xdr:row>15</xdr:row>
      <xdr:rowOff>129209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271670</xdr:colOff>
      <xdr:row>1</xdr:row>
      <xdr:rowOff>69574</xdr:rowOff>
    </xdr:from>
    <xdr:to>
      <xdr:col>22</xdr:col>
      <xdr:colOff>404192</xdr:colOff>
      <xdr:row>16</xdr:row>
      <xdr:rowOff>56322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20</xdr:row>
      <xdr:rowOff>22860</xdr:rowOff>
    </xdr:from>
    <xdr:to>
      <xdr:col>8</xdr:col>
      <xdr:colOff>541020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224245</xdr:colOff>
      <xdr:row>16</xdr:row>
      <xdr:rowOff>71573</xdr:rowOff>
    </xdr:from>
    <xdr:to>
      <xdr:col>16</xdr:col>
      <xdr:colOff>406036</xdr:colOff>
      <xdr:row>32</xdr:row>
      <xdr:rowOff>137576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</xdr:colOff>
      <xdr:row>0</xdr:row>
      <xdr:rowOff>133350</xdr:rowOff>
    </xdr:from>
    <xdr:to>
      <xdr:col>13</xdr:col>
      <xdr:colOff>504825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134471</xdr:colOff>
      <xdr:row>0</xdr:row>
      <xdr:rowOff>0</xdr:rowOff>
    </xdr:from>
    <xdr:to>
      <xdr:col>21</xdr:col>
      <xdr:colOff>470647</xdr:colOff>
      <xdr:row>13</xdr:row>
      <xdr:rowOff>110937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396240</xdr:colOff>
      <xdr:row>20</xdr:row>
      <xdr:rowOff>103563</xdr:rowOff>
    </xdr:from>
    <xdr:to>
      <xdr:col>25</xdr:col>
      <xdr:colOff>514351</xdr:colOff>
      <xdr:row>38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226387</xdr:colOff>
      <xdr:row>20</xdr:row>
      <xdr:rowOff>109678</xdr:rowOff>
    </xdr:from>
    <xdr:to>
      <xdr:col>18</xdr:col>
      <xdr:colOff>95250</xdr:colOff>
      <xdr:row>38</xdr:row>
      <xdr:rowOff>122989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366754</xdr:colOff>
      <xdr:row>0</xdr:row>
      <xdr:rowOff>118461</xdr:rowOff>
    </xdr:from>
    <xdr:to>
      <xdr:col>25</xdr:col>
      <xdr:colOff>489858</xdr:colOff>
      <xdr:row>20</xdr:row>
      <xdr:rowOff>13607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245105</xdr:colOff>
      <xdr:row>0</xdr:row>
      <xdr:rowOff>118093</xdr:rowOff>
    </xdr:from>
    <xdr:to>
      <xdr:col>18</xdr:col>
      <xdr:colOff>114860</xdr:colOff>
      <xdr:row>20</xdr:row>
      <xdr:rowOff>23813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136073</xdr:colOff>
      <xdr:row>11</xdr:row>
      <xdr:rowOff>130174</xdr:rowOff>
    </xdr:from>
    <xdr:to>
      <xdr:col>9</xdr:col>
      <xdr:colOff>108858</xdr:colOff>
      <xdr:row>30</xdr:row>
      <xdr:rowOff>13608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204107</xdr:colOff>
      <xdr:row>39</xdr:row>
      <xdr:rowOff>95250</xdr:rowOff>
    </xdr:from>
    <xdr:to>
      <xdr:col>15</xdr:col>
      <xdr:colOff>381000</xdr:colOff>
      <xdr:row>59</xdr:row>
      <xdr:rowOff>136072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156210</xdr:rowOff>
    </xdr:from>
    <xdr:to>
      <xdr:col>15</xdr:col>
      <xdr:colOff>304800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92</xdr:row>
      <xdr:rowOff>34290</xdr:rowOff>
    </xdr:from>
    <xdr:to>
      <xdr:col>29</xdr:col>
      <xdr:colOff>514350</xdr:colOff>
      <xdr:row>108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6</xdr:row>
      <xdr:rowOff>49530</xdr:rowOff>
    </xdr:from>
    <xdr:to>
      <xdr:col>16</xdr:col>
      <xdr:colOff>190500</xdr:colOff>
      <xdr:row>22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167933</xdr:colOff>
      <xdr:row>0</xdr:row>
      <xdr:rowOff>39713</xdr:rowOff>
    </xdr:from>
    <xdr:to>
      <xdr:col>15</xdr:col>
      <xdr:colOff>19196</xdr:colOff>
      <xdr:row>18</xdr:row>
      <xdr:rowOff>184493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92</xdr:row>
      <xdr:rowOff>34290</xdr:rowOff>
    </xdr:from>
    <xdr:to>
      <xdr:col>29</xdr:col>
      <xdr:colOff>514350</xdr:colOff>
      <xdr:row>108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16</xdr:col>
      <xdr:colOff>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16</xdr:col>
      <xdr:colOff>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92</xdr:row>
      <xdr:rowOff>34290</xdr:rowOff>
    </xdr:from>
    <xdr:to>
      <xdr:col>29</xdr:col>
      <xdr:colOff>514350</xdr:colOff>
      <xdr:row>108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384058</xdr:colOff>
      <xdr:row>0</xdr:row>
      <xdr:rowOff>86717</xdr:rowOff>
    </xdr:from>
    <xdr:to>
      <xdr:col>18</xdr:col>
      <xdr:colOff>253813</xdr:colOff>
      <xdr:row>18</xdr:row>
      <xdr:rowOff>17929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99430</xdr:colOff>
      <xdr:row>11</xdr:row>
      <xdr:rowOff>134470</xdr:rowOff>
    </xdr:from>
    <xdr:to>
      <xdr:col>9</xdr:col>
      <xdr:colOff>280148</xdr:colOff>
      <xdr:row>33</xdr:row>
      <xdr:rowOff>57430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443170</xdr:colOff>
      <xdr:row>18</xdr:row>
      <xdr:rowOff>132099</xdr:rowOff>
    </xdr:from>
    <xdr:to>
      <xdr:col>18</xdr:col>
      <xdr:colOff>312925</xdr:colOff>
      <xdr:row>40</xdr:row>
      <xdr:rowOff>61633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23789</xdr:colOff>
      <xdr:row>0</xdr:row>
      <xdr:rowOff>158714</xdr:rowOff>
    </xdr:from>
    <xdr:to>
      <xdr:col>28</xdr:col>
      <xdr:colOff>84044</xdr:colOff>
      <xdr:row>20</xdr:row>
      <xdr:rowOff>64434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13</xdr:col>
      <xdr:colOff>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0</xdr:row>
      <xdr:rowOff>40640</xdr:rowOff>
    </xdr:from>
    <xdr:to>
      <xdr:col>10</xdr:col>
      <xdr:colOff>320040</xdr:colOff>
      <xdr:row>15</xdr:row>
      <xdr:rowOff>116840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0" totalsRowShown="0">
  <autoFilter ref="A1:E20" xr:uid="{00000000-0009-0000-0100-000001000000}"/>
  <tableColumns count="5">
    <tableColumn id="1" xr3:uid="{00000000-0010-0000-0000-000001000000}" name="Month" dataDxfId="3"/>
    <tableColumn id="2" xr3:uid="{00000000-0010-0000-0000-000002000000}" name="Sales"/>
    <tableColumn id="3" xr3:uid="{00000000-0010-0000-0000-000003000000}" name="Forecast(Sales)" dataDxfId="2">
      <calculatedColumnFormula>_xlfn.FORECAST.ETS(A2,$B$2:$B$11,$A$2:$A$11,1,1)</calculatedColumnFormula>
    </tableColumn>
    <tableColumn id="4" xr3:uid="{00000000-0010-0000-0000-000004000000}" name="Lower Confidence Bound(Sales)" dataDxfId="1">
      <calculatedColumnFormula>C2-_xlfn.FORECAST.ETS.CONFINT(A2,$B$2:$B$11,$A$2:$A$11,0.95,1,1)</calculatedColumnFormula>
    </tableColumn>
    <tableColumn id="5" xr3:uid="{00000000-0010-0000-0000-000005000000}" name="Upper Confidence Bound(Sales)" dataDxfId="0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K23"/>
  <sheetViews>
    <sheetView tabSelected="1" zoomScale="115" zoomScaleNormal="115" workbookViewId="0">
      <selection activeCell="M22" sqref="M22"/>
    </sheetView>
  </sheetViews>
  <sheetFormatPr baseColWidth="10" defaultColWidth="9.1640625" defaultRowHeight="14"/>
  <cols>
    <col min="1" max="1" width="13.33203125" style="1" customWidth="1"/>
    <col min="2" max="7" width="4.83203125" style="1" customWidth="1"/>
    <col min="8" max="8" width="5.5" style="1" bestFit="1" customWidth="1"/>
    <col min="9" max="9" width="9" style="1" bestFit="1" customWidth="1"/>
    <col min="10" max="17" width="9.6640625" style="1" customWidth="1"/>
    <col min="18" max="16384" width="9.1640625" style="1"/>
  </cols>
  <sheetData>
    <row r="1" spans="1:11" ht="19">
      <c r="A1" s="61" t="s">
        <v>25</v>
      </c>
      <c r="B1" s="61"/>
      <c r="C1" s="61"/>
      <c r="D1" s="61"/>
      <c r="E1" s="61"/>
      <c r="F1" s="61"/>
      <c r="G1" s="61"/>
      <c r="H1" s="61"/>
      <c r="I1" s="61"/>
    </row>
    <row r="2" spans="1:11" ht="15">
      <c r="A2" s="7"/>
      <c r="B2" s="7"/>
      <c r="C2" s="7"/>
      <c r="D2" s="7"/>
      <c r="E2" s="7"/>
      <c r="F2" s="7"/>
      <c r="G2" s="7"/>
      <c r="H2" s="7"/>
      <c r="I2" s="7"/>
    </row>
    <row r="3" spans="1:11" ht="15">
      <c r="A3" s="7"/>
      <c r="B3" s="3" t="s">
        <v>5</v>
      </c>
      <c r="C3" s="3" t="s">
        <v>4</v>
      </c>
      <c r="D3" s="3" t="s">
        <v>3</v>
      </c>
      <c r="E3" s="3" t="s">
        <v>2</v>
      </c>
      <c r="F3" s="3" t="s">
        <v>1</v>
      </c>
      <c r="G3" s="3" t="s">
        <v>0</v>
      </c>
      <c r="H3" s="3" t="s">
        <v>7</v>
      </c>
      <c r="I3" s="4" t="s">
        <v>12</v>
      </c>
    </row>
    <row r="4" spans="1:11" ht="15">
      <c r="A4" s="4" t="s">
        <v>11</v>
      </c>
      <c r="B4" s="6">
        <v>86</v>
      </c>
      <c r="C4" s="6">
        <v>138</v>
      </c>
      <c r="D4" s="6">
        <v>127</v>
      </c>
      <c r="E4" s="6">
        <v>131</v>
      </c>
      <c r="F4" s="6">
        <v>149</v>
      </c>
      <c r="G4" s="6">
        <v>189</v>
      </c>
      <c r="H4" s="6">
        <f>SUM(B4:G4)</f>
        <v>820</v>
      </c>
      <c r="I4" s="8">
        <f>H4/$H$8</f>
        <v>0.33064516129032256</v>
      </c>
      <c r="J4" s="9"/>
      <c r="K4" s="9"/>
    </row>
    <row r="5" spans="1:11" ht="15">
      <c r="A5" s="4" t="s">
        <v>10</v>
      </c>
      <c r="B5" s="6">
        <v>63</v>
      </c>
      <c r="C5" s="6">
        <v>84</v>
      </c>
      <c r="D5" s="6">
        <v>81</v>
      </c>
      <c r="E5" s="6">
        <v>101</v>
      </c>
      <c r="F5" s="6">
        <v>95</v>
      </c>
      <c r="G5" s="6">
        <v>102</v>
      </c>
      <c r="H5" s="6">
        <f>SUM(B5:G5)</f>
        <v>526</v>
      </c>
      <c r="I5" s="8">
        <f>H5/$H$8</f>
        <v>0.21209677419354839</v>
      </c>
      <c r="J5" s="9"/>
      <c r="K5" s="9"/>
    </row>
    <row r="6" spans="1:11" ht="15">
      <c r="A6" s="4" t="s">
        <v>9</v>
      </c>
      <c r="B6" s="6">
        <v>119</v>
      </c>
      <c r="C6" s="6">
        <v>122</v>
      </c>
      <c r="D6" s="6">
        <v>115</v>
      </c>
      <c r="E6" s="6">
        <v>126</v>
      </c>
      <c r="F6" s="6">
        <v>124</v>
      </c>
      <c r="G6" s="6">
        <v>131</v>
      </c>
      <c r="H6" s="6">
        <f>SUM(B6:G6)</f>
        <v>737</v>
      </c>
      <c r="I6" s="8">
        <f>H6/$H$8</f>
        <v>0.29717741935483871</v>
      </c>
      <c r="J6" s="9"/>
      <c r="K6" s="9"/>
    </row>
    <row r="7" spans="1:11" ht="15">
      <c r="A7" s="4" t="s">
        <v>8</v>
      </c>
      <c r="B7" s="6">
        <v>43</v>
      </c>
      <c r="C7" s="6">
        <v>65</v>
      </c>
      <c r="D7" s="6">
        <v>78</v>
      </c>
      <c r="E7" s="6">
        <v>62</v>
      </c>
      <c r="F7" s="6">
        <v>67</v>
      </c>
      <c r="G7" s="6">
        <v>82</v>
      </c>
      <c r="H7" s="6">
        <f>SUM(B7:G7)</f>
        <v>397</v>
      </c>
      <c r="I7" s="8">
        <f>H7/$H$8</f>
        <v>0.16008064516129034</v>
      </c>
      <c r="J7" s="9"/>
      <c r="K7" s="9"/>
    </row>
    <row r="8" spans="1:11" ht="15">
      <c r="A8" s="7" t="s">
        <v>7</v>
      </c>
      <c r="B8" s="6">
        <f t="shared" ref="B8:I8" si="0">SUM(B4:B7)</f>
        <v>311</v>
      </c>
      <c r="C8" s="6">
        <f t="shared" si="0"/>
        <v>409</v>
      </c>
      <c r="D8" s="6">
        <f t="shared" si="0"/>
        <v>401</v>
      </c>
      <c r="E8" s="6">
        <f t="shared" si="0"/>
        <v>420</v>
      </c>
      <c r="F8" s="6">
        <f t="shared" si="0"/>
        <v>435</v>
      </c>
      <c r="G8" s="6">
        <f t="shared" si="0"/>
        <v>504</v>
      </c>
      <c r="H8" s="6">
        <f t="shared" si="0"/>
        <v>2480</v>
      </c>
      <c r="I8" s="8">
        <f t="shared" si="0"/>
        <v>1</v>
      </c>
    </row>
    <row r="9" spans="1:11" ht="15">
      <c r="A9" s="7" t="s">
        <v>6</v>
      </c>
      <c r="B9" s="6">
        <f t="shared" ref="B9:H9" si="1">AVERAGE(B4:B7)</f>
        <v>77.75</v>
      </c>
      <c r="C9" s="6">
        <f t="shared" si="1"/>
        <v>102.25</v>
      </c>
      <c r="D9" s="6">
        <f t="shared" si="1"/>
        <v>100.25</v>
      </c>
      <c r="E9" s="6">
        <f t="shared" si="1"/>
        <v>105</v>
      </c>
      <c r="F9" s="6">
        <f t="shared" si="1"/>
        <v>108.75</v>
      </c>
      <c r="G9" s="6">
        <f t="shared" si="1"/>
        <v>126</v>
      </c>
      <c r="H9" s="6">
        <f t="shared" si="1"/>
        <v>620</v>
      </c>
      <c r="I9" s="5"/>
    </row>
    <row r="12" spans="1:11" ht="15">
      <c r="A12" s="4"/>
      <c r="B12" s="4">
        <v>2016</v>
      </c>
      <c r="C12" s="4">
        <v>2017</v>
      </c>
      <c r="D12" s="4">
        <v>2018</v>
      </c>
      <c r="E12" s="4">
        <v>2019</v>
      </c>
    </row>
    <row r="13" spans="1:11" ht="15">
      <c r="A13" s="3" t="s">
        <v>5</v>
      </c>
      <c r="B13" s="1">
        <v>90</v>
      </c>
      <c r="C13" s="1">
        <v>77</v>
      </c>
      <c r="D13" s="1">
        <v>140</v>
      </c>
      <c r="E13" s="1">
        <v>56</v>
      </c>
    </row>
    <row r="14" spans="1:11" ht="15">
      <c r="A14" s="3" t="s">
        <v>4</v>
      </c>
      <c r="B14" s="1">
        <v>142</v>
      </c>
      <c r="C14" s="1">
        <v>110</v>
      </c>
      <c r="D14" s="1">
        <v>143</v>
      </c>
      <c r="E14" s="1">
        <v>82</v>
      </c>
    </row>
    <row r="15" spans="1:11" ht="15">
      <c r="A15" s="3" t="s">
        <v>3</v>
      </c>
      <c r="B15" s="1">
        <v>151</v>
      </c>
      <c r="C15" s="1">
        <v>94</v>
      </c>
      <c r="D15" s="1">
        <v>133</v>
      </c>
      <c r="E15" s="1">
        <v>90</v>
      </c>
    </row>
    <row r="16" spans="1:11" ht="15">
      <c r="A16" s="3" t="s">
        <v>2</v>
      </c>
      <c r="B16" s="1">
        <v>145</v>
      </c>
      <c r="C16" s="1">
        <v>126</v>
      </c>
      <c r="D16" s="1">
        <v>143</v>
      </c>
      <c r="E16" s="1">
        <v>81</v>
      </c>
    </row>
    <row r="17" spans="1:7" ht="15">
      <c r="A17" s="3" t="s">
        <v>1</v>
      </c>
      <c r="B17" s="1">
        <v>169</v>
      </c>
      <c r="C17" s="1">
        <v>110</v>
      </c>
      <c r="D17" s="1">
        <v>148</v>
      </c>
      <c r="E17" s="1">
        <v>88</v>
      </c>
    </row>
    <row r="18" spans="1:7" ht="15">
      <c r="A18" s="3" t="s">
        <v>0</v>
      </c>
      <c r="B18" s="1">
        <v>193</v>
      </c>
      <c r="C18" s="1">
        <v>129</v>
      </c>
      <c r="D18" s="1">
        <v>143</v>
      </c>
      <c r="E18" s="1">
        <v>102</v>
      </c>
    </row>
    <row r="20" spans="1:7">
      <c r="B20" s="2"/>
      <c r="C20" s="2"/>
      <c r="D20" s="2"/>
      <c r="E20" s="2"/>
      <c r="F20" s="2"/>
      <c r="G20" s="2"/>
    </row>
    <row r="21" spans="1:7">
      <c r="B21" s="2"/>
      <c r="C21" s="2"/>
      <c r="D21" s="2"/>
      <c r="E21" s="2"/>
      <c r="F21" s="2"/>
      <c r="G21" s="2"/>
    </row>
    <row r="22" spans="1:7">
      <c r="B22" s="2"/>
      <c r="C22" s="2"/>
      <c r="D22" s="2"/>
      <c r="E22" s="2"/>
      <c r="F22" s="2"/>
      <c r="G22" s="2"/>
    </row>
    <row r="23" spans="1:7">
      <c r="B23" s="2"/>
      <c r="C23" s="2"/>
      <c r="D23" s="2"/>
      <c r="E23" s="2"/>
      <c r="F23" s="2"/>
      <c r="G23" s="2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CFFFF"/>
  </sheetPr>
  <dimension ref="A1:M100"/>
  <sheetViews>
    <sheetView zoomScaleNormal="100" workbookViewId="0">
      <selection activeCell="N2" sqref="N2"/>
    </sheetView>
  </sheetViews>
  <sheetFormatPr baseColWidth="10" defaultColWidth="9.1640625" defaultRowHeight="13"/>
  <cols>
    <col min="1" max="1" width="4.33203125" style="9" bestFit="1" customWidth="1"/>
    <col min="2" max="2" width="8" style="9" customWidth="1"/>
    <col min="3" max="3" width="5.6640625" style="9" customWidth="1"/>
    <col min="4" max="5" width="9.1640625" style="9"/>
    <col min="6" max="6" width="14.83203125" style="9" bestFit="1" customWidth="1"/>
    <col min="7" max="11" width="9.1640625" style="9"/>
    <col min="12" max="12" width="17.33203125" style="9" customWidth="1"/>
    <col min="13" max="13" width="16.83203125" style="9" bestFit="1" customWidth="1"/>
    <col min="14" max="14" width="11.6640625" style="9" bestFit="1" customWidth="1"/>
    <col min="15" max="16384" width="9.1640625" style="9"/>
  </cols>
  <sheetData>
    <row r="1" spans="1:13" ht="21">
      <c r="A1" s="11" t="s">
        <v>24</v>
      </c>
      <c r="B1" s="11" t="s">
        <v>23</v>
      </c>
      <c r="C1" s="40"/>
      <c r="D1" s="72" t="s">
        <v>29</v>
      </c>
      <c r="E1" s="72"/>
      <c r="F1" s="72"/>
      <c r="G1" s="72"/>
      <c r="H1" s="72"/>
      <c r="I1" s="72"/>
      <c r="J1" s="72"/>
      <c r="K1" s="72"/>
      <c r="L1" s="72"/>
      <c r="M1" s="72"/>
    </row>
    <row r="2" spans="1:13" ht="15">
      <c r="A2" s="27">
        <v>26</v>
      </c>
      <c r="B2" s="32">
        <v>3.1817129629629633E-2</v>
      </c>
      <c r="C2" s="31"/>
    </row>
    <row r="3" spans="1:13" ht="15">
      <c r="A3" s="27">
        <v>24</v>
      </c>
      <c r="B3" s="32">
        <v>3.3020833333333333E-2</v>
      </c>
      <c r="C3" s="31"/>
      <c r="F3" s="39">
        <v>7.9861111111111105E-2</v>
      </c>
    </row>
    <row r="4" spans="1:13" ht="15">
      <c r="A4" s="27">
        <v>36</v>
      </c>
      <c r="B4" s="32">
        <v>3.3217592592592597E-2</v>
      </c>
      <c r="C4" s="31"/>
      <c r="F4" s="38">
        <v>3.125E-2</v>
      </c>
    </row>
    <row r="5" spans="1:13" ht="15">
      <c r="A5" s="27">
        <v>31</v>
      </c>
      <c r="B5" s="32">
        <v>3.3738425925925929E-2</v>
      </c>
      <c r="C5" s="31"/>
      <c r="F5" s="37">
        <v>6.9444444444444441E-3</v>
      </c>
    </row>
    <row r="6" spans="1:13" ht="15">
      <c r="A6" s="27">
        <v>33</v>
      </c>
      <c r="B6" s="32">
        <v>3.4548611111111113E-2</v>
      </c>
      <c r="C6" s="31"/>
    </row>
    <row r="7" spans="1:13" ht="15">
      <c r="A7" s="27">
        <v>27</v>
      </c>
      <c r="B7" s="32">
        <v>3.4745370370370371E-2</v>
      </c>
      <c r="C7" s="31"/>
    </row>
    <row r="8" spans="1:13" ht="15">
      <c r="A8" s="27">
        <v>27</v>
      </c>
      <c r="B8" s="32">
        <v>3.5034722222222224E-2</v>
      </c>
      <c r="C8" s="31"/>
    </row>
    <row r="9" spans="1:13" ht="15">
      <c r="A9" s="27">
        <v>33</v>
      </c>
      <c r="B9" s="32">
        <v>3.5127314814814813E-2</v>
      </c>
      <c r="C9" s="31"/>
    </row>
    <row r="10" spans="1:13" ht="15">
      <c r="A10" s="27">
        <v>28</v>
      </c>
      <c r="B10" s="32">
        <v>3.5833333333333335E-2</v>
      </c>
      <c r="C10" s="31"/>
    </row>
    <row r="11" spans="1:13" ht="15">
      <c r="A11" s="27">
        <v>44</v>
      </c>
      <c r="B11" s="32">
        <v>3.7037037037037042E-2</v>
      </c>
      <c r="C11" s="31"/>
    </row>
    <row r="12" spans="1:13" ht="15">
      <c r="A12" s="27">
        <v>32</v>
      </c>
      <c r="B12" s="32">
        <v>3.7291666666666667E-2</v>
      </c>
      <c r="C12" s="31"/>
    </row>
    <row r="13" spans="1:13" ht="15">
      <c r="A13" s="27">
        <v>22</v>
      </c>
      <c r="B13" s="32">
        <v>3.7361111111111109E-2</v>
      </c>
      <c r="C13" s="31"/>
    </row>
    <row r="14" spans="1:13" ht="15">
      <c r="A14" s="27">
        <v>27</v>
      </c>
      <c r="B14" s="32">
        <v>3.7384259259259263E-2</v>
      </c>
      <c r="C14" s="31"/>
    </row>
    <row r="15" spans="1:13" ht="15">
      <c r="A15" s="27">
        <v>24</v>
      </c>
      <c r="B15" s="32">
        <v>3.7499999999999999E-2</v>
      </c>
      <c r="C15" s="31"/>
    </row>
    <row r="16" spans="1:13" ht="15">
      <c r="A16" s="27">
        <v>40</v>
      </c>
      <c r="B16" s="32">
        <v>3.7800925925925925E-2</v>
      </c>
      <c r="C16" s="31"/>
    </row>
    <row r="17" spans="1:3" ht="15">
      <c r="A17" s="27">
        <v>47</v>
      </c>
      <c r="B17" s="32">
        <v>3.7870370370370367E-2</v>
      </c>
      <c r="C17" s="31"/>
    </row>
    <row r="18" spans="1:3" ht="15">
      <c r="A18" s="27">
        <v>28</v>
      </c>
      <c r="B18" s="32">
        <v>3.8101851851851852E-2</v>
      </c>
      <c r="C18" s="31"/>
    </row>
    <row r="19" spans="1:3" ht="15">
      <c r="A19" s="27">
        <v>23</v>
      </c>
      <c r="B19" s="32">
        <v>3.8194444444444441E-2</v>
      </c>
      <c r="C19" s="31"/>
    </row>
    <row r="20" spans="1:3" ht="15">
      <c r="A20" s="27">
        <v>29</v>
      </c>
      <c r="B20" s="32">
        <v>3.8622685185185184E-2</v>
      </c>
      <c r="C20" s="31"/>
    </row>
    <row r="21" spans="1:3" ht="15">
      <c r="A21" s="27">
        <v>28</v>
      </c>
      <c r="B21" s="32">
        <v>3.90625E-2</v>
      </c>
      <c r="C21" s="31"/>
    </row>
    <row r="22" spans="1:3" ht="15">
      <c r="A22" s="27">
        <v>33</v>
      </c>
      <c r="B22" s="32">
        <v>3.9155092592592596E-2</v>
      </c>
      <c r="C22" s="31"/>
    </row>
    <row r="23" spans="1:3" ht="15">
      <c r="A23" s="27">
        <v>36</v>
      </c>
      <c r="B23" s="32">
        <v>3.9270833333333331E-2</v>
      </c>
      <c r="C23" s="31"/>
    </row>
    <row r="24" spans="1:3" ht="15">
      <c r="A24" s="27">
        <v>36</v>
      </c>
      <c r="B24" s="32">
        <v>3.9583333333333331E-2</v>
      </c>
      <c r="C24" s="31"/>
    </row>
    <row r="25" spans="1:3" ht="15">
      <c r="A25" s="27">
        <v>51</v>
      </c>
      <c r="B25" s="32">
        <v>3.9756944444444449E-2</v>
      </c>
      <c r="C25" s="31"/>
    </row>
    <row r="26" spans="1:3" ht="15">
      <c r="A26" s="27">
        <v>39</v>
      </c>
      <c r="B26" s="32">
        <v>3.9780092592592589E-2</v>
      </c>
      <c r="C26" s="31"/>
    </row>
    <row r="27" spans="1:3" ht="15">
      <c r="A27" s="27">
        <v>25</v>
      </c>
      <c r="B27" s="32">
        <v>4.0300925925925928E-2</v>
      </c>
      <c r="C27" s="31"/>
    </row>
    <row r="28" spans="1:3" ht="15">
      <c r="A28" s="27">
        <v>33</v>
      </c>
      <c r="B28" s="32">
        <v>4.0486111111111105E-2</v>
      </c>
      <c r="C28" s="31"/>
    </row>
    <row r="29" spans="1:3" ht="15">
      <c r="A29" s="27">
        <v>29</v>
      </c>
      <c r="B29" s="32">
        <v>4.0706018518518523E-2</v>
      </c>
      <c r="C29" s="31"/>
    </row>
    <row r="30" spans="1:3" ht="15">
      <c r="A30" s="27">
        <v>46</v>
      </c>
      <c r="B30" s="32">
        <v>4.0914351851851848E-2</v>
      </c>
      <c r="C30" s="31"/>
    </row>
    <row r="31" spans="1:3" ht="15">
      <c r="A31" s="27">
        <v>36</v>
      </c>
      <c r="B31" s="32">
        <v>4.0925925925925928E-2</v>
      </c>
      <c r="C31" s="31"/>
    </row>
    <row r="32" spans="1:3" ht="15">
      <c r="A32" s="27">
        <v>51</v>
      </c>
      <c r="B32" s="32">
        <v>4.1550925925925929E-2</v>
      </c>
      <c r="C32" s="31"/>
    </row>
    <row r="33" spans="1:3" ht="15">
      <c r="A33" s="27">
        <v>36</v>
      </c>
      <c r="B33" s="32">
        <v>4.162037037037037E-2</v>
      </c>
      <c r="C33" s="31"/>
    </row>
    <row r="34" spans="1:3" ht="15">
      <c r="A34" s="27">
        <v>35</v>
      </c>
      <c r="B34" s="32">
        <v>4.1689814814814818E-2</v>
      </c>
      <c r="C34" s="31"/>
    </row>
    <row r="35" spans="1:3" ht="15">
      <c r="A35" s="27">
        <v>32</v>
      </c>
      <c r="B35" s="32">
        <v>4.2303240740740738E-2</v>
      </c>
      <c r="C35" s="31"/>
    </row>
    <row r="36" spans="1:3" ht="15">
      <c r="A36" s="27">
        <v>30</v>
      </c>
      <c r="B36" s="32">
        <v>4.2442129629629628E-2</v>
      </c>
      <c r="C36" s="31"/>
    </row>
    <row r="37" spans="1:3" ht="15">
      <c r="A37" s="27">
        <v>41</v>
      </c>
      <c r="B37" s="32">
        <v>4.2766203703703702E-2</v>
      </c>
      <c r="C37" s="31"/>
    </row>
    <row r="38" spans="1:3" ht="15">
      <c r="A38" s="27">
        <v>47</v>
      </c>
      <c r="B38" s="32">
        <v>4.3055555555555562E-2</v>
      </c>
      <c r="C38" s="31"/>
    </row>
    <row r="39" spans="1:3" ht="15">
      <c r="A39" s="27">
        <v>37</v>
      </c>
      <c r="B39" s="32">
        <v>4.3298611111111107E-2</v>
      </c>
      <c r="C39" s="31"/>
    </row>
    <row r="40" spans="1:3" ht="15">
      <c r="A40" s="27">
        <v>38</v>
      </c>
      <c r="B40" s="32">
        <v>4.3576388888888894E-2</v>
      </c>
      <c r="C40" s="31"/>
    </row>
    <row r="41" spans="1:3" ht="15">
      <c r="A41" s="27">
        <v>23</v>
      </c>
      <c r="B41" s="32">
        <v>4.4097222222222225E-2</v>
      </c>
      <c r="C41" s="31"/>
    </row>
    <row r="42" spans="1:3" ht="15">
      <c r="A42" s="27">
        <v>34</v>
      </c>
      <c r="B42" s="32">
        <v>4.4120370370370372E-2</v>
      </c>
      <c r="C42" s="31"/>
    </row>
    <row r="43" spans="1:3" ht="15">
      <c r="A43" s="27">
        <v>33</v>
      </c>
      <c r="B43" s="32">
        <v>4.4143518518518519E-2</v>
      </c>
      <c r="C43" s="31"/>
    </row>
    <row r="44" spans="1:3" ht="15">
      <c r="A44" s="27">
        <v>39</v>
      </c>
      <c r="B44" s="32">
        <v>4.4166666666666667E-2</v>
      </c>
      <c r="C44" s="31"/>
    </row>
    <row r="45" spans="1:3" ht="15">
      <c r="A45" s="27">
        <v>33</v>
      </c>
      <c r="B45" s="32">
        <v>4.4212962962962961E-2</v>
      </c>
      <c r="C45" s="31"/>
    </row>
    <row r="46" spans="1:3" ht="15">
      <c r="A46" s="27">
        <v>48</v>
      </c>
      <c r="B46" s="32">
        <v>4.4328703703703703E-2</v>
      </c>
      <c r="C46" s="31"/>
    </row>
    <row r="47" spans="1:3" ht="15">
      <c r="A47" s="27">
        <v>30</v>
      </c>
      <c r="B47" s="32">
        <v>4.4351851851851858E-2</v>
      </c>
      <c r="C47" s="31"/>
    </row>
    <row r="48" spans="1:3" ht="15">
      <c r="A48" s="27">
        <v>49</v>
      </c>
      <c r="B48" s="32">
        <v>4.4710648148148152E-2</v>
      </c>
      <c r="C48" s="31"/>
    </row>
    <row r="49" spans="1:13" ht="15">
      <c r="A49" s="27">
        <v>39</v>
      </c>
      <c r="B49" s="32">
        <v>4.4826388888888895E-2</v>
      </c>
      <c r="C49" s="31"/>
      <c r="L49" s="36"/>
      <c r="M49" s="36"/>
    </row>
    <row r="50" spans="1:13" ht="15">
      <c r="A50" s="27">
        <v>47</v>
      </c>
      <c r="B50" s="32">
        <v>4.4907407407407403E-2</v>
      </c>
      <c r="C50" s="31"/>
      <c r="L50" s="35"/>
      <c r="M50" s="35"/>
    </row>
    <row r="51" spans="1:13" ht="15">
      <c r="A51" s="27">
        <v>38</v>
      </c>
      <c r="B51" s="32">
        <v>4.5833333333333337E-2</v>
      </c>
      <c r="C51" s="31"/>
    </row>
    <row r="52" spans="1:13" ht="15">
      <c r="A52" s="27">
        <v>38</v>
      </c>
      <c r="B52" s="32">
        <v>4.6527777777777779E-2</v>
      </c>
      <c r="C52" s="31"/>
    </row>
    <row r="53" spans="1:13" ht="15">
      <c r="A53" s="27">
        <v>38</v>
      </c>
      <c r="B53" s="32">
        <v>4.6527777777777779E-2</v>
      </c>
      <c r="C53" s="31"/>
      <c r="M53" s="34"/>
    </row>
    <row r="54" spans="1:13" ht="15">
      <c r="A54" s="27">
        <v>43</v>
      </c>
      <c r="B54" s="32">
        <v>4.6643518518518522E-2</v>
      </c>
      <c r="C54" s="31"/>
      <c r="M54" s="33"/>
    </row>
    <row r="55" spans="1:13" ht="15">
      <c r="A55" s="27">
        <v>47</v>
      </c>
      <c r="B55" s="32">
        <v>4.670138888888889E-2</v>
      </c>
      <c r="C55" s="31"/>
    </row>
    <row r="56" spans="1:13" ht="15">
      <c r="A56" s="27">
        <v>37</v>
      </c>
      <c r="B56" s="32">
        <v>4.6759259259259257E-2</v>
      </c>
      <c r="C56" s="31"/>
    </row>
    <row r="57" spans="1:13" ht="15">
      <c r="A57" s="27">
        <v>37</v>
      </c>
      <c r="B57" s="32">
        <v>4.6828703703703706E-2</v>
      </c>
      <c r="C57" s="31"/>
    </row>
    <row r="58" spans="1:13" ht="15">
      <c r="A58" s="27">
        <v>28</v>
      </c>
      <c r="B58" s="32">
        <v>4.704861111111111E-2</v>
      </c>
      <c r="C58" s="31"/>
    </row>
    <row r="59" spans="1:13" ht="15">
      <c r="A59" s="27">
        <v>25</v>
      </c>
      <c r="B59" s="32">
        <v>4.7337962962962964E-2</v>
      </c>
      <c r="C59" s="31"/>
    </row>
    <row r="60" spans="1:13" ht="15">
      <c r="A60" s="27">
        <v>40</v>
      </c>
      <c r="B60" s="32">
        <v>4.780092592592592E-2</v>
      </c>
      <c r="C60" s="31"/>
    </row>
    <row r="61" spans="1:13" ht="15">
      <c r="A61" s="27">
        <v>30</v>
      </c>
      <c r="B61" s="32">
        <v>4.7893518518518523E-2</v>
      </c>
      <c r="C61" s="31"/>
    </row>
    <row r="62" spans="1:13" ht="15">
      <c r="A62" s="27">
        <v>36</v>
      </c>
      <c r="B62" s="32">
        <v>4.7916666666666663E-2</v>
      </c>
      <c r="C62" s="31"/>
    </row>
    <row r="63" spans="1:13" ht="15">
      <c r="A63" s="27">
        <v>36</v>
      </c>
      <c r="B63" s="32">
        <v>4.8495370370370376E-2</v>
      </c>
      <c r="C63" s="31"/>
    </row>
    <row r="64" spans="1:13" ht="15">
      <c r="A64" s="27">
        <v>58</v>
      </c>
      <c r="B64" s="32">
        <v>4.9189814814814818E-2</v>
      </c>
      <c r="C64" s="31"/>
    </row>
    <row r="65" spans="1:3" ht="15">
      <c r="A65" s="27">
        <v>33</v>
      </c>
      <c r="B65" s="32">
        <v>4.9768518518518517E-2</v>
      </c>
      <c r="C65" s="31"/>
    </row>
    <row r="66" spans="1:3" ht="15">
      <c r="A66" s="27">
        <v>25</v>
      </c>
      <c r="B66" s="32">
        <v>5.0115740740740738E-2</v>
      </c>
      <c r="C66" s="31"/>
    </row>
    <row r="67" spans="1:3" ht="15">
      <c r="A67" s="27">
        <v>59</v>
      </c>
      <c r="B67" s="32">
        <v>5.0520833333333327E-2</v>
      </c>
      <c r="C67" s="31"/>
    </row>
    <row r="68" spans="1:3" ht="15">
      <c r="A68" s="27">
        <v>27</v>
      </c>
      <c r="B68" s="32">
        <v>5.0578703703703709E-2</v>
      </c>
      <c r="C68" s="31"/>
    </row>
    <row r="69" spans="1:3" ht="15">
      <c r="A69" s="27">
        <v>36</v>
      </c>
      <c r="B69" s="32">
        <v>5.0648148148148144E-2</v>
      </c>
      <c r="C69" s="31"/>
    </row>
    <row r="70" spans="1:3" ht="15">
      <c r="A70" s="27">
        <v>50</v>
      </c>
      <c r="B70" s="32">
        <v>5.1076388888888886E-2</v>
      </c>
      <c r="C70" s="31"/>
    </row>
    <row r="71" spans="1:3" ht="15">
      <c r="A71" s="27">
        <v>37</v>
      </c>
      <c r="B71" s="32">
        <v>5.1388888888888894E-2</v>
      </c>
      <c r="C71" s="31"/>
    </row>
    <row r="72" spans="1:3" ht="15">
      <c r="A72" s="27">
        <v>34</v>
      </c>
      <c r="B72" s="32">
        <v>5.1562499999999997E-2</v>
      </c>
      <c r="C72" s="31"/>
    </row>
    <row r="73" spans="1:3" ht="15">
      <c r="A73" s="27">
        <v>29</v>
      </c>
      <c r="B73" s="32">
        <v>5.2962962962962962E-2</v>
      </c>
      <c r="C73" s="31"/>
    </row>
    <row r="74" spans="1:3" ht="15">
      <c r="A74" s="27">
        <v>41</v>
      </c>
      <c r="B74" s="32">
        <v>5.3067129629629638E-2</v>
      </c>
      <c r="C74" s="31"/>
    </row>
    <row r="75" spans="1:3" ht="15">
      <c r="A75" s="27">
        <v>36</v>
      </c>
      <c r="B75" s="32">
        <v>5.3159722222222226E-2</v>
      </c>
      <c r="C75" s="31"/>
    </row>
    <row r="76" spans="1:3" ht="15">
      <c r="A76" s="27">
        <v>31</v>
      </c>
      <c r="B76" s="32">
        <v>5.347222222222222E-2</v>
      </c>
      <c r="C76" s="31"/>
    </row>
    <row r="77" spans="1:3" ht="15">
      <c r="A77" s="27">
        <v>31</v>
      </c>
      <c r="B77" s="32">
        <v>5.347222222222222E-2</v>
      </c>
      <c r="C77" s="31"/>
    </row>
    <row r="78" spans="1:3" ht="15">
      <c r="A78" s="27">
        <v>50</v>
      </c>
      <c r="B78" s="32">
        <v>5.4421296296296294E-2</v>
      </c>
      <c r="C78" s="31"/>
    </row>
    <row r="79" spans="1:3" ht="15">
      <c r="A79" s="27">
        <v>25</v>
      </c>
      <c r="B79" s="32">
        <v>5.4571759259259257E-2</v>
      </c>
      <c r="C79" s="31"/>
    </row>
    <row r="80" spans="1:3" ht="15">
      <c r="A80" s="27">
        <v>29</v>
      </c>
      <c r="B80" s="32">
        <v>5.4618055555555552E-2</v>
      </c>
      <c r="C80" s="31"/>
    </row>
    <row r="81" spans="1:3" ht="15">
      <c r="A81" s="27">
        <v>36</v>
      </c>
      <c r="B81" s="32">
        <v>5.4942129629629632E-2</v>
      </c>
      <c r="C81" s="31"/>
    </row>
    <row r="82" spans="1:3" ht="15">
      <c r="A82" s="27">
        <v>52</v>
      </c>
      <c r="B82" s="32">
        <v>5.5671296296296302E-2</v>
      </c>
      <c r="C82" s="31"/>
    </row>
    <row r="83" spans="1:3" ht="15">
      <c r="A83" s="27">
        <v>29</v>
      </c>
      <c r="B83" s="32">
        <v>5.6076388888888884E-2</v>
      </c>
      <c r="C83" s="31"/>
    </row>
    <row r="84" spans="1:3" ht="15">
      <c r="A84" s="27">
        <v>37</v>
      </c>
      <c r="B84" s="32">
        <v>5.6365740740740744E-2</v>
      </c>
      <c r="C84" s="31"/>
    </row>
    <row r="85" spans="1:3" ht="15">
      <c r="A85" s="27">
        <v>32</v>
      </c>
      <c r="B85" s="32">
        <v>5.6365740740740744E-2</v>
      </c>
      <c r="C85" s="31"/>
    </row>
    <row r="86" spans="1:3" ht="15">
      <c r="A86" s="27">
        <v>30</v>
      </c>
      <c r="B86" s="32">
        <v>5.6944444444444443E-2</v>
      </c>
      <c r="C86" s="31"/>
    </row>
    <row r="87" spans="1:3" ht="15">
      <c r="A87" s="27">
        <v>54</v>
      </c>
      <c r="B87" s="32">
        <v>5.7881944444444444E-2</v>
      </c>
      <c r="C87" s="31"/>
    </row>
    <row r="88" spans="1:3" ht="15">
      <c r="A88" s="27">
        <v>54</v>
      </c>
      <c r="B88" s="32">
        <v>5.8414351851851849E-2</v>
      </c>
      <c r="C88" s="31"/>
    </row>
    <row r="89" spans="1:3" ht="15">
      <c r="A89" s="27">
        <v>54</v>
      </c>
      <c r="B89" s="32">
        <v>5.842592592592593E-2</v>
      </c>
      <c r="C89" s="31"/>
    </row>
    <row r="90" spans="1:3" ht="15">
      <c r="A90" s="27">
        <v>33</v>
      </c>
      <c r="B90" s="32">
        <v>5.9247685185185188E-2</v>
      </c>
      <c r="C90" s="31"/>
    </row>
    <row r="91" spans="1:3" ht="15">
      <c r="A91" s="27">
        <v>70</v>
      </c>
      <c r="B91" s="32">
        <v>5.9293981481481482E-2</v>
      </c>
      <c r="C91" s="31"/>
    </row>
    <row r="92" spans="1:3" ht="15">
      <c r="A92" s="27">
        <v>43</v>
      </c>
      <c r="B92" s="32">
        <v>5.9456018518518526E-2</v>
      </c>
      <c r="C92" s="31"/>
    </row>
    <row r="93" spans="1:3" ht="15">
      <c r="A93" s="27">
        <v>41</v>
      </c>
      <c r="B93" s="32">
        <v>6.5092592592592591E-2</v>
      </c>
      <c r="C93" s="31"/>
    </row>
    <row r="94" spans="1:3" ht="15">
      <c r="A94" s="27">
        <v>46</v>
      </c>
      <c r="B94" s="32">
        <v>6.7824074074074078E-2</v>
      </c>
      <c r="C94" s="31"/>
    </row>
    <row r="95" spans="1:3" ht="15">
      <c r="A95" s="27">
        <v>40</v>
      </c>
      <c r="B95" s="32">
        <v>6.9143518518518521E-2</v>
      </c>
      <c r="C95" s="31"/>
    </row>
    <row r="96" spans="1:3" ht="15">
      <c r="A96" s="27">
        <v>36</v>
      </c>
      <c r="B96" s="32">
        <v>7.013888888888889E-2</v>
      </c>
      <c r="C96" s="31"/>
    </row>
    <row r="97" spans="1:3" ht="15">
      <c r="A97" s="27">
        <v>36</v>
      </c>
      <c r="B97" s="32">
        <v>7.03125E-2</v>
      </c>
      <c r="C97" s="31"/>
    </row>
    <row r="98" spans="1:3" ht="15">
      <c r="A98" s="27">
        <v>43</v>
      </c>
      <c r="B98" s="32">
        <v>7.1608796296296295E-2</v>
      </c>
      <c r="C98" s="31"/>
    </row>
    <row r="99" spans="1:3" ht="15">
      <c r="A99" s="27">
        <v>43</v>
      </c>
      <c r="B99" s="32">
        <v>7.3240740740740731E-2</v>
      </c>
      <c r="C99" s="31"/>
    </row>
    <row r="100" spans="1:3" ht="15">
      <c r="A100" s="27">
        <v>50</v>
      </c>
      <c r="B100" s="32">
        <v>7.5648148148148145E-2</v>
      </c>
      <c r="C100" s="31"/>
    </row>
  </sheetData>
  <mergeCells count="1">
    <mergeCell ref="D1:M1"/>
  </mergeCells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FF00"/>
  </sheetPr>
  <dimension ref="A1:C13"/>
  <sheetViews>
    <sheetView zoomScale="150" workbookViewId="0">
      <selection activeCell="L1" sqref="L1"/>
    </sheetView>
  </sheetViews>
  <sheetFormatPr baseColWidth="10" defaultColWidth="9.1640625" defaultRowHeight="14"/>
  <cols>
    <col min="1" max="1" width="6.6640625" style="42" bestFit="1" customWidth="1"/>
    <col min="2" max="2" width="7" style="30" bestFit="1" customWidth="1"/>
    <col min="3" max="3" width="5.1640625" style="30" bestFit="1" customWidth="1"/>
    <col min="4" max="16384" width="9.1640625" style="41"/>
  </cols>
  <sheetData>
    <row r="1" spans="1:3">
      <c r="A1" s="19" t="s">
        <v>14</v>
      </c>
      <c r="B1" s="18" t="s">
        <v>22</v>
      </c>
      <c r="C1" s="18" t="s">
        <v>21</v>
      </c>
    </row>
    <row r="2" spans="1:3">
      <c r="A2" s="17" t="s">
        <v>5</v>
      </c>
      <c r="B2" s="16">
        <v>8670</v>
      </c>
      <c r="C2" s="15">
        <v>24.5</v>
      </c>
    </row>
    <row r="3" spans="1:3">
      <c r="A3" s="17" t="s">
        <v>4</v>
      </c>
      <c r="B3" s="16">
        <v>6396</v>
      </c>
      <c r="C3" s="15">
        <v>22.3</v>
      </c>
    </row>
    <row r="4" spans="1:3">
      <c r="A4" s="17" t="s">
        <v>3</v>
      </c>
      <c r="B4" s="16">
        <v>8304</v>
      </c>
      <c r="C4" s="15">
        <v>25.9</v>
      </c>
    </row>
    <row r="5" spans="1:3">
      <c r="A5" s="17" t="s">
        <v>2</v>
      </c>
      <c r="B5" s="16">
        <v>4797</v>
      </c>
      <c r="C5" s="15">
        <v>37.1</v>
      </c>
    </row>
    <row r="6" spans="1:3">
      <c r="A6" s="17" t="s">
        <v>1</v>
      </c>
      <c r="B6" s="16">
        <v>8826</v>
      </c>
      <c r="C6" s="15">
        <v>18</v>
      </c>
    </row>
    <row r="7" spans="1:3">
      <c r="A7" s="17" t="s">
        <v>0</v>
      </c>
      <c r="B7" s="16">
        <v>6675</v>
      </c>
      <c r="C7" s="15">
        <v>21.5</v>
      </c>
    </row>
    <row r="8" spans="1:3">
      <c r="A8" s="17" t="s">
        <v>20</v>
      </c>
      <c r="B8" s="16">
        <v>8616</v>
      </c>
      <c r="C8" s="15">
        <v>15.5</v>
      </c>
    </row>
    <row r="9" spans="1:3">
      <c r="A9" s="17" t="s">
        <v>19</v>
      </c>
      <c r="B9" s="16">
        <v>7512</v>
      </c>
      <c r="C9" s="15">
        <v>25.5</v>
      </c>
    </row>
    <row r="10" spans="1:3">
      <c r="A10" s="17" t="s">
        <v>18</v>
      </c>
      <c r="B10" s="16">
        <v>5001</v>
      </c>
      <c r="C10" s="15">
        <v>20</v>
      </c>
    </row>
    <row r="11" spans="1:3">
      <c r="A11" s="17" t="s">
        <v>17</v>
      </c>
      <c r="B11" s="16">
        <v>5718</v>
      </c>
      <c r="C11" s="15">
        <v>29</v>
      </c>
    </row>
    <row r="12" spans="1:3">
      <c r="A12" s="17" t="s">
        <v>16</v>
      </c>
      <c r="B12" s="16">
        <v>5226</v>
      </c>
      <c r="C12" s="15">
        <v>26.4</v>
      </c>
    </row>
    <row r="13" spans="1:3">
      <c r="A13" s="17" t="s">
        <v>15</v>
      </c>
      <c r="B13" s="16">
        <v>5943</v>
      </c>
      <c r="C13" s="15">
        <v>23.3</v>
      </c>
    </row>
  </sheetData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FF00"/>
  </sheetPr>
  <dimension ref="A1:Y31"/>
  <sheetViews>
    <sheetView zoomScaleNormal="100" workbookViewId="0">
      <selection activeCell="R19" sqref="R19"/>
    </sheetView>
  </sheetViews>
  <sheetFormatPr baseColWidth="10" defaultColWidth="9.1640625" defaultRowHeight="14"/>
  <cols>
    <col min="1" max="1" width="9.1640625" style="30" customWidth="1"/>
    <col min="2" max="6" width="8.1640625" style="30" customWidth="1"/>
    <col min="7" max="7" width="5.83203125" style="30" bestFit="1" customWidth="1"/>
    <col min="8" max="8" width="8.1640625" style="30" bestFit="1" customWidth="1"/>
    <col min="9" max="9" width="11.1640625" style="30" customWidth="1"/>
    <col min="10" max="16384" width="9.1640625" style="30"/>
  </cols>
  <sheetData>
    <row r="1" spans="1:25" ht="19">
      <c r="A1" s="73" t="s">
        <v>30</v>
      </c>
      <c r="B1" s="73"/>
      <c r="C1" s="73"/>
      <c r="D1" s="73"/>
      <c r="E1" s="73"/>
      <c r="F1" s="73"/>
      <c r="G1" s="49"/>
      <c r="H1" s="49"/>
      <c r="I1" s="49"/>
    </row>
    <row r="2" spans="1:25">
      <c r="V2" s="43"/>
      <c r="W2" s="43"/>
      <c r="X2" s="43"/>
      <c r="Y2" s="43"/>
    </row>
    <row r="3" spans="1:25">
      <c r="B3" s="18" t="s">
        <v>11</v>
      </c>
      <c r="C3" s="18" t="s">
        <v>10</v>
      </c>
      <c r="D3" s="18" t="s">
        <v>9</v>
      </c>
      <c r="E3" s="18" t="s">
        <v>7</v>
      </c>
      <c r="H3" s="18"/>
      <c r="I3" s="46"/>
      <c r="V3" s="43"/>
      <c r="W3" s="43"/>
      <c r="X3" s="43"/>
      <c r="Y3" s="43"/>
    </row>
    <row r="4" spans="1:25" ht="12.75" customHeight="1">
      <c r="A4" s="18" t="s">
        <v>5</v>
      </c>
      <c r="B4" s="43">
        <v>88</v>
      </c>
      <c r="C4" s="43">
        <v>66</v>
      </c>
      <c r="D4" s="43">
        <v>114</v>
      </c>
      <c r="E4" s="43">
        <f t="shared" ref="E4:E15" si="0">SUM(B4:D4)</f>
        <v>268</v>
      </c>
      <c r="H4" s="43"/>
      <c r="I4" s="45"/>
      <c r="J4" s="44"/>
      <c r="K4" s="44"/>
      <c r="L4" s="44"/>
      <c r="M4" s="44"/>
      <c r="N4" s="44"/>
      <c r="O4" s="44"/>
      <c r="V4" s="43"/>
      <c r="W4" s="43"/>
      <c r="X4" s="43"/>
      <c r="Y4" s="43"/>
    </row>
    <row r="5" spans="1:25">
      <c r="A5" s="18" t="s">
        <v>4</v>
      </c>
      <c r="B5" s="43">
        <v>145</v>
      </c>
      <c r="C5" s="43">
        <v>86</v>
      </c>
      <c r="D5" s="43">
        <v>122</v>
      </c>
      <c r="E5" s="43">
        <f t="shared" si="0"/>
        <v>353</v>
      </c>
      <c r="H5" s="43"/>
      <c r="I5" s="45"/>
      <c r="J5" s="44"/>
      <c r="K5" s="44"/>
      <c r="L5" s="44"/>
      <c r="M5" s="44"/>
      <c r="N5" s="44"/>
      <c r="O5" s="44"/>
      <c r="V5" s="43"/>
      <c r="W5" s="43"/>
      <c r="X5" s="43"/>
      <c r="Y5" s="43"/>
    </row>
    <row r="6" spans="1:25">
      <c r="A6" s="18" t="s">
        <v>3</v>
      </c>
      <c r="B6" s="43">
        <v>132</v>
      </c>
      <c r="C6" s="43">
        <v>81</v>
      </c>
      <c r="D6" s="43">
        <v>114</v>
      </c>
      <c r="E6" s="43">
        <f t="shared" si="0"/>
        <v>327</v>
      </c>
      <c r="H6" s="43"/>
      <c r="I6" s="45"/>
      <c r="J6" s="44"/>
      <c r="K6" s="44"/>
      <c r="L6" s="44"/>
      <c r="M6" s="44"/>
      <c r="N6" s="44"/>
      <c r="O6" s="44"/>
      <c r="V6" s="43"/>
      <c r="W6" s="43"/>
      <c r="X6" s="43"/>
      <c r="Y6" s="43"/>
    </row>
    <row r="7" spans="1:25">
      <c r="A7" s="18" t="s">
        <v>2</v>
      </c>
      <c r="B7" s="43">
        <v>136</v>
      </c>
      <c r="C7" s="43">
        <v>103</v>
      </c>
      <c r="D7" s="43">
        <v>129</v>
      </c>
      <c r="E7" s="43">
        <f t="shared" si="0"/>
        <v>368</v>
      </c>
      <c r="H7" s="43"/>
      <c r="I7" s="45"/>
      <c r="J7" s="44"/>
      <c r="K7" s="44"/>
      <c r="L7" s="44"/>
      <c r="M7" s="44"/>
      <c r="N7" s="44"/>
      <c r="O7" s="44"/>
      <c r="V7" s="43"/>
      <c r="W7" s="43"/>
      <c r="X7" s="43"/>
      <c r="Y7" s="43"/>
    </row>
    <row r="8" spans="1:25">
      <c r="A8" s="18" t="s">
        <v>1</v>
      </c>
      <c r="B8" s="43">
        <v>142</v>
      </c>
      <c r="C8" s="43">
        <v>94</v>
      </c>
      <c r="D8" s="43">
        <v>142</v>
      </c>
      <c r="E8" s="43">
        <f t="shared" si="0"/>
        <v>378</v>
      </c>
      <c r="H8" s="43"/>
    </row>
    <row r="9" spans="1:25">
      <c r="A9" s="18" t="s">
        <v>0</v>
      </c>
      <c r="B9" s="43">
        <v>179</v>
      </c>
      <c r="C9" s="43">
        <v>108</v>
      </c>
      <c r="D9" s="43">
        <v>135</v>
      </c>
      <c r="E9" s="43">
        <f t="shared" si="0"/>
        <v>422</v>
      </c>
      <c r="H9" s="43"/>
      <c r="I9" s="45"/>
    </row>
    <row r="10" spans="1:25">
      <c r="A10" s="18" t="s">
        <v>20</v>
      </c>
      <c r="B10" s="30">
        <v>194</v>
      </c>
      <c r="C10" s="30">
        <v>125</v>
      </c>
      <c r="D10" s="30">
        <v>150</v>
      </c>
      <c r="E10" s="43">
        <f t="shared" si="0"/>
        <v>469</v>
      </c>
      <c r="H10" s="43"/>
      <c r="I10" s="47"/>
    </row>
    <row r="11" spans="1:25">
      <c r="A11" s="18" t="s">
        <v>19</v>
      </c>
      <c r="B11" s="30">
        <v>215</v>
      </c>
      <c r="C11" s="30">
        <v>136</v>
      </c>
      <c r="D11" s="30">
        <v>166</v>
      </c>
      <c r="E11" s="43">
        <f t="shared" si="0"/>
        <v>517</v>
      </c>
      <c r="H11" s="43"/>
    </row>
    <row r="12" spans="1:25">
      <c r="A12" s="18" t="s">
        <v>18</v>
      </c>
      <c r="B12" s="30">
        <v>162</v>
      </c>
      <c r="C12" s="30">
        <v>144</v>
      </c>
      <c r="D12" s="30">
        <v>189</v>
      </c>
      <c r="E12" s="43">
        <f t="shared" si="0"/>
        <v>495</v>
      </c>
      <c r="H12" s="43"/>
      <c r="I12" s="48"/>
    </row>
    <row r="13" spans="1:25">
      <c r="A13" s="18" t="s">
        <v>17</v>
      </c>
      <c r="B13" s="30">
        <v>213</v>
      </c>
      <c r="C13" s="30">
        <v>134</v>
      </c>
      <c r="D13" s="30">
        <v>187</v>
      </c>
      <c r="E13" s="43">
        <f t="shared" si="0"/>
        <v>534</v>
      </c>
      <c r="H13" s="43"/>
      <c r="I13" s="48"/>
      <c r="V13" s="43"/>
      <c r="W13" s="43"/>
      <c r="X13" s="43"/>
      <c r="Y13" s="43"/>
    </row>
    <row r="14" spans="1:25">
      <c r="A14" s="18" t="s">
        <v>16</v>
      </c>
      <c r="B14" s="30">
        <v>256</v>
      </c>
      <c r="C14" s="30">
        <v>128</v>
      </c>
      <c r="D14" s="30">
        <v>193</v>
      </c>
      <c r="E14" s="43">
        <f t="shared" si="0"/>
        <v>577</v>
      </c>
      <c r="H14" s="43"/>
      <c r="I14" s="48"/>
      <c r="V14" s="43"/>
      <c r="W14" s="43"/>
      <c r="X14" s="43"/>
      <c r="Y14" s="43"/>
    </row>
    <row r="15" spans="1:25">
      <c r="A15" s="18" t="s">
        <v>15</v>
      </c>
      <c r="B15" s="43">
        <v>308</v>
      </c>
      <c r="C15" s="43">
        <v>138</v>
      </c>
      <c r="D15" s="43">
        <v>208</v>
      </c>
      <c r="E15" s="43">
        <f t="shared" si="0"/>
        <v>654</v>
      </c>
      <c r="H15" s="44"/>
      <c r="V15" s="45"/>
      <c r="X15" s="45"/>
      <c r="Y15" s="47"/>
    </row>
    <row r="17" spans="1:21">
      <c r="A17" s="18" t="s">
        <v>7</v>
      </c>
      <c r="B17" s="43">
        <f>SUM(B4:B15)</f>
        <v>2170</v>
      </c>
      <c r="C17" s="43">
        <f>SUM(C4:C15)</f>
        <v>1343</v>
      </c>
      <c r="D17" s="43">
        <f>SUM(D4:D15)</f>
        <v>1849</v>
      </c>
      <c r="E17" s="43">
        <f>SUM(B17:D17)</f>
        <v>5362</v>
      </c>
      <c r="H17" s="44"/>
    </row>
    <row r="18" spans="1:21">
      <c r="B18" s="44"/>
      <c r="C18" s="44"/>
      <c r="D18" s="44"/>
    </row>
    <row r="19" spans="1:21">
      <c r="A19" s="46" t="s">
        <v>12</v>
      </c>
      <c r="B19" s="45">
        <f>B17/$E$17</f>
        <v>0.40469973890339428</v>
      </c>
      <c r="C19" s="45">
        <f>C17/$E$17</f>
        <v>0.25046624393882877</v>
      </c>
      <c r="D19" s="45">
        <f>D17/$E$17</f>
        <v>0.34483401715777695</v>
      </c>
    </row>
    <row r="20" spans="1:21">
      <c r="S20" s="43"/>
      <c r="T20" s="43"/>
      <c r="U20" s="43"/>
    </row>
    <row r="21" spans="1:21">
      <c r="S21" s="43"/>
      <c r="T21" s="43"/>
      <c r="U21" s="43"/>
    </row>
    <row r="22" spans="1:21">
      <c r="S22" s="43"/>
      <c r="T22" s="43"/>
      <c r="U22" s="43"/>
    </row>
    <row r="23" spans="1:21">
      <c r="S23" s="43"/>
      <c r="T23" s="43"/>
      <c r="U23" s="43"/>
    </row>
    <row r="24" spans="1:21">
      <c r="S24" s="43"/>
      <c r="T24" s="43"/>
      <c r="U24" s="43"/>
    </row>
    <row r="25" spans="1:21">
      <c r="S25" s="43"/>
      <c r="T25" s="43"/>
      <c r="U25" s="43"/>
    </row>
    <row r="26" spans="1:21">
      <c r="S26" s="44"/>
      <c r="T26" s="44"/>
      <c r="U26" s="44"/>
    </row>
    <row r="27" spans="1:21">
      <c r="S27" s="44"/>
      <c r="T27" s="44"/>
      <c r="U27" s="44"/>
    </row>
    <row r="28" spans="1:21">
      <c r="S28" s="44"/>
      <c r="T28" s="44"/>
      <c r="U28" s="44"/>
    </row>
    <row r="29" spans="1:21">
      <c r="S29" s="44"/>
      <c r="T29" s="44"/>
      <c r="U29" s="44"/>
    </row>
    <row r="30" spans="1:21">
      <c r="S30" s="44"/>
      <c r="T30" s="44"/>
      <c r="U30" s="44"/>
    </row>
    <row r="31" spans="1:21">
      <c r="S31" s="43"/>
      <c r="T31" s="43"/>
      <c r="U31" s="43"/>
    </row>
  </sheetData>
  <mergeCells count="1">
    <mergeCell ref="A1:F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FFFF"/>
  </sheetPr>
  <dimension ref="A1:K53"/>
  <sheetViews>
    <sheetView topLeftCell="A28" zoomScale="70" zoomScaleNormal="70" workbookViewId="0">
      <selection activeCell="F5" sqref="E5:F5"/>
    </sheetView>
  </sheetViews>
  <sheetFormatPr baseColWidth="10" defaultColWidth="9.1640625" defaultRowHeight="14"/>
  <cols>
    <col min="1" max="1" width="11.6640625" style="1" bestFit="1" customWidth="1"/>
    <col min="2" max="7" width="8" style="1" customWidth="1"/>
    <col min="8" max="8" width="7.1640625" style="1" bestFit="1" customWidth="1"/>
    <col min="9" max="9" width="8.6640625" style="1" bestFit="1" customWidth="1"/>
    <col min="10" max="17" width="9.6640625" style="1" customWidth="1"/>
    <col min="18" max="16384" width="9.1640625" style="1"/>
  </cols>
  <sheetData>
    <row r="1" spans="1:11" ht="26">
      <c r="A1" s="63" t="s">
        <v>26</v>
      </c>
      <c r="B1" s="63"/>
      <c r="C1" s="63"/>
      <c r="D1" s="63"/>
      <c r="E1" s="63"/>
      <c r="F1" s="63"/>
      <c r="G1" s="63"/>
      <c r="H1" s="63"/>
      <c r="I1" s="63"/>
      <c r="K1" s="25"/>
    </row>
    <row r="2" spans="1:11" ht="19">
      <c r="B2" s="62"/>
      <c r="C2" s="62"/>
      <c r="D2" s="62"/>
      <c r="E2" s="62"/>
      <c r="F2" s="62"/>
      <c r="G2" s="62"/>
      <c r="H2" s="62"/>
      <c r="I2" s="62"/>
    </row>
    <row r="4" spans="1:11">
      <c r="A4" s="50"/>
      <c r="B4" s="51" t="s">
        <v>5</v>
      </c>
      <c r="C4" s="51" t="s">
        <v>4</v>
      </c>
      <c r="D4" s="51" t="s">
        <v>3</v>
      </c>
      <c r="E4" s="51" t="s">
        <v>2</v>
      </c>
      <c r="F4" s="51" t="s">
        <v>1</v>
      </c>
      <c r="G4" s="51" t="s">
        <v>0</v>
      </c>
      <c r="H4" s="24" t="s">
        <v>7</v>
      </c>
      <c r="I4" s="23" t="s">
        <v>12</v>
      </c>
    </row>
    <row r="5" spans="1:11">
      <c r="A5" s="50" t="s">
        <v>11</v>
      </c>
      <c r="B5" s="52">
        <v>80</v>
      </c>
      <c r="C5" s="52">
        <v>130</v>
      </c>
      <c r="D5" s="52">
        <v>125</v>
      </c>
      <c r="E5" s="52">
        <v>130</v>
      </c>
      <c r="F5" s="52">
        <v>140</v>
      </c>
      <c r="G5" s="52">
        <v>180</v>
      </c>
      <c r="H5" s="21">
        <f>SUM(B5:G5)</f>
        <v>785</v>
      </c>
      <c r="I5" s="22">
        <f>H5/$H$10</f>
        <v>0.33052631578947367</v>
      </c>
      <c r="J5" s="2"/>
    </row>
    <row r="6" spans="1:11">
      <c r="A6" s="50" t="s">
        <v>10</v>
      </c>
      <c r="B6" s="52">
        <v>60</v>
      </c>
      <c r="C6" s="52">
        <v>80</v>
      </c>
      <c r="D6" s="52">
        <v>80</v>
      </c>
      <c r="E6" s="52">
        <v>100</v>
      </c>
      <c r="F6" s="52">
        <v>90</v>
      </c>
      <c r="G6" s="52">
        <v>100</v>
      </c>
      <c r="H6" s="21">
        <f>SUM(B6:G6)</f>
        <v>510</v>
      </c>
      <c r="I6" s="22">
        <f>H6/$H$10</f>
        <v>0.21473684210526317</v>
      </c>
      <c r="J6" s="2"/>
    </row>
    <row r="7" spans="1:11">
      <c r="A7" s="50" t="s">
        <v>9</v>
      </c>
      <c r="B7" s="52">
        <v>110</v>
      </c>
      <c r="C7" s="52">
        <v>120</v>
      </c>
      <c r="D7" s="52">
        <v>110</v>
      </c>
      <c r="E7" s="52">
        <v>120</v>
      </c>
      <c r="F7" s="52">
        <v>120</v>
      </c>
      <c r="G7" s="52">
        <v>130</v>
      </c>
      <c r="H7" s="21">
        <f>SUM(B7:G7)</f>
        <v>710</v>
      </c>
      <c r="I7" s="22">
        <f>H7/$H$10</f>
        <v>0.29894736842105263</v>
      </c>
      <c r="J7" s="2"/>
    </row>
    <row r="8" spans="1:11" ht="12.75" customHeight="1">
      <c r="A8" s="50" t="s">
        <v>8</v>
      </c>
      <c r="B8" s="52">
        <v>40</v>
      </c>
      <c r="C8" s="52">
        <v>60</v>
      </c>
      <c r="D8" s="52">
        <v>70</v>
      </c>
      <c r="E8" s="52">
        <v>60</v>
      </c>
      <c r="F8" s="52">
        <v>60</v>
      </c>
      <c r="G8" s="52">
        <v>80</v>
      </c>
      <c r="H8" s="21">
        <f>SUM(B8:G8)</f>
        <v>370</v>
      </c>
      <c r="I8" s="22">
        <f>H8/$H$10</f>
        <v>0.15578947368421053</v>
      </c>
      <c r="J8" s="2"/>
    </row>
    <row r="9" spans="1:11">
      <c r="B9" s="21"/>
      <c r="C9" s="21"/>
      <c r="D9" s="21"/>
      <c r="E9" s="21"/>
      <c r="F9" s="21"/>
      <c r="G9" s="21"/>
      <c r="H9" s="21"/>
    </row>
    <row r="10" spans="1:11">
      <c r="A10" s="1" t="s">
        <v>7</v>
      </c>
      <c r="B10" s="21">
        <f t="shared" ref="B10:G10" si="0">SUM(B5:B8)</f>
        <v>290</v>
      </c>
      <c r="C10" s="21">
        <f t="shared" si="0"/>
        <v>390</v>
      </c>
      <c r="D10" s="21">
        <f t="shared" si="0"/>
        <v>385</v>
      </c>
      <c r="E10" s="21">
        <f t="shared" si="0"/>
        <v>410</v>
      </c>
      <c r="F10" s="21">
        <f t="shared" si="0"/>
        <v>410</v>
      </c>
      <c r="G10" s="21">
        <f t="shared" si="0"/>
        <v>490</v>
      </c>
      <c r="H10" s="21">
        <f>SUM(B10:G10)</f>
        <v>2375</v>
      </c>
      <c r="I10" s="22">
        <f>SUM(I5:I9)</f>
        <v>1</v>
      </c>
    </row>
    <row r="11" spans="1:11">
      <c r="A11" s="1" t="s">
        <v>6</v>
      </c>
      <c r="B11" s="21">
        <f t="shared" ref="B11:H11" si="1">AVERAGE(B5:B8)</f>
        <v>72.5</v>
      </c>
      <c r="C11" s="21">
        <f t="shared" si="1"/>
        <v>97.5</v>
      </c>
      <c r="D11" s="21">
        <f t="shared" si="1"/>
        <v>96.25</v>
      </c>
      <c r="E11" s="21">
        <f t="shared" si="1"/>
        <v>102.5</v>
      </c>
      <c r="F11" s="21">
        <f t="shared" si="1"/>
        <v>102.5</v>
      </c>
      <c r="G11" s="21">
        <f t="shared" si="1"/>
        <v>122.5</v>
      </c>
      <c r="H11" s="21">
        <f t="shared" si="1"/>
        <v>593.75</v>
      </c>
      <c r="I11" s="20"/>
    </row>
    <row r="41" spans="1:3">
      <c r="A41" s="19" t="s">
        <v>14</v>
      </c>
      <c r="B41" s="18" t="s">
        <v>22</v>
      </c>
      <c r="C41" s="18" t="s">
        <v>21</v>
      </c>
    </row>
    <row r="42" spans="1:3">
      <c r="A42" s="17" t="s">
        <v>5</v>
      </c>
      <c r="B42" s="16">
        <v>2167.5</v>
      </c>
      <c r="C42" s="15">
        <v>24.5</v>
      </c>
    </row>
    <row r="43" spans="1:3">
      <c r="A43" s="17" t="s">
        <v>4</v>
      </c>
      <c r="B43" s="16">
        <v>1599</v>
      </c>
      <c r="C43" s="15">
        <v>22.3</v>
      </c>
    </row>
    <row r="44" spans="1:3">
      <c r="A44" s="17" t="s">
        <v>3</v>
      </c>
      <c r="B44" s="16">
        <v>2076</v>
      </c>
      <c r="C44" s="15">
        <v>25.9</v>
      </c>
    </row>
    <row r="45" spans="1:3">
      <c r="A45" s="17" t="s">
        <v>2</v>
      </c>
      <c r="B45" s="16">
        <v>1199.25</v>
      </c>
      <c r="C45" s="15">
        <v>37.1</v>
      </c>
    </row>
    <row r="46" spans="1:3">
      <c r="A46" s="17" t="s">
        <v>1</v>
      </c>
      <c r="B46" s="16">
        <v>2206.5</v>
      </c>
      <c r="C46" s="15">
        <v>18</v>
      </c>
    </row>
    <row r="47" spans="1:3">
      <c r="A47" s="17" t="s">
        <v>0</v>
      </c>
      <c r="B47" s="16">
        <v>1668.75</v>
      </c>
      <c r="C47" s="15">
        <v>21.5</v>
      </c>
    </row>
    <row r="48" spans="1:3">
      <c r="A48" s="17" t="s">
        <v>20</v>
      </c>
      <c r="B48" s="16">
        <v>2154</v>
      </c>
      <c r="C48" s="15">
        <v>15.5</v>
      </c>
    </row>
    <row r="49" spans="1:3">
      <c r="A49" s="17" t="s">
        <v>19</v>
      </c>
      <c r="B49" s="16">
        <v>1878</v>
      </c>
      <c r="C49" s="15">
        <v>25.5</v>
      </c>
    </row>
    <row r="50" spans="1:3">
      <c r="A50" s="17" t="s">
        <v>18</v>
      </c>
      <c r="B50" s="16">
        <v>1250.25</v>
      </c>
      <c r="C50" s="15">
        <v>20</v>
      </c>
    </row>
    <row r="51" spans="1:3">
      <c r="A51" s="17" t="s">
        <v>17</v>
      </c>
      <c r="B51" s="16">
        <v>1429.5</v>
      </c>
      <c r="C51" s="15">
        <v>29</v>
      </c>
    </row>
    <row r="52" spans="1:3">
      <c r="A52" s="17" t="s">
        <v>16</v>
      </c>
      <c r="B52" s="16">
        <v>1306.5</v>
      </c>
      <c r="C52" s="15">
        <v>26.4</v>
      </c>
    </row>
    <row r="53" spans="1:3">
      <c r="A53" s="17" t="s">
        <v>15</v>
      </c>
      <c r="B53" s="16">
        <v>1485.75</v>
      </c>
      <c r="C53" s="15">
        <v>23.3</v>
      </c>
    </row>
  </sheetData>
  <mergeCells count="2">
    <mergeCell ref="B2:I2"/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G9" sqref="G9"/>
    </sheetView>
  </sheetViews>
  <sheetFormatPr baseColWidth="10" defaultColWidth="8.83203125" defaultRowHeight="15"/>
  <cols>
    <col min="1" max="1" width="9.5" bestFit="1" customWidth="1"/>
    <col min="2" max="2" width="9" bestFit="1" customWidth="1"/>
    <col min="3" max="3" width="15.5" customWidth="1"/>
    <col min="4" max="4" width="29.5" customWidth="1"/>
    <col min="5" max="5" width="29.6640625" customWidth="1"/>
  </cols>
  <sheetData>
    <row r="1" spans="1:5">
      <c r="A1" t="s">
        <v>14</v>
      </c>
      <c r="B1" t="s">
        <v>13</v>
      </c>
      <c r="C1" t="s">
        <v>34</v>
      </c>
      <c r="D1" t="s">
        <v>35</v>
      </c>
      <c r="E1" t="s">
        <v>36</v>
      </c>
    </row>
    <row r="2" spans="1:5">
      <c r="A2" s="58">
        <v>43466</v>
      </c>
      <c r="B2" s="59">
        <v>28.96</v>
      </c>
    </row>
    <row r="3" spans="1:5">
      <c r="A3" s="58">
        <v>43497</v>
      </c>
      <c r="B3" s="59">
        <v>42.730000000000004</v>
      </c>
    </row>
    <row r="4" spans="1:5">
      <c r="A4" s="58">
        <v>43525</v>
      </c>
      <c r="B4" s="59">
        <v>6.74</v>
      </c>
    </row>
    <row r="5" spans="1:5">
      <c r="A5" s="58">
        <v>43556</v>
      </c>
      <c r="B5" s="59">
        <v>1.99</v>
      </c>
    </row>
    <row r="6" spans="1:5">
      <c r="A6" s="58">
        <v>43586</v>
      </c>
      <c r="B6" s="59">
        <v>9.4700000000000006</v>
      </c>
    </row>
    <row r="7" spans="1:5">
      <c r="A7" s="58">
        <v>43617</v>
      </c>
      <c r="B7" s="59">
        <v>35</v>
      </c>
    </row>
    <row r="8" spans="1:5">
      <c r="A8" s="58">
        <v>43647</v>
      </c>
      <c r="B8" s="59">
        <v>7.48</v>
      </c>
    </row>
    <row r="9" spans="1:5">
      <c r="A9" s="58">
        <v>43678</v>
      </c>
      <c r="B9" s="59">
        <v>18</v>
      </c>
    </row>
    <row r="10" spans="1:5">
      <c r="A10" s="58">
        <v>43709</v>
      </c>
      <c r="B10" s="59">
        <v>45</v>
      </c>
    </row>
    <row r="11" spans="1:5">
      <c r="A11" s="58">
        <v>43739</v>
      </c>
      <c r="B11" s="59">
        <v>15</v>
      </c>
      <c r="C11" s="59">
        <v>15</v>
      </c>
      <c r="D11" s="60">
        <v>20</v>
      </c>
      <c r="E11" s="60">
        <v>15</v>
      </c>
    </row>
    <row r="12" spans="1:5">
      <c r="A12" s="58">
        <v>43770</v>
      </c>
      <c r="C12" s="59">
        <v>45</v>
      </c>
      <c r="D12" s="60">
        <f t="shared" ref="D12:D20" si="0">C12-_xlfn.FORECAST.ETS.CONFINT(A12,$B$2:$B$11,$A$2:$A$11,0.95,1,1)</f>
        <v>9.9143950669948921</v>
      </c>
      <c r="E12" s="60">
        <f t="shared" ref="E12:E20" si="1">C12+_xlfn.FORECAST.ETS.CONFINT(A12,$B$2:$B$11,$A$2:$A$11,0.95,1,1)</f>
        <v>80.085604933005101</v>
      </c>
    </row>
    <row r="13" spans="1:5">
      <c r="A13" s="58">
        <v>43800</v>
      </c>
      <c r="C13" s="59">
        <f t="shared" ref="C13:C20" si="2">_xlfn.FORECAST.ETS(A13,$B$2:$B$11,$A$2:$A$11,1,1)</f>
        <v>33.736977425485577</v>
      </c>
      <c r="D13" s="60">
        <f t="shared" si="0"/>
        <v>-2.4455194035311152</v>
      </c>
      <c r="E13" s="60">
        <f t="shared" si="1"/>
        <v>69.919474254502262</v>
      </c>
    </row>
    <row r="14" spans="1:5">
      <c r="A14" s="58">
        <v>43831</v>
      </c>
      <c r="C14" s="59">
        <f t="shared" si="2"/>
        <v>19.42078907801174</v>
      </c>
      <c r="D14" s="60">
        <f t="shared" si="0"/>
        <v>-17.834655287662105</v>
      </c>
      <c r="E14" s="60">
        <f t="shared" si="1"/>
        <v>56.676233443685589</v>
      </c>
    </row>
    <row r="15" spans="1:5">
      <c r="A15" s="58">
        <v>43862</v>
      </c>
      <c r="C15" s="59">
        <f t="shared" si="2"/>
        <v>33.246845742891175</v>
      </c>
      <c r="D15" s="60">
        <f t="shared" si="0"/>
        <v>-7.9922346051401476</v>
      </c>
      <c r="E15" s="60">
        <f t="shared" si="1"/>
        <v>74.485926090922504</v>
      </c>
    </row>
    <row r="16" spans="1:5">
      <c r="A16" s="58">
        <v>43891</v>
      </c>
      <c r="C16" s="59">
        <f t="shared" si="2"/>
        <v>36.227274761155428</v>
      </c>
      <c r="D16" s="60">
        <f t="shared" si="0"/>
        <v>-5.9711553248287004</v>
      </c>
      <c r="E16" s="60">
        <f t="shared" si="1"/>
        <v>78.425704847139556</v>
      </c>
    </row>
    <row r="17" spans="1:5">
      <c r="A17" s="58">
        <v>43922</v>
      </c>
      <c r="C17" s="59">
        <f t="shared" si="2"/>
        <v>21.911086413681591</v>
      </c>
      <c r="D17" s="60">
        <f t="shared" si="0"/>
        <v>-21.232653529966814</v>
      </c>
      <c r="E17" s="60">
        <f t="shared" si="1"/>
        <v>65.054826357330001</v>
      </c>
    </row>
    <row r="18" spans="1:5">
      <c r="A18" s="58">
        <v>43952</v>
      </c>
      <c r="C18" s="59">
        <f t="shared" si="2"/>
        <v>35.737143078561026</v>
      </c>
      <c r="D18" s="60">
        <f t="shared" si="0"/>
        <v>-10.929863804273211</v>
      </c>
      <c r="E18" s="60">
        <f t="shared" si="1"/>
        <v>82.404149961395262</v>
      </c>
    </row>
    <row r="19" spans="1:5">
      <c r="A19" s="58">
        <v>43983</v>
      </c>
      <c r="C19" s="59">
        <f t="shared" si="2"/>
        <v>38.717572096825279</v>
      </c>
      <c r="D19" s="60">
        <f t="shared" si="0"/>
        <v>-8.819253561503487</v>
      </c>
      <c r="E19" s="60">
        <f t="shared" si="1"/>
        <v>86.254397755154045</v>
      </c>
    </row>
    <row r="20" spans="1:5">
      <c r="A20" s="58">
        <v>44012</v>
      </c>
      <c r="C20" s="59">
        <f t="shared" si="2"/>
        <v>24.878590027600566</v>
      </c>
      <c r="D20" s="60">
        <f t="shared" si="0"/>
        <v>-23.490552268558631</v>
      </c>
      <c r="E20" s="60">
        <f t="shared" si="1"/>
        <v>73.247732323759763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sqref="A1:B11"/>
    </sheetView>
  </sheetViews>
  <sheetFormatPr baseColWidth="10" defaultColWidth="8.83203125" defaultRowHeight="15"/>
  <cols>
    <col min="1" max="1" width="9.5" bestFit="1" customWidth="1"/>
  </cols>
  <sheetData>
    <row r="1" spans="1:2">
      <c r="A1" t="s">
        <v>14</v>
      </c>
      <c r="B1" t="s">
        <v>13</v>
      </c>
    </row>
    <row r="2" spans="1:2">
      <c r="A2" s="56">
        <v>43466</v>
      </c>
      <c r="B2">
        <v>28.96</v>
      </c>
    </row>
    <row r="3" spans="1:2">
      <c r="A3" s="56">
        <v>43497</v>
      </c>
      <c r="B3">
        <v>42.730000000000004</v>
      </c>
    </row>
    <row r="4" spans="1:2">
      <c r="A4" s="56">
        <v>43525</v>
      </c>
      <c r="B4">
        <v>6.74</v>
      </c>
    </row>
    <row r="5" spans="1:2">
      <c r="A5" s="56">
        <v>43556</v>
      </c>
      <c r="B5">
        <v>1.99</v>
      </c>
    </row>
    <row r="6" spans="1:2">
      <c r="A6" s="56">
        <v>43586</v>
      </c>
      <c r="B6">
        <v>9.4700000000000006</v>
      </c>
    </row>
    <row r="7" spans="1:2">
      <c r="A7" s="56">
        <v>43617</v>
      </c>
      <c r="B7">
        <v>35</v>
      </c>
    </row>
    <row r="8" spans="1:2">
      <c r="A8" s="56">
        <v>43647</v>
      </c>
      <c r="B8">
        <v>7.48</v>
      </c>
    </row>
    <row r="9" spans="1:2">
      <c r="A9" s="56">
        <v>43678</v>
      </c>
      <c r="B9">
        <v>18</v>
      </c>
    </row>
    <row r="10" spans="1:2">
      <c r="A10" s="56">
        <v>43709</v>
      </c>
      <c r="B10">
        <v>45</v>
      </c>
    </row>
    <row r="11" spans="1:2">
      <c r="A11" s="56">
        <v>43739</v>
      </c>
      <c r="B11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>
      <selection sqref="A1:C13"/>
    </sheetView>
  </sheetViews>
  <sheetFormatPr baseColWidth="10" defaultColWidth="8.83203125" defaultRowHeight="15"/>
  <cols>
    <col min="2" max="2" width="9.6640625" bestFit="1" customWidth="1"/>
  </cols>
  <sheetData>
    <row r="1" spans="1:3">
      <c r="A1" s="57" t="s">
        <v>31</v>
      </c>
      <c r="B1" s="57" t="s">
        <v>32</v>
      </c>
      <c r="C1" s="57" t="s">
        <v>33</v>
      </c>
    </row>
    <row r="2" spans="1:3">
      <c r="A2" t="s">
        <v>5</v>
      </c>
      <c r="B2">
        <v>256000</v>
      </c>
      <c r="C2">
        <v>25678</v>
      </c>
    </row>
    <row r="3" spans="1:3">
      <c r="A3" t="s">
        <v>4</v>
      </c>
      <c r="B3">
        <v>320456</v>
      </c>
      <c r="C3">
        <v>24353</v>
      </c>
    </row>
    <row r="4" spans="1:3">
      <c r="A4" t="s">
        <v>3</v>
      </c>
      <c r="B4">
        <v>326541</v>
      </c>
      <c r="C4">
        <v>23567</v>
      </c>
    </row>
    <row r="5" spans="1:3">
      <c r="A5" t="s">
        <v>2</v>
      </c>
      <c r="B5">
        <v>387652</v>
      </c>
      <c r="C5">
        <v>31876</v>
      </c>
    </row>
    <row r="6" spans="1:3">
      <c r="A6" t="s">
        <v>1</v>
      </c>
      <c r="B6">
        <v>487432</v>
      </c>
      <c r="C6">
        <v>44987</v>
      </c>
    </row>
    <row r="7" spans="1:3">
      <c r="A7" t="s">
        <v>0</v>
      </c>
      <c r="B7">
        <v>486293</v>
      </c>
      <c r="C7">
        <v>41982</v>
      </c>
    </row>
    <row r="8" spans="1:3">
      <c r="A8" t="s">
        <v>20</v>
      </c>
      <c r="B8">
        <v>476523</v>
      </c>
      <c r="C8">
        <v>37432</v>
      </c>
    </row>
    <row r="9" spans="1:3">
      <c r="A9" t="s">
        <v>19</v>
      </c>
      <c r="B9">
        <v>397652</v>
      </c>
      <c r="C9">
        <v>25768</v>
      </c>
    </row>
    <row r="10" spans="1:3">
      <c r="A10" t="s">
        <v>18</v>
      </c>
      <c r="B10">
        <v>508527</v>
      </c>
      <c r="C10">
        <v>49543</v>
      </c>
    </row>
    <row r="11" spans="1:3">
      <c r="A11" t="s">
        <v>17</v>
      </c>
      <c r="B11">
        <v>592653</v>
      </c>
      <c r="C11">
        <v>46987</v>
      </c>
    </row>
    <row r="12" spans="1:3">
      <c r="A12" t="s">
        <v>16</v>
      </c>
      <c r="B12">
        <v>290642</v>
      </c>
      <c r="C12">
        <v>29750</v>
      </c>
    </row>
    <row r="13" spans="1:3">
      <c r="A13" t="s">
        <v>15</v>
      </c>
      <c r="B13">
        <v>472345</v>
      </c>
      <c r="C13">
        <v>31743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FF99"/>
  </sheetPr>
  <dimension ref="A1:K11"/>
  <sheetViews>
    <sheetView zoomScaleNormal="100" workbookViewId="0">
      <selection activeCell="H22" sqref="H22"/>
    </sheetView>
  </sheetViews>
  <sheetFormatPr baseColWidth="10" defaultColWidth="9.1640625" defaultRowHeight="14"/>
  <cols>
    <col min="1" max="1" width="11.6640625" style="1" bestFit="1" customWidth="1"/>
    <col min="2" max="2" width="8.6640625" style="1" bestFit="1" customWidth="1"/>
    <col min="3" max="3" width="6.6640625" style="1" bestFit="1" customWidth="1"/>
    <col min="4" max="4" width="6" style="1" bestFit="1" customWidth="1"/>
    <col min="5" max="5" width="7.6640625" style="1" customWidth="1"/>
    <col min="6" max="6" width="4.6640625" style="1" bestFit="1" customWidth="1"/>
    <col min="7" max="7" width="7" style="1" bestFit="1" customWidth="1"/>
    <col min="8" max="8" width="7.1640625" style="1" bestFit="1" customWidth="1"/>
    <col min="9" max="9" width="8.6640625" style="1" bestFit="1" customWidth="1"/>
    <col min="10" max="17" width="9.6640625" style="1" customWidth="1"/>
    <col min="18" max="16384" width="9.1640625" style="1"/>
  </cols>
  <sheetData>
    <row r="1" spans="1:11" ht="36" customHeight="1">
      <c r="A1" s="65" t="s">
        <v>27</v>
      </c>
      <c r="B1" s="66"/>
      <c r="C1" s="66"/>
      <c r="D1" s="66"/>
      <c r="E1" s="66"/>
      <c r="F1" s="66"/>
      <c r="G1" s="66"/>
      <c r="H1" s="66"/>
      <c r="I1" s="67"/>
      <c r="K1" s="25"/>
    </row>
    <row r="2" spans="1:11" ht="19">
      <c r="B2" s="64"/>
      <c r="C2" s="64"/>
      <c r="D2" s="64"/>
      <c r="E2" s="64"/>
      <c r="F2" s="64"/>
      <c r="G2" s="64"/>
      <c r="H2" s="64"/>
      <c r="I2" s="64"/>
    </row>
    <row r="4" spans="1:11">
      <c r="A4" s="50"/>
      <c r="B4" s="51" t="s">
        <v>5</v>
      </c>
      <c r="C4" s="51" t="s">
        <v>4</v>
      </c>
      <c r="D4" s="51" t="s">
        <v>3</v>
      </c>
      <c r="E4" s="51" t="s">
        <v>2</v>
      </c>
      <c r="F4" s="51" t="s">
        <v>1</v>
      </c>
      <c r="G4" s="51" t="s">
        <v>0</v>
      </c>
      <c r="H4" s="24" t="s">
        <v>7</v>
      </c>
      <c r="I4" s="23" t="s">
        <v>12</v>
      </c>
    </row>
    <row r="5" spans="1:11">
      <c r="A5" s="50" t="s">
        <v>11</v>
      </c>
      <c r="B5" s="52">
        <v>80</v>
      </c>
      <c r="C5" s="52">
        <v>130</v>
      </c>
      <c r="D5" s="52">
        <v>125</v>
      </c>
      <c r="E5" s="52">
        <v>130</v>
      </c>
      <c r="F5" s="52">
        <v>140</v>
      </c>
      <c r="G5" s="52">
        <v>180</v>
      </c>
      <c r="H5" s="21">
        <f>SUM(B5:G5)</f>
        <v>785</v>
      </c>
      <c r="I5" s="22">
        <f>H5/$H$10</f>
        <v>0.33052631578947367</v>
      </c>
      <c r="J5" s="2"/>
    </row>
    <row r="6" spans="1:11">
      <c r="A6" s="50" t="s">
        <v>10</v>
      </c>
      <c r="B6" s="52">
        <v>60</v>
      </c>
      <c r="C6" s="52">
        <v>80</v>
      </c>
      <c r="D6" s="52">
        <v>80</v>
      </c>
      <c r="E6" s="52">
        <v>100</v>
      </c>
      <c r="F6" s="52">
        <v>90</v>
      </c>
      <c r="G6" s="52">
        <v>100</v>
      </c>
      <c r="H6" s="21">
        <f>SUM(B6:G6)</f>
        <v>510</v>
      </c>
      <c r="I6" s="22">
        <f>H6/$H$10</f>
        <v>0.21473684210526317</v>
      </c>
      <c r="J6" s="2"/>
    </row>
    <row r="7" spans="1:11">
      <c r="A7" s="50" t="s">
        <v>9</v>
      </c>
      <c r="B7" s="52">
        <v>110</v>
      </c>
      <c r="C7" s="52">
        <v>120</v>
      </c>
      <c r="D7" s="52">
        <v>110</v>
      </c>
      <c r="E7" s="52">
        <v>120</v>
      </c>
      <c r="F7" s="52">
        <v>120</v>
      </c>
      <c r="G7" s="52">
        <v>130</v>
      </c>
      <c r="H7" s="21">
        <f>SUM(B7:G7)</f>
        <v>710</v>
      </c>
      <c r="I7" s="22">
        <f>H7/$H$10</f>
        <v>0.29894736842105263</v>
      </c>
      <c r="J7" s="2"/>
    </row>
    <row r="8" spans="1:11" ht="12.75" customHeight="1">
      <c r="A8" s="50" t="s">
        <v>8</v>
      </c>
      <c r="B8" s="52">
        <v>40</v>
      </c>
      <c r="C8" s="52">
        <v>60</v>
      </c>
      <c r="D8" s="52">
        <v>70</v>
      </c>
      <c r="E8" s="52">
        <v>60</v>
      </c>
      <c r="F8" s="52">
        <v>60</v>
      </c>
      <c r="G8" s="52">
        <v>80</v>
      </c>
      <c r="H8" s="21">
        <f>SUM(B8:G8)</f>
        <v>370</v>
      </c>
      <c r="I8" s="22">
        <f>H8/$H$10</f>
        <v>0.15578947368421053</v>
      </c>
      <c r="J8" s="2"/>
    </row>
    <row r="9" spans="1:11">
      <c r="B9" s="21"/>
      <c r="C9" s="21"/>
      <c r="D9" s="21"/>
      <c r="E9" s="21"/>
      <c r="F9" s="21"/>
      <c r="G9" s="21"/>
      <c r="H9" s="21"/>
    </row>
    <row r="10" spans="1:11">
      <c r="A10" s="1" t="s">
        <v>7</v>
      </c>
      <c r="B10" s="21">
        <f t="shared" ref="B10:G10" si="0">SUM(B5:B8)</f>
        <v>290</v>
      </c>
      <c r="C10" s="21">
        <f t="shared" si="0"/>
        <v>390</v>
      </c>
      <c r="D10" s="21">
        <f t="shared" si="0"/>
        <v>385</v>
      </c>
      <c r="E10" s="21">
        <f t="shared" si="0"/>
        <v>410</v>
      </c>
      <c r="F10" s="21">
        <f t="shared" si="0"/>
        <v>410</v>
      </c>
      <c r="G10" s="21">
        <f t="shared" si="0"/>
        <v>490</v>
      </c>
      <c r="H10" s="21">
        <f>SUM(B10:G10)</f>
        <v>2375</v>
      </c>
      <c r="I10" s="22">
        <f>SUM(I5:I9)</f>
        <v>1</v>
      </c>
    </row>
    <row r="11" spans="1:11">
      <c r="A11" s="1" t="s">
        <v>6</v>
      </c>
      <c r="B11" s="21">
        <f t="shared" ref="B11:H11" si="1">AVERAGE(B5:B8)</f>
        <v>72.5</v>
      </c>
      <c r="C11" s="21">
        <f t="shared" si="1"/>
        <v>97.5</v>
      </c>
      <c r="D11" s="21">
        <f t="shared" si="1"/>
        <v>96.25</v>
      </c>
      <c r="E11" s="21">
        <f t="shared" si="1"/>
        <v>102.5</v>
      </c>
      <c r="F11" s="21">
        <f t="shared" si="1"/>
        <v>102.5</v>
      </c>
      <c r="G11" s="21">
        <f t="shared" si="1"/>
        <v>122.5</v>
      </c>
      <c r="H11" s="21">
        <f t="shared" si="1"/>
        <v>593.75</v>
      </c>
      <c r="I11" s="20"/>
    </row>
  </sheetData>
  <mergeCells count="2">
    <mergeCell ref="B2:I2"/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P34"/>
  <sheetViews>
    <sheetView zoomScaleNormal="100" workbookViewId="0">
      <selection activeCell="R17" sqref="R17"/>
    </sheetView>
  </sheetViews>
  <sheetFormatPr baseColWidth="10" defaultColWidth="9.1640625" defaultRowHeight="15"/>
  <cols>
    <col min="1" max="1" width="9.1640625" style="10" bestFit="1" customWidth="1"/>
    <col min="2" max="2" width="10.6640625" style="10" bestFit="1" customWidth="1"/>
    <col min="3" max="3" width="3" style="10" customWidth="1"/>
    <col min="4" max="15" width="9.1640625" style="10"/>
    <col min="16" max="16" width="9.1640625" style="26"/>
    <col min="17" max="16384" width="9.1640625" style="10"/>
  </cols>
  <sheetData>
    <row r="1" spans="1:14" ht="19">
      <c r="A1" s="29" t="s">
        <v>14</v>
      </c>
      <c r="B1" s="29" t="s">
        <v>13</v>
      </c>
    </row>
    <row r="2" spans="1:14">
      <c r="A2" s="14">
        <v>43101</v>
      </c>
      <c r="B2" s="13">
        <v>1592398</v>
      </c>
      <c r="C2" s="12"/>
      <c r="E2" s="10" t="str">
        <f>CHOOSE(MONTH(A2),"January","February","March","April","May","June","July","August","September","October","November","December")</f>
        <v>January</v>
      </c>
      <c r="F2" s="10" t="str">
        <f>CHOOSE(MONTH(INDEX(A:A,COUNTA(A:A))),"January","February","March","April","May","June","July","August","September","October","November","December")</f>
        <v>June</v>
      </c>
      <c r="G2" s="10" t="str">
        <f>"Home Product Sales - "&amp;E2&amp;" "&amp;YEAR(A2)&amp;" - "&amp;F2&amp;" "&amp;YEAR(INDEX(A:A,COUNTA(A:A)))</f>
        <v>Home Product Sales - January 2018 - June 2020</v>
      </c>
      <c r="N2" s="28"/>
    </row>
    <row r="3" spans="1:14">
      <c r="A3" s="14">
        <v>43132</v>
      </c>
      <c r="B3" s="13">
        <v>1597197</v>
      </c>
      <c r="C3" s="12"/>
      <c r="E3" s="14"/>
      <c r="N3" s="28"/>
    </row>
    <row r="4" spans="1:14">
      <c r="A4" s="14">
        <v>43160</v>
      </c>
      <c r="B4" s="13">
        <v>1666080</v>
      </c>
      <c r="C4" s="12"/>
      <c r="N4" s="28"/>
    </row>
    <row r="5" spans="1:14">
      <c r="A5" s="14">
        <v>43191</v>
      </c>
      <c r="B5" s="13">
        <v>2484340</v>
      </c>
      <c r="C5" s="12"/>
      <c r="N5" s="28"/>
    </row>
    <row r="6" spans="1:14">
      <c r="A6" s="14">
        <v>43221</v>
      </c>
      <c r="B6" s="13">
        <v>2669994</v>
      </c>
      <c r="C6" s="12"/>
      <c r="N6" s="28"/>
    </row>
    <row r="7" spans="1:14">
      <c r="A7" s="14">
        <v>43252</v>
      </c>
      <c r="B7" s="13">
        <v>5081937</v>
      </c>
      <c r="C7" s="12"/>
      <c r="N7" s="28"/>
    </row>
    <row r="8" spans="1:14">
      <c r="A8" s="14">
        <v>43282</v>
      </c>
      <c r="B8" s="13">
        <v>3360840</v>
      </c>
      <c r="C8" s="12"/>
      <c r="N8" s="28"/>
    </row>
    <row r="9" spans="1:14">
      <c r="A9" s="14">
        <v>43313</v>
      </c>
      <c r="B9" s="13">
        <v>6989238</v>
      </c>
      <c r="C9" s="12"/>
      <c r="N9" s="28"/>
    </row>
    <row r="10" spans="1:14">
      <c r="A10" s="14">
        <v>43344</v>
      </c>
      <c r="B10" s="13">
        <v>7729650</v>
      </c>
      <c r="C10" s="12"/>
      <c r="N10" s="28"/>
    </row>
    <row r="11" spans="1:14">
      <c r="A11" s="14">
        <v>43374</v>
      </c>
      <c r="B11" s="13">
        <v>6038549</v>
      </c>
      <c r="C11" s="12"/>
      <c r="N11" s="28"/>
    </row>
    <row r="12" spans="1:14">
      <c r="A12" s="14">
        <v>43405</v>
      </c>
      <c r="B12" s="13">
        <v>5484312</v>
      </c>
      <c r="C12" s="12"/>
      <c r="N12" s="28"/>
    </row>
    <row r="13" spans="1:14">
      <c r="A13" s="14">
        <v>43435</v>
      </c>
      <c r="B13" s="13">
        <v>8551452</v>
      </c>
      <c r="C13" s="12"/>
      <c r="N13" s="28"/>
    </row>
    <row r="14" spans="1:14">
      <c r="A14" s="14">
        <v>43466</v>
      </c>
      <c r="B14" s="13">
        <v>8238174</v>
      </c>
      <c r="C14" s="12"/>
      <c r="N14" s="28"/>
    </row>
    <row r="15" spans="1:14">
      <c r="A15" s="14">
        <v>43497</v>
      </c>
      <c r="B15" s="13">
        <v>8831025</v>
      </c>
      <c r="C15" s="12"/>
      <c r="N15" s="28"/>
    </row>
    <row r="16" spans="1:14">
      <c r="A16" s="14">
        <v>43525</v>
      </c>
      <c r="B16" s="13">
        <v>6924096</v>
      </c>
      <c r="C16" s="12"/>
      <c r="N16" s="28"/>
    </row>
    <row r="17" spans="1:14">
      <c r="A17" s="14">
        <v>43556</v>
      </c>
      <c r="B17" s="13">
        <v>13085376</v>
      </c>
      <c r="C17" s="12"/>
      <c r="N17" s="28"/>
    </row>
    <row r="18" spans="1:14">
      <c r="A18" s="14">
        <v>43586</v>
      </c>
      <c r="B18" s="13">
        <v>8230572</v>
      </c>
      <c r="C18" s="12"/>
      <c r="N18" s="28"/>
    </row>
    <row r="19" spans="1:14">
      <c r="A19" s="14">
        <v>43617</v>
      </c>
      <c r="B19" s="13">
        <v>12352014</v>
      </c>
      <c r="C19" s="12"/>
      <c r="N19" s="28"/>
    </row>
    <row r="20" spans="1:14">
      <c r="A20" s="14">
        <v>43647</v>
      </c>
      <c r="B20" s="13">
        <v>8246180</v>
      </c>
      <c r="C20" s="12"/>
      <c r="N20" s="28"/>
    </row>
    <row r="21" spans="1:14">
      <c r="A21" s="14">
        <v>43678</v>
      </c>
      <c r="B21" s="13">
        <v>12531645</v>
      </c>
      <c r="C21" s="12"/>
      <c r="N21" s="28"/>
    </row>
    <row r="22" spans="1:14">
      <c r="A22" s="14">
        <v>43709</v>
      </c>
      <c r="B22" s="13">
        <v>11636328</v>
      </c>
      <c r="C22" s="12"/>
      <c r="N22" s="28"/>
    </row>
    <row r="23" spans="1:14">
      <c r="A23" s="14">
        <v>43739</v>
      </c>
      <c r="B23" s="13">
        <v>14015464</v>
      </c>
      <c r="C23" s="12"/>
      <c r="N23" s="28"/>
    </row>
    <row r="24" spans="1:14">
      <c r="A24" s="14">
        <v>43770</v>
      </c>
      <c r="B24" s="13">
        <v>19252800</v>
      </c>
      <c r="C24" s="12"/>
      <c r="N24" s="28"/>
    </row>
    <row r="25" spans="1:14">
      <c r="A25" s="14">
        <v>43800</v>
      </c>
      <c r="B25" s="13">
        <v>19362725</v>
      </c>
      <c r="C25" s="12"/>
      <c r="N25" s="28"/>
    </row>
    <row r="26" spans="1:14">
      <c r="A26" s="14">
        <v>43831</v>
      </c>
      <c r="B26" s="13">
        <v>12495600</v>
      </c>
      <c r="C26" s="12"/>
      <c r="N26" s="28"/>
    </row>
    <row r="27" spans="1:14">
      <c r="A27" s="14">
        <v>43862</v>
      </c>
      <c r="B27" s="13">
        <v>19798587</v>
      </c>
      <c r="C27" s="12"/>
      <c r="N27" s="28"/>
    </row>
    <row r="28" spans="1:14">
      <c r="A28" s="14">
        <v>43891</v>
      </c>
      <c r="B28" s="13">
        <v>17511312</v>
      </c>
      <c r="C28" s="12"/>
      <c r="N28" s="28"/>
    </row>
    <row r="29" spans="1:14">
      <c r="A29" s="14">
        <v>43922</v>
      </c>
      <c r="B29" s="13">
        <v>22216929</v>
      </c>
      <c r="C29" s="12"/>
      <c r="N29" s="28"/>
    </row>
    <row r="30" spans="1:14">
      <c r="A30" s="14">
        <v>43952</v>
      </c>
      <c r="B30" s="13">
        <v>14804280</v>
      </c>
      <c r="C30" s="12"/>
      <c r="N30" s="28"/>
    </row>
    <row r="31" spans="1:14">
      <c r="A31" s="14">
        <v>43983</v>
      </c>
      <c r="B31" s="13">
        <v>17176170</v>
      </c>
      <c r="C31" s="12"/>
      <c r="N31" s="28"/>
    </row>
    <row r="34" spans="1:1">
      <c r="A34" s="11"/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CFFFF"/>
  </sheetPr>
  <dimension ref="A1:K11"/>
  <sheetViews>
    <sheetView zoomScaleNormal="100" workbookViewId="0">
      <selection activeCell="H20" sqref="H20"/>
    </sheetView>
  </sheetViews>
  <sheetFormatPr baseColWidth="10" defaultColWidth="9.1640625" defaultRowHeight="14"/>
  <cols>
    <col min="1" max="1" width="11.6640625" style="1" bestFit="1" customWidth="1"/>
    <col min="2" max="3" width="4" style="1" bestFit="1" customWidth="1"/>
    <col min="4" max="4" width="4.1640625" style="1" bestFit="1" customWidth="1"/>
    <col min="5" max="5" width="4" style="1" bestFit="1" customWidth="1"/>
    <col min="6" max="6" width="4.33203125" style="1" bestFit="1" customWidth="1"/>
    <col min="7" max="7" width="4" style="1" bestFit="1" customWidth="1"/>
    <col min="8" max="8" width="7.1640625" style="1" bestFit="1" customWidth="1"/>
    <col min="9" max="9" width="8.6640625" style="1" bestFit="1" customWidth="1"/>
    <col min="10" max="10" width="3.83203125" style="1" customWidth="1"/>
    <col min="11" max="17" width="9.6640625" style="1" customWidth="1"/>
    <col min="18" max="16384" width="9.1640625" style="1"/>
  </cols>
  <sheetData>
    <row r="1" spans="1:11" ht="19.5" customHeight="1">
      <c r="A1" s="68" t="s">
        <v>28</v>
      </c>
      <c r="B1" s="68"/>
      <c r="C1" s="68"/>
      <c r="D1" s="68"/>
      <c r="E1" s="68"/>
      <c r="F1" s="68"/>
      <c r="G1" s="68"/>
      <c r="H1" s="68"/>
      <c r="I1" s="68"/>
      <c r="K1" s="25"/>
    </row>
    <row r="4" spans="1:11">
      <c r="A4" s="53"/>
      <c r="B4" s="54" t="s">
        <v>5</v>
      </c>
      <c r="C4" s="54" t="s">
        <v>4</v>
      </c>
      <c r="D4" s="54" t="s">
        <v>3</v>
      </c>
      <c r="E4" s="54" t="s">
        <v>2</v>
      </c>
      <c r="F4" s="54" t="s">
        <v>1</v>
      </c>
      <c r="G4" s="54" t="s">
        <v>0</v>
      </c>
      <c r="H4" s="24" t="s">
        <v>7</v>
      </c>
      <c r="I4" s="23" t="s">
        <v>12</v>
      </c>
    </row>
    <row r="5" spans="1:11">
      <c r="A5" s="53" t="s">
        <v>11</v>
      </c>
      <c r="B5" s="55">
        <v>80</v>
      </c>
      <c r="C5" s="55">
        <v>130</v>
      </c>
      <c r="D5" s="55">
        <v>125</v>
      </c>
      <c r="E5" s="55">
        <v>130</v>
      </c>
      <c r="F5" s="55">
        <v>140</v>
      </c>
      <c r="G5" s="55">
        <v>180</v>
      </c>
      <c r="H5" s="21">
        <f>SUM(B5:G5)</f>
        <v>785</v>
      </c>
      <c r="I5" s="22">
        <f>H5/$H$10</f>
        <v>0.33052631578947367</v>
      </c>
      <c r="J5" s="2"/>
    </row>
    <row r="6" spans="1:11">
      <c r="A6" s="53" t="s">
        <v>10</v>
      </c>
      <c r="B6" s="55">
        <v>60</v>
      </c>
      <c r="C6" s="55">
        <v>80</v>
      </c>
      <c r="D6" s="55">
        <v>80</v>
      </c>
      <c r="E6" s="55">
        <v>100</v>
      </c>
      <c r="F6" s="55">
        <v>90</v>
      </c>
      <c r="G6" s="55">
        <v>100</v>
      </c>
      <c r="H6" s="21">
        <f>SUM(B6:G6)</f>
        <v>510</v>
      </c>
      <c r="I6" s="22">
        <f>H6/$H$10</f>
        <v>0.21473684210526317</v>
      </c>
      <c r="J6" s="2"/>
    </row>
    <row r="7" spans="1:11">
      <c r="A7" s="53" t="s">
        <v>9</v>
      </c>
      <c r="B7" s="55">
        <v>110</v>
      </c>
      <c r="C7" s="55">
        <v>120</v>
      </c>
      <c r="D7" s="55">
        <v>110</v>
      </c>
      <c r="E7" s="55">
        <v>120</v>
      </c>
      <c r="F7" s="55">
        <v>120</v>
      </c>
      <c r="G7" s="55">
        <v>130</v>
      </c>
      <c r="H7" s="21">
        <f>SUM(B7:G7)</f>
        <v>710</v>
      </c>
      <c r="I7" s="22">
        <f>H7/$H$10</f>
        <v>0.29894736842105263</v>
      </c>
      <c r="J7" s="2"/>
    </row>
    <row r="8" spans="1:11" ht="12.75" customHeight="1">
      <c r="A8" s="53" t="s">
        <v>8</v>
      </c>
      <c r="B8" s="55">
        <v>40</v>
      </c>
      <c r="C8" s="55">
        <v>60</v>
      </c>
      <c r="D8" s="55">
        <v>70</v>
      </c>
      <c r="E8" s="55">
        <v>60</v>
      </c>
      <c r="F8" s="55">
        <v>60</v>
      </c>
      <c r="G8" s="55">
        <v>80</v>
      </c>
      <c r="H8" s="21">
        <f>SUM(B8:G8)</f>
        <v>370</v>
      </c>
      <c r="I8" s="22">
        <f>H8/$H$10</f>
        <v>0.15578947368421053</v>
      </c>
      <c r="J8" s="2"/>
    </row>
    <row r="9" spans="1:11">
      <c r="B9" s="21"/>
      <c r="C9" s="21"/>
      <c r="D9" s="21"/>
      <c r="E9" s="21"/>
      <c r="F9" s="21"/>
      <c r="G9" s="21"/>
      <c r="H9" s="21"/>
    </row>
    <row r="10" spans="1:11">
      <c r="A10" s="1" t="s">
        <v>7</v>
      </c>
      <c r="B10" s="21">
        <f t="shared" ref="B10:G10" si="0">SUM(B5:B8)</f>
        <v>290</v>
      </c>
      <c r="C10" s="21">
        <f t="shared" si="0"/>
        <v>390</v>
      </c>
      <c r="D10" s="21">
        <f t="shared" si="0"/>
        <v>385</v>
      </c>
      <c r="E10" s="21">
        <f t="shared" si="0"/>
        <v>410</v>
      </c>
      <c r="F10" s="21">
        <f t="shared" si="0"/>
        <v>410</v>
      </c>
      <c r="G10" s="21">
        <f t="shared" si="0"/>
        <v>490</v>
      </c>
      <c r="H10" s="21">
        <f>SUM(B10:G10)</f>
        <v>2375</v>
      </c>
      <c r="I10" s="22">
        <f>SUM(I5:I9)</f>
        <v>1</v>
      </c>
    </row>
    <row r="11" spans="1:11">
      <c r="A11" s="1" t="s">
        <v>6</v>
      </c>
      <c r="B11" s="21">
        <f t="shared" ref="B11:H11" si="1">AVERAGE(B5:B8)</f>
        <v>72.5</v>
      </c>
      <c r="C11" s="21">
        <f t="shared" si="1"/>
        <v>97.5</v>
      </c>
      <c r="D11" s="21">
        <f t="shared" si="1"/>
        <v>96.25</v>
      </c>
      <c r="E11" s="21">
        <f t="shared" si="1"/>
        <v>102.5</v>
      </c>
      <c r="F11" s="21">
        <f t="shared" si="1"/>
        <v>102.5</v>
      </c>
      <c r="G11" s="21">
        <f t="shared" si="1"/>
        <v>122.5</v>
      </c>
      <c r="H11" s="21">
        <f t="shared" si="1"/>
        <v>593.75</v>
      </c>
      <c r="I11" s="20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00"/>
  </sheetPr>
  <dimension ref="A1:K11"/>
  <sheetViews>
    <sheetView zoomScale="85" zoomScaleNormal="85" workbookViewId="0">
      <selection activeCell="J4" sqref="J4"/>
    </sheetView>
  </sheetViews>
  <sheetFormatPr baseColWidth="10" defaultColWidth="9.1640625" defaultRowHeight="14"/>
  <cols>
    <col min="1" max="7" width="7.1640625" style="1" customWidth="1"/>
    <col min="8" max="8" width="7.1640625" style="1" bestFit="1" customWidth="1"/>
    <col min="9" max="9" width="8.6640625" style="1" bestFit="1" customWidth="1"/>
    <col min="10" max="17" width="9.6640625" style="1" customWidth="1"/>
    <col min="18" max="16384" width="9.1640625" style="1"/>
  </cols>
  <sheetData>
    <row r="1" spans="1:11" ht="26">
      <c r="A1" s="69" t="s">
        <v>28</v>
      </c>
      <c r="B1" s="70"/>
      <c r="C1" s="70"/>
      <c r="D1" s="70"/>
      <c r="E1" s="70"/>
      <c r="F1" s="70"/>
      <c r="G1" s="70"/>
      <c r="H1" s="70"/>
      <c r="I1" s="71"/>
      <c r="K1" s="25"/>
    </row>
    <row r="2" spans="1:11" ht="19">
      <c r="B2" s="64"/>
      <c r="C2" s="64"/>
      <c r="D2" s="64"/>
      <c r="E2" s="64"/>
      <c r="F2" s="64"/>
      <c r="G2" s="64"/>
      <c r="H2" s="64"/>
      <c r="I2" s="64"/>
    </row>
    <row r="4" spans="1:11">
      <c r="A4" s="53"/>
      <c r="B4" s="54" t="s">
        <v>5</v>
      </c>
      <c r="C4" s="54" t="s">
        <v>4</v>
      </c>
      <c r="D4" s="54" t="s">
        <v>3</v>
      </c>
      <c r="E4" s="54" t="s">
        <v>2</v>
      </c>
      <c r="F4" s="54" t="s">
        <v>1</v>
      </c>
      <c r="G4" s="54" t="s">
        <v>0</v>
      </c>
      <c r="H4" s="24" t="s">
        <v>7</v>
      </c>
      <c r="I4" s="23" t="s">
        <v>12</v>
      </c>
    </row>
    <row r="5" spans="1:11">
      <c r="A5" s="53" t="s">
        <v>11</v>
      </c>
      <c r="B5" s="55">
        <v>80</v>
      </c>
      <c r="C5" s="55">
        <v>130</v>
      </c>
      <c r="D5" s="55">
        <v>125</v>
      </c>
      <c r="E5" s="55">
        <v>130</v>
      </c>
      <c r="F5" s="55">
        <v>140</v>
      </c>
      <c r="G5" s="55">
        <v>180</v>
      </c>
      <c r="H5" s="21">
        <f>SUM(B5:G5)</f>
        <v>785</v>
      </c>
      <c r="I5" s="22">
        <f>H5/$H$10</f>
        <v>0.33052631578947367</v>
      </c>
      <c r="J5" s="2"/>
    </row>
    <row r="6" spans="1:11">
      <c r="A6" s="53" t="s">
        <v>10</v>
      </c>
      <c r="B6" s="55">
        <v>60</v>
      </c>
      <c r="C6" s="55">
        <v>80</v>
      </c>
      <c r="D6" s="55">
        <v>80</v>
      </c>
      <c r="E6" s="55">
        <v>100</v>
      </c>
      <c r="F6" s="55">
        <v>90</v>
      </c>
      <c r="G6" s="55">
        <v>100</v>
      </c>
      <c r="H6" s="21">
        <f>SUM(B6:G6)</f>
        <v>510</v>
      </c>
      <c r="I6" s="22">
        <f>H6/$H$10</f>
        <v>0.21473684210526317</v>
      </c>
      <c r="J6" s="2"/>
    </row>
    <row r="7" spans="1:11">
      <c r="A7" s="53" t="s">
        <v>9</v>
      </c>
      <c r="B7" s="55">
        <v>110</v>
      </c>
      <c r="C7" s="55">
        <v>120</v>
      </c>
      <c r="D7" s="55">
        <v>110</v>
      </c>
      <c r="E7" s="55">
        <v>120</v>
      </c>
      <c r="F7" s="55">
        <v>120</v>
      </c>
      <c r="G7" s="55">
        <v>130</v>
      </c>
      <c r="H7" s="21">
        <f>SUM(B7:G7)</f>
        <v>710</v>
      </c>
      <c r="I7" s="22">
        <f>H7/$H$10</f>
        <v>0.29894736842105263</v>
      </c>
      <c r="J7" s="2"/>
    </row>
    <row r="8" spans="1:11" ht="12.75" customHeight="1">
      <c r="A8" s="53" t="s">
        <v>8</v>
      </c>
      <c r="B8" s="55">
        <v>40</v>
      </c>
      <c r="C8" s="55">
        <v>60</v>
      </c>
      <c r="D8" s="55">
        <v>70</v>
      </c>
      <c r="E8" s="55">
        <v>60</v>
      </c>
      <c r="F8" s="55">
        <v>60</v>
      </c>
      <c r="G8" s="55">
        <v>80</v>
      </c>
      <c r="H8" s="21">
        <f>SUM(B8:G8)</f>
        <v>370</v>
      </c>
      <c r="I8" s="22">
        <f>H8/$H$10</f>
        <v>0.15578947368421053</v>
      </c>
      <c r="J8" s="2"/>
    </row>
    <row r="9" spans="1:11">
      <c r="B9" s="21"/>
      <c r="C9" s="21"/>
      <c r="D9" s="21"/>
      <c r="E9" s="21"/>
      <c r="F9" s="21"/>
      <c r="G9" s="21"/>
      <c r="H9" s="21"/>
    </row>
    <row r="10" spans="1:11">
      <c r="A10" s="1" t="s">
        <v>7</v>
      </c>
      <c r="B10" s="21">
        <f t="shared" ref="B10:G10" si="0">SUM(B5:B8)</f>
        <v>290</v>
      </c>
      <c r="C10" s="21">
        <f t="shared" si="0"/>
        <v>390</v>
      </c>
      <c r="D10" s="21">
        <f t="shared" si="0"/>
        <v>385</v>
      </c>
      <c r="E10" s="21">
        <f t="shared" si="0"/>
        <v>410</v>
      </c>
      <c r="F10" s="21">
        <f t="shared" si="0"/>
        <v>410</v>
      </c>
      <c r="G10" s="21">
        <f t="shared" si="0"/>
        <v>490</v>
      </c>
      <c r="H10" s="21">
        <f>SUM(B10:G10)</f>
        <v>2375</v>
      </c>
      <c r="I10" s="22">
        <f>SUM(I5:I9)</f>
        <v>1</v>
      </c>
    </row>
    <row r="11" spans="1:11">
      <c r="A11" s="1" t="s">
        <v>6</v>
      </c>
      <c r="B11" s="21">
        <f t="shared" ref="B11:H11" si="1">AVERAGE(B5:B8)</f>
        <v>72.5</v>
      </c>
      <c r="C11" s="21">
        <f t="shared" si="1"/>
        <v>97.5</v>
      </c>
      <c r="D11" s="21">
        <f t="shared" si="1"/>
        <v>96.25</v>
      </c>
      <c r="E11" s="21">
        <f t="shared" si="1"/>
        <v>102.5</v>
      </c>
      <c r="F11" s="21">
        <f t="shared" si="1"/>
        <v>102.5</v>
      </c>
      <c r="G11" s="21">
        <f t="shared" si="1"/>
        <v>122.5</v>
      </c>
      <c r="H11" s="21">
        <f t="shared" si="1"/>
        <v>593.75</v>
      </c>
      <c r="I11" s="20"/>
    </row>
  </sheetData>
  <mergeCells count="2">
    <mergeCell ref="B2:I2"/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ChartData</vt:lpstr>
      <vt:lpstr>Sheet1</vt:lpstr>
      <vt:lpstr>forecast</vt:lpstr>
      <vt:lpstr>Web Stats</vt:lpstr>
      <vt:lpstr>ColumnChart</vt:lpstr>
      <vt:lpstr>Line Chart</vt:lpstr>
      <vt:lpstr>PieChart</vt:lpstr>
      <vt:lpstr>BarChart</vt:lpstr>
      <vt:lpstr>Scatter Chart</vt:lpstr>
      <vt:lpstr>Combo</vt:lpstr>
      <vt:lpstr>YearData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Wahid Ibrahimy</dc:creator>
  <cp:lastModifiedBy>Abdul Wahid Ibrahimy</cp:lastModifiedBy>
  <dcterms:created xsi:type="dcterms:W3CDTF">2019-07-17T00:31:01Z</dcterms:created>
  <dcterms:modified xsi:type="dcterms:W3CDTF">2020-01-20T21:47:31Z</dcterms:modified>
</cp:coreProperties>
</file>