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28620" windowHeight="14190" activeTab="1"/>
  </bookViews>
  <sheets>
    <sheet name="Sales Statistics" sheetId="4" r:id="rId1"/>
    <sheet name="Sheet1" sheetId="1" r:id="rId2"/>
    <sheet name="Sheet2" sheetId="2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B66" i="1"/>
  <c r="B67"/>
  <c r="B68"/>
  <c r="B69"/>
  <c r="B70"/>
  <c r="B71"/>
  <c r="B72"/>
  <c r="B73"/>
  <c r="B74"/>
  <c r="I5"/>
  <c r="C74"/>
  <c r="D74"/>
  <c r="C73"/>
  <c r="D73"/>
  <c r="C72"/>
  <c r="D72"/>
  <c r="C71"/>
  <c r="D71"/>
  <c r="C70"/>
  <c r="D70"/>
  <c r="C69"/>
  <c r="D69"/>
  <c r="C68"/>
  <c r="D68"/>
  <c r="C67"/>
  <c r="D67"/>
  <c r="L4" i="2"/>
  <c r="L3"/>
  <c r="E3"/>
  <c r="G3" s="1"/>
  <c r="E4"/>
  <c r="G4" s="1"/>
  <c r="E5"/>
  <c r="G5" s="1"/>
  <c r="E6"/>
  <c r="G6" s="1"/>
  <c r="E7"/>
  <c r="G7" s="1"/>
  <c r="E8"/>
  <c r="G8" s="1"/>
  <c r="E9"/>
  <c r="G9" s="1"/>
  <c r="E10"/>
  <c r="G10" s="1"/>
  <c r="E11"/>
  <c r="G11" s="1"/>
  <c r="E12"/>
  <c r="G12" s="1"/>
  <c r="E13"/>
  <c r="G13" s="1"/>
  <c r="E14"/>
  <c r="G14" s="1"/>
  <c r="E15"/>
  <c r="G15" s="1"/>
  <c r="E16"/>
  <c r="G16" s="1"/>
  <c r="E17"/>
  <c r="G17" s="1"/>
  <c r="E18"/>
  <c r="G18" s="1"/>
  <c r="E19"/>
  <c r="G19" s="1"/>
  <c r="E20"/>
  <c r="G20" s="1"/>
  <c r="E21"/>
  <c r="G21" s="1"/>
  <c r="E22"/>
  <c r="G22" s="1"/>
  <c r="E23"/>
  <c r="G23" s="1"/>
  <c r="E24"/>
  <c r="G24" s="1"/>
  <c r="E25"/>
  <c r="G25" s="1"/>
  <c r="E26"/>
  <c r="G26" s="1"/>
  <c r="E27"/>
  <c r="G27" s="1"/>
  <c r="E28"/>
  <c r="G28" s="1"/>
  <c r="E29"/>
  <c r="G29" s="1"/>
  <c r="E30"/>
  <c r="G30" s="1"/>
  <c r="E31"/>
  <c r="G31" s="1"/>
  <c r="E32"/>
  <c r="G32" s="1"/>
  <c r="E2"/>
  <c r="G2" s="1"/>
  <c r="L2" s="1"/>
  <c r="I3" i="1"/>
  <c r="J3" s="1"/>
  <c r="I2"/>
  <c r="J2" s="1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C3"/>
  <c r="C4" s="1"/>
  <c r="C5" s="1"/>
  <c r="C6" s="1"/>
  <c r="C7" s="1"/>
  <c r="C8" s="1"/>
  <c r="C9" s="1"/>
  <c r="C10" s="1"/>
  <c r="C11" s="1"/>
  <c r="C12" s="1"/>
  <c r="D5" l="1"/>
  <c r="C13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D13"/>
  <c r="D8"/>
  <c r="D4"/>
  <c r="D12"/>
  <c r="D9"/>
  <c r="D11"/>
  <c r="D10"/>
  <c r="D6"/>
  <c r="D7"/>
  <c r="D66" l="1"/>
  <c r="D26"/>
  <c r="D31"/>
  <c r="D15"/>
  <c r="D29"/>
  <c r="I9"/>
  <c r="I11" s="1"/>
  <c r="I13" s="1"/>
  <c r="D14"/>
  <c r="D30"/>
  <c r="D25"/>
  <c r="D19"/>
  <c r="D23"/>
  <c r="D27"/>
  <c r="D22"/>
  <c r="D18"/>
  <c r="D16"/>
  <c r="D21"/>
  <c r="D39"/>
  <c r="D55"/>
  <c r="D38"/>
  <c r="D54"/>
  <c r="D37"/>
  <c r="D53"/>
  <c r="D32"/>
  <c r="D48"/>
  <c r="D64"/>
  <c r="D35"/>
  <c r="D51"/>
  <c r="D34"/>
  <c r="D50"/>
  <c r="D33"/>
  <c r="D49"/>
  <c r="D65"/>
  <c r="D44"/>
  <c r="D60"/>
  <c r="D47"/>
  <c r="D63"/>
  <c r="D46"/>
  <c r="D62"/>
  <c r="D45"/>
  <c r="D61"/>
  <c r="D40"/>
  <c r="D56"/>
  <c r="D17"/>
  <c r="D20"/>
  <c r="D43"/>
  <c r="D59"/>
  <c r="D42"/>
  <c r="D58"/>
  <c r="D41"/>
  <c r="D57"/>
  <c r="D36"/>
  <c r="D52"/>
  <c r="D28"/>
  <c r="D24"/>
  <c r="J9" l="1"/>
  <c r="J11" s="1"/>
  <c r="J13" s="1"/>
</calcChain>
</file>

<file path=xl/sharedStrings.xml><?xml version="1.0" encoding="utf-8"?>
<sst xmlns="http://schemas.openxmlformats.org/spreadsheetml/2006/main" count="119" uniqueCount="39">
  <si>
    <t>Date</t>
  </si>
  <si>
    <t>Total Sales</t>
  </si>
  <si>
    <t>Daily Sales</t>
  </si>
  <si>
    <t>7-Day Average Daily Sale</t>
  </si>
  <si>
    <t>Forecast</t>
  </si>
  <si>
    <t>Highest Sales Day</t>
  </si>
  <si>
    <t>Lowest Sales Day</t>
  </si>
  <si>
    <t>Average Sales Per Day</t>
  </si>
  <si>
    <t>Gross Revenue</t>
  </si>
  <si>
    <t>Expenses</t>
  </si>
  <si>
    <t>Total Profit</t>
  </si>
  <si>
    <t>Dollars Per Hour</t>
  </si>
  <si>
    <t>Hours Worked</t>
  </si>
  <si>
    <t>Application Id</t>
  </si>
  <si>
    <t>Country</t>
  </si>
  <si>
    <t>Settled Downloads</t>
  </si>
  <si>
    <t>Developer Revenue</t>
  </si>
  <si>
    <t xml:space="preserve"> Currency</t>
  </si>
  <si>
    <t>PodSnatcher (1.0.0)</t>
  </si>
  <si>
    <t>United Kingdom</t>
  </si>
  <si>
    <t>EUR</t>
  </si>
  <si>
    <t>Ireland</t>
  </si>
  <si>
    <t>Germany</t>
  </si>
  <si>
    <t>Canada</t>
  </si>
  <si>
    <t>USD</t>
  </si>
  <si>
    <t>United States</t>
  </si>
  <si>
    <t>PodSnatcher (1.0.1)</t>
  </si>
  <si>
    <t>Austria</t>
  </si>
  <si>
    <t>Spain</t>
  </si>
  <si>
    <t>France</t>
  </si>
  <si>
    <t>PodSnatcher (1.0.2)</t>
  </si>
  <si>
    <t>PodSnatcher (1.1.1)</t>
  </si>
  <si>
    <t>PodSnatcher (1.1.2)</t>
  </si>
  <si>
    <t>Price per Unit</t>
  </si>
  <si>
    <t>Converted Currency</t>
  </si>
  <si>
    <t>EUR to USD</t>
  </si>
  <si>
    <t>Average USD Price per Unit</t>
  </si>
  <si>
    <t>Total Revenue</t>
  </si>
  <si>
    <t>Releases</t>
  </si>
</sst>
</file>

<file path=xl/styles.xml><?xml version="1.0" encoding="utf-8"?>
<styleSheet xmlns="http://schemas.openxmlformats.org/spreadsheetml/2006/main">
  <numFmts count="3">
    <numFmt numFmtId="164" formatCode="[$-409]d\-mmm;@"/>
    <numFmt numFmtId="165" formatCode="&quot;$&quot;#,##0.00"/>
    <numFmt numFmtId="166" formatCode="[$-409]mmm\-yy;@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0" fontId="0" fillId="0" borderId="0" xfId="0" applyBorder="1"/>
    <xf numFmtId="1" fontId="0" fillId="0" borderId="0" xfId="0" applyNumberFormat="1" applyBorder="1"/>
    <xf numFmtId="166" fontId="0" fillId="0" borderId="0" xfId="0" applyNumberFormat="1"/>
  </cellXfs>
  <cellStyles count="1">
    <cellStyle name="Normal" xfId="0" builtinId="0"/>
  </cellStyles>
  <dxfs count="3">
    <dxf>
      <numFmt numFmtId="21" formatCode="d\-mmm"/>
    </dxf>
    <dxf>
      <numFmt numFmtId="1" formatCode="0"/>
    </dxf>
    <dxf>
      <numFmt numFmtId="1" formatCode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PodSnatcher Sales Statistics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Sheet1!$A$1</c:f>
              <c:strCache>
                <c:ptCount val="1"/>
                <c:pt idx="0">
                  <c:v>Daily Sales</c:v>
                </c:pt>
              </c:strCache>
            </c:strRef>
          </c:tx>
          <c:cat>
            <c:numRef>
              <c:f>Sheet1!$E$2:$E$74</c:f>
              <c:numCache>
                <c:formatCode>d\-mmm</c:formatCode>
                <c:ptCount val="73"/>
                <c:pt idx="0">
                  <c:v>40296</c:v>
                </c:pt>
                <c:pt idx="1">
                  <c:v>40297</c:v>
                </c:pt>
                <c:pt idx="2">
                  <c:v>40298</c:v>
                </c:pt>
                <c:pt idx="3">
                  <c:v>40299</c:v>
                </c:pt>
                <c:pt idx="4">
                  <c:v>40300</c:v>
                </c:pt>
                <c:pt idx="5">
                  <c:v>40301</c:v>
                </c:pt>
                <c:pt idx="6">
                  <c:v>40302</c:v>
                </c:pt>
                <c:pt idx="7">
                  <c:v>40303</c:v>
                </c:pt>
                <c:pt idx="8">
                  <c:v>40304</c:v>
                </c:pt>
                <c:pt idx="9">
                  <c:v>40305</c:v>
                </c:pt>
                <c:pt idx="10">
                  <c:v>40306</c:v>
                </c:pt>
                <c:pt idx="11">
                  <c:v>40307</c:v>
                </c:pt>
                <c:pt idx="12">
                  <c:v>40308</c:v>
                </c:pt>
                <c:pt idx="13">
                  <c:v>40309</c:v>
                </c:pt>
                <c:pt idx="14">
                  <c:v>40310</c:v>
                </c:pt>
                <c:pt idx="15">
                  <c:v>40311</c:v>
                </c:pt>
                <c:pt idx="16">
                  <c:v>40312</c:v>
                </c:pt>
                <c:pt idx="17">
                  <c:v>40313</c:v>
                </c:pt>
                <c:pt idx="18">
                  <c:v>40314</c:v>
                </c:pt>
                <c:pt idx="19">
                  <c:v>40315</c:v>
                </c:pt>
                <c:pt idx="20">
                  <c:v>40316</c:v>
                </c:pt>
                <c:pt idx="21">
                  <c:v>40317</c:v>
                </c:pt>
                <c:pt idx="22">
                  <c:v>40318</c:v>
                </c:pt>
                <c:pt idx="23">
                  <c:v>40319</c:v>
                </c:pt>
                <c:pt idx="24">
                  <c:v>40320</c:v>
                </c:pt>
                <c:pt idx="25">
                  <c:v>40321</c:v>
                </c:pt>
                <c:pt idx="26">
                  <c:v>40322</c:v>
                </c:pt>
                <c:pt idx="27">
                  <c:v>40323</c:v>
                </c:pt>
                <c:pt idx="28">
                  <c:v>40324</c:v>
                </c:pt>
                <c:pt idx="29">
                  <c:v>40325</c:v>
                </c:pt>
                <c:pt idx="30">
                  <c:v>40326</c:v>
                </c:pt>
                <c:pt idx="31">
                  <c:v>40327</c:v>
                </c:pt>
                <c:pt idx="32">
                  <c:v>40328</c:v>
                </c:pt>
                <c:pt idx="33">
                  <c:v>40329</c:v>
                </c:pt>
                <c:pt idx="34">
                  <c:v>40330</c:v>
                </c:pt>
                <c:pt idx="35">
                  <c:v>40331</c:v>
                </c:pt>
                <c:pt idx="36">
                  <c:v>40332</c:v>
                </c:pt>
                <c:pt idx="37">
                  <c:v>40333</c:v>
                </c:pt>
                <c:pt idx="38">
                  <c:v>40334</c:v>
                </c:pt>
                <c:pt idx="39">
                  <c:v>40335</c:v>
                </c:pt>
                <c:pt idx="40">
                  <c:v>40336</c:v>
                </c:pt>
                <c:pt idx="41">
                  <c:v>40337</c:v>
                </c:pt>
                <c:pt idx="42">
                  <c:v>40338</c:v>
                </c:pt>
                <c:pt idx="43">
                  <c:v>40339</c:v>
                </c:pt>
                <c:pt idx="44">
                  <c:v>40340</c:v>
                </c:pt>
                <c:pt idx="45">
                  <c:v>40341</c:v>
                </c:pt>
                <c:pt idx="46">
                  <c:v>40342</c:v>
                </c:pt>
                <c:pt idx="47">
                  <c:v>40343</c:v>
                </c:pt>
                <c:pt idx="48">
                  <c:v>40344</c:v>
                </c:pt>
                <c:pt idx="49">
                  <c:v>40345</c:v>
                </c:pt>
                <c:pt idx="50">
                  <c:v>40346</c:v>
                </c:pt>
                <c:pt idx="51">
                  <c:v>40347</c:v>
                </c:pt>
                <c:pt idx="52">
                  <c:v>40348</c:v>
                </c:pt>
                <c:pt idx="53">
                  <c:v>40349</c:v>
                </c:pt>
                <c:pt idx="54">
                  <c:v>40350</c:v>
                </c:pt>
                <c:pt idx="55">
                  <c:v>40351</c:v>
                </c:pt>
                <c:pt idx="56">
                  <c:v>40352</c:v>
                </c:pt>
                <c:pt idx="57">
                  <c:v>40353</c:v>
                </c:pt>
                <c:pt idx="58">
                  <c:v>40354</c:v>
                </c:pt>
                <c:pt idx="59">
                  <c:v>40355</c:v>
                </c:pt>
                <c:pt idx="60">
                  <c:v>40356</c:v>
                </c:pt>
                <c:pt idx="61">
                  <c:v>40357</c:v>
                </c:pt>
                <c:pt idx="62">
                  <c:v>40358</c:v>
                </c:pt>
                <c:pt idx="63">
                  <c:v>40359</c:v>
                </c:pt>
                <c:pt idx="64">
                  <c:v>40360</c:v>
                </c:pt>
                <c:pt idx="65">
                  <c:v>40361</c:v>
                </c:pt>
                <c:pt idx="66">
                  <c:v>40362</c:v>
                </c:pt>
                <c:pt idx="67">
                  <c:v>40363</c:v>
                </c:pt>
                <c:pt idx="68">
                  <c:v>40364</c:v>
                </c:pt>
                <c:pt idx="69">
                  <c:v>40365</c:v>
                </c:pt>
                <c:pt idx="70">
                  <c:v>40366</c:v>
                </c:pt>
                <c:pt idx="71">
                  <c:v>40367</c:v>
                </c:pt>
                <c:pt idx="72">
                  <c:v>40368</c:v>
                </c:pt>
              </c:numCache>
            </c:numRef>
          </c:cat>
          <c:val>
            <c:numRef>
              <c:f>Sheet1!$A$2:$A$74</c:f>
              <c:numCache>
                <c:formatCode>General</c:formatCode>
                <c:ptCount val="73"/>
                <c:pt idx="0">
                  <c:v>38</c:v>
                </c:pt>
                <c:pt idx="1">
                  <c:v>12</c:v>
                </c:pt>
                <c:pt idx="2">
                  <c:v>44</c:v>
                </c:pt>
                <c:pt idx="3">
                  <c:v>41</c:v>
                </c:pt>
                <c:pt idx="4">
                  <c:v>17</c:v>
                </c:pt>
                <c:pt idx="5">
                  <c:v>22</c:v>
                </c:pt>
                <c:pt idx="6">
                  <c:v>7</c:v>
                </c:pt>
                <c:pt idx="7">
                  <c:v>87</c:v>
                </c:pt>
                <c:pt idx="8">
                  <c:v>45</c:v>
                </c:pt>
                <c:pt idx="9">
                  <c:v>22</c:v>
                </c:pt>
                <c:pt idx="10">
                  <c:v>26</c:v>
                </c:pt>
                <c:pt idx="11">
                  <c:v>18</c:v>
                </c:pt>
                <c:pt idx="12">
                  <c:v>17</c:v>
                </c:pt>
                <c:pt idx="13">
                  <c:v>12</c:v>
                </c:pt>
                <c:pt idx="14">
                  <c:v>11</c:v>
                </c:pt>
                <c:pt idx="15">
                  <c:v>7</c:v>
                </c:pt>
                <c:pt idx="16">
                  <c:v>13</c:v>
                </c:pt>
                <c:pt idx="17">
                  <c:v>9</c:v>
                </c:pt>
                <c:pt idx="18">
                  <c:v>11</c:v>
                </c:pt>
                <c:pt idx="19">
                  <c:v>10</c:v>
                </c:pt>
                <c:pt idx="20">
                  <c:v>8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6</c:v>
                </c:pt>
                <c:pt idx="26">
                  <c:v>13</c:v>
                </c:pt>
                <c:pt idx="27">
                  <c:v>15</c:v>
                </c:pt>
                <c:pt idx="28">
                  <c:v>15</c:v>
                </c:pt>
                <c:pt idx="29">
                  <c:v>7</c:v>
                </c:pt>
                <c:pt idx="30">
                  <c:v>13</c:v>
                </c:pt>
                <c:pt idx="31">
                  <c:v>13</c:v>
                </c:pt>
                <c:pt idx="32">
                  <c:v>8</c:v>
                </c:pt>
                <c:pt idx="33">
                  <c:v>8</c:v>
                </c:pt>
                <c:pt idx="34">
                  <c:v>6</c:v>
                </c:pt>
                <c:pt idx="35">
                  <c:v>2</c:v>
                </c:pt>
                <c:pt idx="36">
                  <c:v>8</c:v>
                </c:pt>
                <c:pt idx="37">
                  <c:v>0</c:v>
                </c:pt>
                <c:pt idx="38">
                  <c:v>1</c:v>
                </c:pt>
                <c:pt idx="39">
                  <c:v>7</c:v>
                </c:pt>
                <c:pt idx="40">
                  <c:v>7</c:v>
                </c:pt>
                <c:pt idx="41">
                  <c:v>109</c:v>
                </c:pt>
                <c:pt idx="42">
                  <c:v>58</c:v>
                </c:pt>
                <c:pt idx="43">
                  <c:v>31</c:v>
                </c:pt>
                <c:pt idx="44">
                  <c:v>21</c:v>
                </c:pt>
                <c:pt idx="45">
                  <c:v>14</c:v>
                </c:pt>
                <c:pt idx="46">
                  <c:v>10</c:v>
                </c:pt>
                <c:pt idx="47">
                  <c:v>11</c:v>
                </c:pt>
                <c:pt idx="48">
                  <c:v>9</c:v>
                </c:pt>
                <c:pt idx="49">
                  <c:v>7</c:v>
                </c:pt>
                <c:pt idx="50">
                  <c:v>11</c:v>
                </c:pt>
                <c:pt idx="51">
                  <c:v>9</c:v>
                </c:pt>
                <c:pt idx="52">
                  <c:v>20</c:v>
                </c:pt>
                <c:pt idx="53">
                  <c:v>8</c:v>
                </c:pt>
                <c:pt idx="54">
                  <c:v>12</c:v>
                </c:pt>
                <c:pt idx="55">
                  <c:v>11</c:v>
                </c:pt>
                <c:pt idx="56">
                  <c:v>20</c:v>
                </c:pt>
                <c:pt idx="57">
                  <c:v>12</c:v>
                </c:pt>
                <c:pt idx="58">
                  <c:v>18</c:v>
                </c:pt>
                <c:pt idx="59">
                  <c:v>14</c:v>
                </c:pt>
                <c:pt idx="60">
                  <c:v>13</c:v>
                </c:pt>
                <c:pt idx="61">
                  <c:v>6</c:v>
                </c:pt>
                <c:pt idx="62">
                  <c:v>158</c:v>
                </c:pt>
                <c:pt idx="63">
                  <c:v>144</c:v>
                </c:pt>
                <c:pt idx="64">
                  <c:v>54</c:v>
                </c:pt>
                <c:pt idx="65">
                  <c:v>54</c:v>
                </c:pt>
                <c:pt idx="66">
                  <c:v>35</c:v>
                </c:pt>
                <c:pt idx="67">
                  <c:v>26</c:v>
                </c:pt>
                <c:pt idx="68">
                  <c:v>28</c:v>
                </c:pt>
                <c:pt idx="69">
                  <c:v>19</c:v>
                </c:pt>
                <c:pt idx="70">
                  <c:v>24</c:v>
                </c:pt>
                <c:pt idx="71">
                  <c:v>23</c:v>
                </c:pt>
                <c:pt idx="72">
                  <c:v>286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Total Sales</c:v>
                </c:pt>
              </c:strCache>
            </c:strRef>
          </c:tx>
          <c:cat>
            <c:numRef>
              <c:f>Sheet1!$E$2:$E$74</c:f>
              <c:numCache>
                <c:formatCode>d\-mmm</c:formatCode>
                <c:ptCount val="73"/>
                <c:pt idx="0">
                  <c:v>40296</c:v>
                </c:pt>
                <c:pt idx="1">
                  <c:v>40297</c:v>
                </c:pt>
                <c:pt idx="2">
                  <c:v>40298</c:v>
                </c:pt>
                <c:pt idx="3">
                  <c:v>40299</c:v>
                </c:pt>
                <c:pt idx="4">
                  <c:v>40300</c:v>
                </c:pt>
                <c:pt idx="5">
                  <c:v>40301</c:v>
                </c:pt>
                <c:pt idx="6">
                  <c:v>40302</c:v>
                </c:pt>
                <c:pt idx="7">
                  <c:v>40303</c:v>
                </c:pt>
                <c:pt idx="8">
                  <c:v>40304</c:v>
                </c:pt>
                <c:pt idx="9">
                  <c:v>40305</c:v>
                </c:pt>
                <c:pt idx="10">
                  <c:v>40306</c:v>
                </c:pt>
                <c:pt idx="11">
                  <c:v>40307</c:v>
                </c:pt>
                <c:pt idx="12">
                  <c:v>40308</c:v>
                </c:pt>
                <c:pt idx="13">
                  <c:v>40309</c:v>
                </c:pt>
                <c:pt idx="14">
                  <c:v>40310</c:v>
                </c:pt>
                <c:pt idx="15">
                  <c:v>40311</c:v>
                </c:pt>
                <c:pt idx="16">
                  <c:v>40312</c:v>
                </c:pt>
                <c:pt idx="17">
                  <c:v>40313</c:v>
                </c:pt>
                <c:pt idx="18">
                  <c:v>40314</c:v>
                </c:pt>
                <c:pt idx="19">
                  <c:v>40315</c:v>
                </c:pt>
                <c:pt idx="20">
                  <c:v>40316</c:v>
                </c:pt>
                <c:pt idx="21">
                  <c:v>40317</c:v>
                </c:pt>
                <c:pt idx="22">
                  <c:v>40318</c:v>
                </c:pt>
                <c:pt idx="23">
                  <c:v>40319</c:v>
                </c:pt>
                <c:pt idx="24">
                  <c:v>40320</c:v>
                </c:pt>
                <c:pt idx="25">
                  <c:v>40321</c:v>
                </c:pt>
                <c:pt idx="26">
                  <c:v>40322</c:v>
                </c:pt>
                <c:pt idx="27">
                  <c:v>40323</c:v>
                </c:pt>
                <c:pt idx="28">
                  <c:v>40324</c:v>
                </c:pt>
                <c:pt idx="29">
                  <c:v>40325</c:v>
                </c:pt>
                <c:pt idx="30">
                  <c:v>40326</c:v>
                </c:pt>
                <c:pt idx="31">
                  <c:v>40327</c:v>
                </c:pt>
                <c:pt idx="32">
                  <c:v>40328</c:v>
                </c:pt>
                <c:pt idx="33">
                  <c:v>40329</c:v>
                </c:pt>
                <c:pt idx="34">
                  <c:v>40330</c:v>
                </c:pt>
                <c:pt idx="35">
                  <c:v>40331</c:v>
                </c:pt>
                <c:pt idx="36">
                  <c:v>40332</c:v>
                </c:pt>
                <c:pt idx="37">
                  <c:v>40333</c:v>
                </c:pt>
                <c:pt idx="38">
                  <c:v>40334</c:v>
                </c:pt>
                <c:pt idx="39">
                  <c:v>40335</c:v>
                </c:pt>
                <c:pt idx="40">
                  <c:v>40336</c:v>
                </c:pt>
                <c:pt idx="41">
                  <c:v>40337</c:v>
                </c:pt>
                <c:pt idx="42">
                  <c:v>40338</c:v>
                </c:pt>
                <c:pt idx="43">
                  <c:v>40339</c:v>
                </c:pt>
                <c:pt idx="44">
                  <c:v>40340</c:v>
                </c:pt>
                <c:pt idx="45">
                  <c:v>40341</c:v>
                </c:pt>
                <c:pt idx="46">
                  <c:v>40342</c:v>
                </c:pt>
                <c:pt idx="47">
                  <c:v>40343</c:v>
                </c:pt>
                <c:pt idx="48">
                  <c:v>40344</c:v>
                </c:pt>
                <c:pt idx="49">
                  <c:v>40345</c:v>
                </c:pt>
                <c:pt idx="50">
                  <c:v>40346</c:v>
                </c:pt>
                <c:pt idx="51">
                  <c:v>40347</c:v>
                </c:pt>
                <c:pt idx="52">
                  <c:v>40348</c:v>
                </c:pt>
                <c:pt idx="53">
                  <c:v>40349</c:v>
                </c:pt>
                <c:pt idx="54">
                  <c:v>40350</c:v>
                </c:pt>
                <c:pt idx="55">
                  <c:v>40351</c:v>
                </c:pt>
                <c:pt idx="56">
                  <c:v>40352</c:v>
                </c:pt>
                <c:pt idx="57">
                  <c:v>40353</c:v>
                </c:pt>
                <c:pt idx="58">
                  <c:v>40354</c:v>
                </c:pt>
                <c:pt idx="59">
                  <c:v>40355</c:v>
                </c:pt>
                <c:pt idx="60">
                  <c:v>40356</c:v>
                </c:pt>
                <c:pt idx="61">
                  <c:v>40357</c:v>
                </c:pt>
                <c:pt idx="62">
                  <c:v>40358</c:v>
                </c:pt>
                <c:pt idx="63">
                  <c:v>40359</c:v>
                </c:pt>
                <c:pt idx="64">
                  <c:v>40360</c:v>
                </c:pt>
                <c:pt idx="65">
                  <c:v>40361</c:v>
                </c:pt>
                <c:pt idx="66">
                  <c:v>40362</c:v>
                </c:pt>
                <c:pt idx="67">
                  <c:v>40363</c:v>
                </c:pt>
                <c:pt idx="68">
                  <c:v>40364</c:v>
                </c:pt>
                <c:pt idx="69">
                  <c:v>40365</c:v>
                </c:pt>
                <c:pt idx="70">
                  <c:v>40366</c:v>
                </c:pt>
                <c:pt idx="71">
                  <c:v>40367</c:v>
                </c:pt>
                <c:pt idx="72">
                  <c:v>40368</c:v>
                </c:pt>
              </c:numCache>
            </c:numRef>
          </c:cat>
          <c:val>
            <c:numRef>
              <c:f>Sheet1!$C$2:$C$74</c:f>
              <c:numCache>
                <c:formatCode>General</c:formatCode>
                <c:ptCount val="73"/>
                <c:pt idx="0">
                  <c:v>38</c:v>
                </c:pt>
                <c:pt idx="1">
                  <c:v>50</c:v>
                </c:pt>
                <c:pt idx="2">
                  <c:v>94</c:v>
                </c:pt>
                <c:pt idx="3">
                  <c:v>135</c:v>
                </c:pt>
                <c:pt idx="4">
                  <c:v>152</c:v>
                </c:pt>
                <c:pt idx="5">
                  <c:v>174</c:v>
                </c:pt>
                <c:pt idx="6">
                  <c:v>181</c:v>
                </c:pt>
                <c:pt idx="7">
                  <c:v>268</c:v>
                </c:pt>
                <c:pt idx="8">
                  <c:v>313</c:v>
                </c:pt>
                <c:pt idx="9">
                  <c:v>335</c:v>
                </c:pt>
                <c:pt idx="10">
                  <c:v>361</c:v>
                </c:pt>
                <c:pt idx="11">
                  <c:v>379</c:v>
                </c:pt>
                <c:pt idx="12">
                  <c:v>396</c:v>
                </c:pt>
                <c:pt idx="13">
                  <c:v>408</c:v>
                </c:pt>
                <c:pt idx="14">
                  <c:v>419</c:v>
                </c:pt>
                <c:pt idx="15">
                  <c:v>426</c:v>
                </c:pt>
                <c:pt idx="16">
                  <c:v>439</c:v>
                </c:pt>
                <c:pt idx="17">
                  <c:v>448</c:v>
                </c:pt>
                <c:pt idx="18">
                  <c:v>459</c:v>
                </c:pt>
                <c:pt idx="19">
                  <c:v>469</c:v>
                </c:pt>
                <c:pt idx="20">
                  <c:v>477</c:v>
                </c:pt>
                <c:pt idx="21">
                  <c:v>481</c:v>
                </c:pt>
                <c:pt idx="22">
                  <c:v>486</c:v>
                </c:pt>
                <c:pt idx="23">
                  <c:v>491</c:v>
                </c:pt>
                <c:pt idx="24">
                  <c:v>496</c:v>
                </c:pt>
                <c:pt idx="25">
                  <c:v>502</c:v>
                </c:pt>
                <c:pt idx="26">
                  <c:v>515</c:v>
                </c:pt>
                <c:pt idx="27">
                  <c:v>530</c:v>
                </c:pt>
                <c:pt idx="28">
                  <c:v>545</c:v>
                </c:pt>
                <c:pt idx="29">
                  <c:v>552</c:v>
                </c:pt>
                <c:pt idx="30">
                  <c:v>565</c:v>
                </c:pt>
                <c:pt idx="31">
                  <c:v>578</c:v>
                </c:pt>
                <c:pt idx="32">
                  <c:v>586</c:v>
                </c:pt>
                <c:pt idx="33">
                  <c:v>594</c:v>
                </c:pt>
                <c:pt idx="34">
                  <c:v>600</c:v>
                </c:pt>
                <c:pt idx="35">
                  <c:v>602</c:v>
                </c:pt>
                <c:pt idx="36">
                  <c:v>610</c:v>
                </c:pt>
                <c:pt idx="37">
                  <c:v>610</c:v>
                </c:pt>
                <c:pt idx="38">
                  <c:v>611</c:v>
                </c:pt>
                <c:pt idx="39">
                  <c:v>618</c:v>
                </c:pt>
                <c:pt idx="40">
                  <c:v>625</c:v>
                </c:pt>
                <c:pt idx="41">
                  <c:v>734</c:v>
                </c:pt>
                <c:pt idx="42">
                  <c:v>792</c:v>
                </c:pt>
                <c:pt idx="43">
                  <c:v>823</c:v>
                </c:pt>
                <c:pt idx="44">
                  <c:v>844</c:v>
                </c:pt>
                <c:pt idx="45">
                  <c:v>858</c:v>
                </c:pt>
                <c:pt idx="46">
                  <c:v>868</c:v>
                </c:pt>
                <c:pt idx="47">
                  <c:v>879</c:v>
                </c:pt>
                <c:pt idx="48">
                  <c:v>888</c:v>
                </c:pt>
                <c:pt idx="49">
                  <c:v>895</c:v>
                </c:pt>
                <c:pt idx="50">
                  <c:v>906</c:v>
                </c:pt>
                <c:pt idx="51">
                  <c:v>915</c:v>
                </c:pt>
                <c:pt idx="52">
                  <c:v>935</c:v>
                </c:pt>
                <c:pt idx="53">
                  <c:v>943</c:v>
                </c:pt>
                <c:pt idx="54">
                  <c:v>955</c:v>
                </c:pt>
                <c:pt idx="55">
                  <c:v>966</c:v>
                </c:pt>
                <c:pt idx="56">
                  <c:v>986</c:v>
                </c:pt>
                <c:pt idx="57">
                  <c:v>998</c:v>
                </c:pt>
                <c:pt idx="58">
                  <c:v>1016</c:v>
                </c:pt>
                <c:pt idx="59">
                  <c:v>1030</c:v>
                </c:pt>
                <c:pt idx="60">
                  <c:v>1043</c:v>
                </c:pt>
                <c:pt idx="61">
                  <c:v>1049</c:v>
                </c:pt>
                <c:pt idx="62">
                  <c:v>1207</c:v>
                </c:pt>
                <c:pt idx="63">
                  <c:v>1351</c:v>
                </c:pt>
                <c:pt idx="64">
                  <c:v>1405</c:v>
                </c:pt>
                <c:pt idx="65">
                  <c:v>1459</c:v>
                </c:pt>
                <c:pt idx="66">
                  <c:v>1494</c:v>
                </c:pt>
                <c:pt idx="67">
                  <c:v>1520</c:v>
                </c:pt>
                <c:pt idx="68">
                  <c:v>1548</c:v>
                </c:pt>
                <c:pt idx="69">
                  <c:v>1567</c:v>
                </c:pt>
                <c:pt idx="70">
                  <c:v>1591</c:v>
                </c:pt>
                <c:pt idx="71">
                  <c:v>1614</c:v>
                </c:pt>
                <c:pt idx="72">
                  <c:v>1900</c:v>
                </c:pt>
              </c:numCache>
            </c:numRef>
          </c:val>
        </c:ser>
        <c:ser>
          <c:idx val="2"/>
          <c:order val="2"/>
          <c:tx>
            <c:strRef>
              <c:f>Sheet1!$B$1</c:f>
              <c:strCache>
                <c:ptCount val="1"/>
                <c:pt idx="0">
                  <c:v>7-Day Average Daily Sale</c:v>
                </c:pt>
              </c:strCache>
            </c:strRef>
          </c:tx>
          <c:marker>
            <c:symbol val="none"/>
          </c:marker>
          <c:cat>
            <c:numRef>
              <c:f>Sheet1!$E$2:$E$74</c:f>
              <c:numCache>
                <c:formatCode>d\-mmm</c:formatCode>
                <c:ptCount val="73"/>
                <c:pt idx="0">
                  <c:v>40296</c:v>
                </c:pt>
                <c:pt idx="1">
                  <c:v>40297</c:v>
                </c:pt>
                <c:pt idx="2">
                  <c:v>40298</c:v>
                </c:pt>
                <c:pt idx="3">
                  <c:v>40299</c:v>
                </c:pt>
                <c:pt idx="4">
                  <c:v>40300</c:v>
                </c:pt>
                <c:pt idx="5">
                  <c:v>40301</c:v>
                </c:pt>
                <c:pt idx="6">
                  <c:v>40302</c:v>
                </c:pt>
                <c:pt idx="7">
                  <c:v>40303</c:v>
                </c:pt>
                <c:pt idx="8">
                  <c:v>40304</c:v>
                </c:pt>
                <c:pt idx="9">
                  <c:v>40305</c:v>
                </c:pt>
                <c:pt idx="10">
                  <c:v>40306</c:v>
                </c:pt>
                <c:pt idx="11">
                  <c:v>40307</c:v>
                </c:pt>
                <c:pt idx="12">
                  <c:v>40308</c:v>
                </c:pt>
                <c:pt idx="13">
                  <c:v>40309</c:v>
                </c:pt>
                <c:pt idx="14">
                  <c:v>40310</c:v>
                </c:pt>
                <c:pt idx="15">
                  <c:v>40311</c:v>
                </c:pt>
                <c:pt idx="16">
                  <c:v>40312</c:v>
                </c:pt>
                <c:pt idx="17">
                  <c:v>40313</c:v>
                </c:pt>
                <c:pt idx="18">
                  <c:v>40314</c:v>
                </c:pt>
                <c:pt idx="19">
                  <c:v>40315</c:v>
                </c:pt>
                <c:pt idx="20">
                  <c:v>40316</c:v>
                </c:pt>
                <c:pt idx="21">
                  <c:v>40317</c:v>
                </c:pt>
                <c:pt idx="22">
                  <c:v>40318</c:v>
                </c:pt>
                <c:pt idx="23">
                  <c:v>40319</c:v>
                </c:pt>
                <c:pt idx="24">
                  <c:v>40320</c:v>
                </c:pt>
                <c:pt idx="25">
                  <c:v>40321</c:v>
                </c:pt>
                <c:pt idx="26">
                  <c:v>40322</c:v>
                </c:pt>
                <c:pt idx="27">
                  <c:v>40323</c:v>
                </c:pt>
                <c:pt idx="28">
                  <c:v>40324</c:v>
                </c:pt>
                <c:pt idx="29">
                  <c:v>40325</c:v>
                </c:pt>
                <c:pt idx="30">
                  <c:v>40326</c:v>
                </c:pt>
                <c:pt idx="31">
                  <c:v>40327</c:v>
                </c:pt>
                <c:pt idx="32">
                  <c:v>40328</c:v>
                </c:pt>
                <c:pt idx="33">
                  <c:v>40329</c:v>
                </c:pt>
                <c:pt idx="34">
                  <c:v>40330</c:v>
                </c:pt>
                <c:pt idx="35">
                  <c:v>40331</c:v>
                </c:pt>
                <c:pt idx="36">
                  <c:v>40332</c:v>
                </c:pt>
                <c:pt idx="37">
                  <c:v>40333</c:v>
                </c:pt>
                <c:pt idx="38">
                  <c:v>40334</c:v>
                </c:pt>
                <c:pt idx="39">
                  <c:v>40335</c:v>
                </c:pt>
                <c:pt idx="40">
                  <c:v>40336</c:v>
                </c:pt>
                <c:pt idx="41">
                  <c:v>40337</c:v>
                </c:pt>
                <c:pt idx="42">
                  <c:v>40338</c:v>
                </c:pt>
                <c:pt idx="43">
                  <c:v>40339</c:v>
                </c:pt>
                <c:pt idx="44">
                  <c:v>40340</c:v>
                </c:pt>
                <c:pt idx="45">
                  <c:v>40341</c:v>
                </c:pt>
                <c:pt idx="46">
                  <c:v>40342</c:v>
                </c:pt>
                <c:pt idx="47">
                  <c:v>40343</c:v>
                </c:pt>
                <c:pt idx="48">
                  <c:v>40344</c:v>
                </c:pt>
                <c:pt idx="49">
                  <c:v>40345</c:v>
                </c:pt>
                <c:pt idx="50">
                  <c:v>40346</c:v>
                </c:pt>
                <c:pt idx="51">
                  <c:v>40347</c:v>
                </c:pt>
                <c:pt idx="52">
                  <c:v>40348</c:v>
                </c:pt>
                <c:pt idx="53">
                  <c:v>40349</c:v>
                </c:pt>
                <c:pt idx="54">
                  <c:v>40350</c:v>
                </c:pt>
                <c:pt idx="55">
                  <c:v>40351</c:v>
                </c:pt>
                <c:pt idx="56">
                  <c:v>40352</c:v>
                </c:pt>
                <c:pt idx="57">
                  <c:v>40353</c:v>
                </c:pt>
                <c:pt idx="58">
                  <c:v>40354</c:v>
                </c:pt>
                <c:pt idx="59">
                  <c:v>40355</c:v>
                </c:pt>
                <c:pt idx="60">
                  <c:v>40356</c:v>
                </c:pt>
                <c:pt idx="61">
                  <c:v>40357</c:v>
                </c:pt>
                <c:pt idx="62">
                  <c:v>40358</c:v>
                </c:pt>
                <c:pt idx="63">
                  <c:v>40359</c:v>
                </c:pt>
                <c:pt idx="64">
                  <c:v>40360</c:v>
                </c:pt>
                <c:pt idx="65">
                  <c:v>40361</c:v>
                </c:pt>
                <c:pt idx="66">
                  <c:v>40362</c:v>
                </c:pt>
                <c:pt idx="67">
                  <c:v>40363</c:v>
                </c:pt>
                <c:pt idx="68">
                  <c:v>40364</c:v>
                </c:pt>
                <c:pt idx="69">
                  <c:v>40365</c:v>
                </c:pt>
                <c:pt idx="70">
                  <c:v>40366</c:v>
                </c:pt>
                <c:pt idx="71">
                  <c:v>40367</c:v>
                </c:pt>
                <c:pt idx="72">
                  <c:v>40368</c:v>
                </c:pt>
              </c:numCache>
            </c:numRef>
          </c:cat>
          <c:val>
            <c:numRef>
              <c:f>Sheet1!$B$2:$B$74</c:f>
              <c:numCache>
                <c:formatCode>0</c:formatCode>
                <c:ptCount val="73"/>
                <c:pt idx="6">
                  <c:v>25.857142857142858</c:v>
                </c:pt>
                <c:pt idx="7">
                  <c:v>32.857142857142854</c:v>
                </c:pt>
                <c:pt idx="8">
                  <c:v>37.571428571428569</c:v>
                </c:pt>
                <c:pt idx="9">
                  <c:v>34.428571428571431</c:v>
                </c:pt>
                <c:pt idx="10">
                  <c:v>32.285714285714285</c:v>
                </c:pt>
                <c:pt idx="11">
                  <c:v>32.428571428571431</c:v>
                </c:pt>
                <c:pt idx="12">
                  <c:v>31.714285714285715</c:v>
                </c:pt>
                <c:pt idx="13">
                  <c:v>32.428571428571431</c:v>
                </c:pt>
                <c:pt idx="14">
                  <c:v>21.571428571428573</c:v>
                </c:pt>
                <c:pt idx="15">
                  <c:v>16.142857142857142</c:v>
                </c:pt>
                <c:pt idx="16">
                  <c:v>14.857142857142858</c:v>
                </c:pt>
                <c:pt idx="17">
                  <c:v>12.428571428571429</c:v>
                </c:pt>
                <c:pt idx="18">
                  <c:v>11.428571428571429</c:v>
                </c:pt>
                <c:pt idx="19">
                  <c:v>10.428571428571429</c:v>
                </c:pt>
                <c:pt idx="20">
                  <c:v>9.8571428571428577</c:v>
                </c:pt>
                <c:pt idx="21">
                  <c:v>8.8571428571428577</c:v>
                </c:pt>
                <c:pt idx="22">
                  <c:v>8.5714285714285712</c:v>
                </c:pt>
                <c:pt idx="23">
                  <c:v>7.4285714285714288</c:v>
                </c:pt>
                <c:pt idx="24">
                  <c:v>6.8571428571428568</c:v>
                </c:pt>
                <c:pt idx="25">
                  <c:v>6.1428571428571432</c:v>
                </c:pt>
                <c:pt idx="26">
                  <c:v>6.5714285714285712</c:v>
                </c:pt>
                <c:pt idx="27">
                  <c:v>7.5714285714285712</c:v>
                </c:pt>
                <c:pt idx="28">
                  <c:v>9.1428571428571423</c:v>
                </c:pt>
                <c:pt idx="29">
                  <c:v>9.4285714285714288</c:v>
                </c:pt>
                <c:pt idx="30">
                  <c:v>10.571428571428571</c:v>
                </c:pt>
                <c:pt idx="31">
                  <c:v>11.714285714285714</c:v>
                </c:pt>
                <c:pt idx="32">
                  <c:v>12</c:v>
                </c:pt>
                <c:pt idx="33">
                  <c:v>11.285714285714286</c:v>
                </c:pt>
                <c:pt idx="34">
                  <c:v>10</c:v>
                </c:pt>
                <c:pt idx="35">
                  <c:v>8.1428571428571423</c:v>
                </c:pt>
                <c:pt idx="36">
                  <c:v>8.2857142857142865</c:v>
                </c:pt>
                <c:pt idx="37">
                  <c:v>6.4285714285714288</c:v>
                </c:pt>
                <c:pt idx="38">
                  <c:v>4.7142857142857144</c:v>
                </c:pt>
                <c:pt idx="39">
                  <c:v>4.5714285714285712</c:v>
                </c:pt>
                <c:pt idx="40">
                  <c:v>4.4285714285714288</c:v>
                </c:pt>
                <c:pt idx="41">
                  <c:v>19.142857142857142</c:v>
                </c:pt>
                <c:pt idx="42">
                  <c:v>27.142857142857142</c:v>
                </c:pt>
                <c:pt idx="43">
                  <c:v>30.428571428571427</c:v>
                </c:pt>
                <c:pt idx="44">
                  <c:v>33.428571428571431</c:v>
                </c:pt>
                <c:pt idx="45">
                  <c:v>35.285714285714285</c:v>
                </c:pt>
                <c:pt idx="46">
                  <c:v>35.714285714285715</c:v>
                </c:pt>
                <c:pt idx="47">
                  <c:v>36.285714285714285</c:v>
                </c:pt>
                <c:pt idx="48">
                  <c:v>22</c:v>
                </c:pt>
                <c:pt idx="49">
                  <c:v>14.714285714285714</c:v>
                </c:pt>
                <c:pt idx="50">
                  <c:v>11.857142857142858</c:v>
                </c:pt>
                <c:pt idx="51">
                  <c:v>10.142857142857142</c:v>
                </c:pt>
                <c:pt idx="52">
                  <c:v>11</c:v>
                </c:pt>
                <c:pt idx="53">
                  <c:v>10.714285714285714</c:v>
                </c:pt>
                <c:pt idx="54">
                  <c:v>10.857142857142858</c:v>
                </c:pt>
                <c:pt idx="55">
                  <c:v>11.142857142857142</c:v>
                </c:pt>
                <c:pt idx="56">
                  <c:v>13</c:v>
                </c:pt>
                <c:pt idx="57">
                  <c:v>13.142857142857142</c:v>
                </c:pt>
                <c:pt idx="58">
                  <c:v>14.428571428571429</c:v>
                </c:pt>
                <c:pt idx="59">
                  <c:v>13.571428571428571</c:v>
                </c:pt>
                <c:pt idx="60">
                  <c:v>14.285714285714286</c:v>
                </c:pt>
                <c:pt idx="61">
                  <c:v>13.428571428571429</c:v>
                </c:pt>
                <c:pt idx="62">
                  <c:v>34.428571428571431</c:v>
                </c:pt>
                <c:pt idx="63">
                  <c:v>52.142857142857146</c:v>
                </c:pt>
                <c:pt idx="64">
                  <c:v>58.142857142857146</c:v>
                </c:pt>
                <c:pt idx="65">
                  <c:v>63.285714285714285</c:v>
                </c:pt>
                <c:pt idx="66">
                  <c:v>66.285714285714292</c:v>
                </c:pt>
                <c:pt idx="67">
                  <c:v>68.142857142857139</c:v>
                </c:pt>
                <c:pt idx="68">
                  <c:v>71.285714285714292</c:v>
                </c:pt>
                <c:pt idx="69">
                  <c:v>51.428571428571431</c:v>
                </c:pt>
                <c:pt idx="70">
                  <c:v>34.285714285714285</c:v>
                </c:pt>
                <c:pt idx="71">
                  <c:v>29.857142857142858</c:v>
                </c:pt>
                <c:pt idx="72">
                  <c:v>63</c:v>
                </c:pt>
              </c:numCache>
            </c:numRef>
          </c:val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Forecast</c:v>
                </c:pt>
              </c:strCache>
            </c:strRef>
          </c:tx>
          <c:marker>
            <c:symbol val="none"/>
          </c:marker>
          <c:cat>
            <c:numRef>
              <c:f>Sheet1!$E$2:$E$74</c:f>
              <c:numCache>
                <c:formatCode>d\-mmm</c:formatCode>
                <c:ptCount val="73"/>
                <c:pt idx="0">
                  <c:v>40296</c:v>
                </c:pt>
                <c:pt idx="1">
                  <c:v>40297</c:v>
                </c:pt>
                <c:pt idx="2">
                  <c:v>40298</c:v>
                </c:pt>
                <c:pt idx="3">
                  <c:v>40299</c:v>
                </c:pt>
                <c:pt idx="4">
                  <c:v>40300</c:v>
                </c:pt>
                <c:pt idx="5">
                  <c:v>40301</c:v>
                </c:pt>
                <c:pt idx="6">
                  <c:v>40302</c:v>
                </c:pt>
                <c:pt idx="7">
                  <c:v>40303</c:v>
                </c:pt>
                <c:pt idx="8">
                  <c:v>40304</c:v>
                </c:pt>
                <c:pt idx="9">
                  <c:v>40305</c:v>
                </c:pt>
                <c:pt idx="10">
                  <c:v>40306</c:v>
                </c:pt>
                <c:pt idx="11">
                  <c:v>40307</c:v>
                </c:pt>
                <c:pt idx="12">
                  <c:v>40308</c:v>
                </c:pt>
                <c:pt idx="13">
                  <c:v>40309</c:v>
                </c:pt>
                <c:pt idx="14">
                  <c:v>40310</c:v>
                </c:pt>
                <c:pt idx="15">
                  <c:v>40311</c:v>
                </c:pt>
                <c:pt idx="16">
                  <c:v>40312</c:v>
                </c:pt>
                <c:pt idx="17">
                  <c:v>40313</c:v>
                </c:pt>
                <c:pt idx="18">
                  <c:v>40314</c:v>
                </c:pt>
                <c:pt idx="19">
                  <c:v>40315</c:v>
                </c:pt>
                <c:pt idx="20">
                  <c:v>40316</c:v>
                </c:pt>
                <c:pt idx="21">
                  <c:v>40317</c:v>
                </c:pt>
                <c:pt idx="22">
                  <c:v>40318</c:v>
                </c:pt>
                <c:pt idx="23">
                  <c:v>40319</c:v>
                </c:pt>
                <c:pt idx="24">
                  <c:v>40320</c:v>
                </c:pt>
                <c:pt idx="25">
                  <c:v>40321</c:v>
                </c:pt>
                <c:pt idx="26">
                  <c:v>40322</c:v>
                </c:pt>
                <c:pt idx="27">
                  <c:v>40323</c:v>
                </c:pt>
                <c:pt idx="28">
                  <c:v>40324</c:v>
                </c:pt>
                <c:pt idx="29">
                  <c:v>40325</c:v>
                </c:pt>
                <c:pt idx="30">
                  <c:v>40326</c:v>
                </c:pt>
                <c:pt idx="31">
                  <c:v>40327</c:v>
                </c:pt>
                <c:pt idx="32">
                  <c:v>40328</c:v>
                </c:pt>
                <c:pt idx="33">
                  <c:v>40329</c:v>
                </c:pt>
                <c:pt idx="34">
                  <c:v>40330</c:v>
                </c:pt>
                <c:pt idx="35">
                  <c:v>40331</c:v>
                </c:pt>
                <c:pt idx="36">
                  <c:v>40332</c:v>
                </c:pt>
                <c:pt idx="37">
                  <c:v>40333</c:v>
                </c:pt>
                <c:pt idx="38">
                  <c:v>40334</c:v>
                </c:pt>
                <c:pt idx="39">
                  <c:v>40335</c:v>
                </c:pt>
                <c:pt idx="40">
                  <c:v>40336</c:v>
                </c:pt>
                <c:pt idx="41">
                  <c:v>40337</c:v>
                </c:pt>
                <c:pt idx="42">
                  <c:v>40338</c:v>
                </c:pt>
                <c:pt idx="43">
                  <c:v>40339</c:v>
                </c:pt>
                <c:pt idx="44">
                  <c:v>40340</c:v>
                </c:pt>
                <c:pt idx="45">
                  <c:v>40341</c:v>
                </c:pt>
                <c:pt idx="46">
                  <c:v>40342</c:v>
                </c:pt>
                <c:pt idx="47">
                  <c:v>40343</c:v>
                </c:pt>
                <c:pt idx="48">
                  <c:v>40344</c:v>
                </c:pt>
                <c:pt idx="49">
                  <c:v>40345</c:v>
                </c:pt>
                <c:pt idx="50">
                  <c:v>40346</c:v>
                </c:pt>
                <c:pt idx="51">
                  <c:v>40347</c:v>
                </c:pt>
                <c:pt idx="52">
                  <c:v>40348</c:v>
                </c:pt>
                <c:pt idx="53">
                  <c:v>40349</c:v>
                </c:pt>
                <c:pt idx="54">
                  <c:v>40350</c:v>
                </c:pt>
                <c:pt idx="55">
                  <c:v>40351</c:v>
                </c:pt>
                <c:pt idx="56">
                  <c:v>40352</c:v>
                </c:pt>
                <c:pt idx="57">
                  <c:v>40353</c:v>
                </c:pt>
                <c:pt idx="58">
                  <c:v>40354</c:v>
                </c:pt>
                <c:pt idx="59">
                  <c:v>40355</c:v>
                </c:pt>
                <c:pt idx="60">
                  <c:v>40356</c:v>
                </c:pt>
                <c:pt idx="61">
                  <c:v>40357</c:v>
                </c:pt>
                <c:pt idx="62">
                  <c:v>40358</c:v>
                </c:pt>
                <c:pt idx="63">
                  <c:v>40359</c:v>
                </c:pt>
                <c:pt idx="64">
                  <c:v>40360</c:v>
                </c:pt>
                <c:pt idx="65">
                  <c:v>40361</c:v>
                </c:pt>
                <c:pt idx="66">
                  <c:v>40362</c:v>
                </c:pt>
                <c:pt idx="67">
                  <c:v>40363</c:v>
                </c:pt>
                <c:pt idx="68">
                  <c:v>40364</c:v>
                </c:pt>
                <c:pt idx="69">
                  <c:v>40365</c:v>
                </c:pt>
                <c:pt idx="70">
                  <c:v>40366</c:v>
                </c:pt>
                <c:pt idx="71">
                  <c:v>40367</c:v>
                </c:pt>
                <c:pt idx="72">
                  <c:v>40368</c:v>
                </c:pt>
              </c:numCache>
            </c:numRef>
          </c:cat>
          <c:val>
            <c:numRef>
              <c:f>Sheet1!$D$2:$D$74</c:f>
              <c:numCache>
                <c:formatCode>0</c:formatCode>
                <c:ptCount val="73"/>
                <c:pt idx="2">
                  <c:v>62</c:v>
                </c:pt>
                <c:pt idx="3">
                  <c:v>116.66666666674428</c:v>
                </c:pt>
                <c:pt idx="4">
                  <c:v>163</c:v>
                </c:pt>
                <c:pt idx="5">
                  <c:v>187.69999999995343</c:v>
                </c:pt>
                <c:pt idx="6">
                  <c:v>209.86666666669771</c:v>
                </c:pt>
                <c:pt idx="7">
                  <c:v>222.71428571431898</c:v>
                </c:pt>
                <c:pt idx="8">
                  <c:v>271.6071428572759</c:v>
                </c:pt>
                <c:pt idx="9">
                  <c:v>320.02777777775191</c:v>
                </c:pt>
                <c:pt idx="10">
                  <c:v>358.80000000004657</c:v>
                </c:pt>
                <c:pt idx="11">
                  <c:v>393.19999999995343</c:v>
                </c:pt>
                <c:pt idx="12">
                  <c:v>422.16666666674428</c:v>
                </c:pt>
                <c:pt idx="13">
                  <c:v>447.26923076924868</c:v>
                </c:pt>
                <c:pt idx="14">
                  <c:v>468.34065934061073</c:v>
                </c:pt>
                <c:pt idx="15">
                  <c:v>486.35238095233217</c:v>
                </c:pt>
                <c:pt idx="16">
                  <c:v>501.19999999995343</c:v>
                </c:pt>
                <c:pt idx="17">
                  <c:v>515.16911764722317</c:v>
                </c:pt>
                <c:pt idx="18">
                  <c:v>527.6274509804789</c:v>
                </c:pt>
                <c:pt idx="19">
                  <c:v>539.3859649123624</c:v>
                </c:pt>
                <c:pt idx="20">
                  <c:v>550.43157894734759</c:v>
                </c:pt>
                <c:pt idx="21">
                  <c:v>560.56190476182383</c:v>
                </c:pt>
                <c:pt idx="22">
                  <c:v>569.2597402598476</c:v>
                </c:pt>
                <c:pt idx="23">
                  <c:v>577</c:v>
                </c:pt>
                <c:pt idx="24">
                  <c:v>583.98188405786641</c:v>
                </c:pt>
                <c:pt idx="25">
                  <c:v>590.35999999998603</c:v>
                </c:pt>
                <c:pt idx="26">
                  <c:v>596.40923076926265</c:v>
                </c:pt>
                <c:pt idx="27">
                  <c:v>603.23646723642014</c:v>
                </c:pt>
                <c:pt idx="28">
                  <c:v>611.01587301585823</c:v>
                </c:pt>
                <c:pt idx="29">
                  <c:v>619.61083743849304</c:v>
                </c:pt>
                <c:pt idx="30">
                  <c:v>627.84137931035366</c:v>
                </c:pt>
                <c:pt idx="31">
                  <c:v>636.54193548380863</c:v>
                </c:pt>
                <c:pt idx="32">
                  <c:v>645.65322580642533</c:v>
                </c:pt>
                <c:pt idx="33">
                  <c:v>654.51893939392176</c:v>
                </c:pt>
                <c:pt idx="34">
                  <c:v>663.17647058819421</c:v>
                </c:pt>
                <c:pt idx="35">
                  <c:v>671.42857142863795</c:v>
                </c:pt>
                <c:pt idx="36">
                  <c:v>678.88571428577416</c:v>
                </c:pt>
                <c:pt idx="37">
                  <c:v>686.29729729727842</c:v>
                </c:pt>
                <c:pt idx="38">
                  <c:v>692.83072546229232</c:v>
                </c:pt>
                <c:pt idx="39">
                  <c:v>698.69365721999202</c:v>
                </c:pt>
                <c:pt idx="40">
                  <c:v>704.56538461532909</c:v>
                </c:pt>
                <c:pt idx="41">
                  <c:v>710.44878048775718</c:v>
                </c:pt>
                <c:pt idx="42">
                  <c:v>726.06039488967508</c:v>
                </c:pt>
                <c:pt idx="43">
                  <c:v>745.64119601331186</c:v>
                </c:pt>
                <c:pt idx="44">
                  <c:v>766.32980972505175</c:v>
                </c:pt>
                <c:pt idx="45">
                  <c:v>787.12424242426641</c:v>
                </c:pt>
                <c:pt idx="46">
                  <c:v>807.40289855073206</c:v>
                </c:pt>
                <c:pt idx="47">
                  <c:v>826.87234042549971</c:v>
                </c:pt>
                <c:pt idx="48">
                  <c:v>845.68971631210297</c:v>
                </c:pt>
                <c:pt idx="49">
                  <c:v>863.75</c:v>
                </c:pt>
                <c:pt idx="50">
                  <c:v>880.95999999996275</c:v>
                </c:pt>
                <c:pt idx="51">
                  <c:v>897.70745098043699</c:v>
                </c:pt>
                <c:pt idx="52">
                  <c:v>913.87782805436291</c:v>
                </c:pt>
                <c:pt idx="53">
                  <c:v>930.34978229308035</c:v>
                </c:pt>
                <c:pt idx="54">
                  <c:v>946.20894479390699</c:v>
                </c:pt>
                <c:pt idx="55">
                  <c:v>961.79595959605649</c:v>
                </c:pt>
                <c:pt idx="56">
                  <c:v>977.06103896105196</c:v>
                </c:pt>
                <c:pt idx="57">
                  <c:v>992.66102756885812</c:v>
                </c:pt>
                <c:pt idx="58">
                  <c:v>1008.0181488202652</c:v>
                </c:pt>
                <c:pt idx="59">
                  <c:v>1023.5575686732773</c:v>
                </c:pt>
                <c:pt idx="60">
                  <c:v>1038.9988700564718</c:v>
                </c:pt>
                <c:pt idx="61">
                  <c:v>1054.2836065574083</c:v>
                </c:pt>
                <c:pt idx="62">
                  <c:v>1068.9714436805807</c:v>
                </c:pt>
                <c:pt idx="63">
                  <c:v>1092.7557603685418</c:v>
                </c:pt>
                <c:pt idx="64">
                  <c:v>1141.0139860139461</c:v>
                </c:pt>
                <c:pt idx="65">
                  <c:v>1174.8982360922964</c:v>
                </c:pt>
                <c:pt idx="66">
                  <c:v>1208.9723441614769</c:v>
                </c:pt>
                <c:pt idx="67">
                  <c:v>1242.7033248082735</c:v>
                </c:pt>
                <c:pt idx="68">
                  <c:v>1276.224016563152</c:v>
                </c:pt>
                <c:pt idx="69">
                  <c:v>1309.0418511066819</c:v>
                </c:pt>
                <c:pt idx="70">
                  <c:v>1341.4741784037324</c:v>
                </c:pt>
                <c:pt idx="71">
                  <c:v>1373.4882039573276</c:v>
                </c:pt>
                <c:pt idx="72">
                  <c:v>1419.2262125138659</c:v>
                </c:pt>
              </c:numCache>
            </c:numRef>
          </c:val>
        </c:ser>
        <c:marker val="1"/>
        <c:axId val="90404736"/>
        <c:axId val="90406272"/>
      </c:lineChart>
      <c:dateAx>
        <c:axId val="90404736"/>
        <c:scaling>
          <c:orientation val="minMax"/>
        </c:scaling>
        <c:axPos val="b"/>
        <c:numFmt formatCode="d\-mmm" sourceLinked="1"/>
        <c:majorTickMark val="none"/>
        <c:tickLblPos val="nextTo"/>
        <c:crossAx val="90406272"/>
        <c:crosses val="autoZero"/>
        <c:auto val="1"/>
        <c:lblOffset val="100"/>
      </c:dateAx>
      <c:valAx>
        <c:axId val="904062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0404736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330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Table1" displayName="Table1" ref="A1:E74" totalsRowShown="0">
  <autoFilter ref="A1:E74"/>
  <tableColumns count="5">
    <tableColumn id="1" name="Daily Sales"/>
    <tableColumn id="3" name="7-Day Average Daily Sale" dataDxfId="2">
      <calculatedColumnFormula>#REF!</calculatedColumnFormula>
    </tableColumn>
    <tableColumn id="2" name="Total Sales">
      <calculatedColumnFormula>A2+C1</calculatedColumnFormula>
    </tableColumn>
    <tableColumn id="4" name="Forecast" dataDxfId="1">
      <calculatedColumnFormula>FORECAST(E2,$C$1:C2,$E$1:E2)</calculatedColumnFormula>
    </tableColumn>
    <tableColumn id="5" name="Dat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4"/>
  <sheetViews>
    <sheetView tabSelected="1" topLeftCell="A41" workbookViewId="0">
      <selection activeCell="H74" sqref="H74"/>
    </sheetView>
  </sheetViews>
  <sheetFormatPr defaultRowHeight="15"/>
  <cols>
    <col min="1" max="1" width="12.42578125" customWidth="1"/>
    <col min="2" max="2" width="25.28515625" style="2" bestFit="1" customWidth="1"/>
    <col min="3" max="3" width="12.5703125" bestFit="1" customWidth="1"/>
    <col min="4" max="4" width="12" style="2" bestFit="1" customWidth="1"/>
    <col min="5" max="6" width="7.42578125" bestFit="1" customWidth="1"/>
    <col min="8" max="8" width="20.7109375" bestFit="1" customWidth="1"/>
    <col min="9" max="9" width="9.140625" style="2"/>
    <col min="10" max="10" width="11.140625" style="3" bestFit="1" customWidth="1"/>
  </cols>
  <sheetData>
    <row r="1" spans="1:10">
      <c r="A1" t="s">
        <v>2</v>
      </c>
      <c r="B1" s="2" t="s">
        <v>3</v>
      </c>
      <c r="C1" t="s">
        <v>1</v>
      </c>
      <c r="D1" s="2" t="s">
        <v>4</v>
      </c>
      <c r="E1" t="s">
        <v>0</v>
      </c>
    </row>
    <row r="2" spans="1:10">
      <c r="A2">
        <v>38</v>
      </c>
      <c r="C2">
        <v>38</v>
      </c>
      <c r="E2" s="1">
        <v>40296</v>
      </c>
      <c r="H2" t="s">
        <v>5</v>
      </c>
      <c r="I2" s="2">
        <f>MAX(Table1[Daily Sales])</f>
        <v>286</v>
      </c>
      <c r="J2" s="3">
        <f>VLOOKUP(I2,Table1[],5,FALSE)</f>
        <v>40368</v>
      </c>
    </row>
    <row r="3" spans="1:10">
      <c r="A3">
        <v>12</v>
      </c>
      <c r="C3">
        <f t="shared" ref="C3:C65" si="0">A3+C2</f>
        <v>50</v>
      </c>
      <c r="E3" s="1">
        <v>40297</v>
      </c>
      <c r="H3" t="s">
        <v>6</v>
      </c>
      <c r="I3" s="2">
        <f>MIN(Table1[Daily Sales])</f>
        <v>0</v>
      </c>
      <c r="J3" s="3">
        <f>VLOOKUP(I3,Table1[],5,FALSE)</f>
        <v>40333</v>
      </c>
    </row>
    <row r="4" spans="1:10">
      <c r="A4">
        <v>44</v>
      </c>
      <c r="C4">
        <f t="shared" si="0"/>
        <v>94</v>
      </c>
      <c r="D4" s="2">
        <f>FORECAST(E4,$C$2:C3,$E$2:E3)</f>
        <v>62</v>
      </c>
      <c r="E4" s="1">
        <v>40298</v>
      </c>
    </row>
    <row r="5" spans="1:10">
      <c r="A5">
        <v>41</v>
      </c>
      <c r="C5">
        <f t="shared" si="0"/>
        <v>135</v>
      </c>
      <c r="D5" s="2">
        <f>FORECAST(E5,$C$2:C4,$E$2:E4)</f>
        <v>116.66666666674428</v>
      </c>
      <c r="E5" s="1">
        <v>40299</v>
      </c>
      <c r="H5" t="s">
        <v>7</v>
      </c>
      <c r="I5" s="2">
        <f>AVERAGE(A2:A74)</f>
        <v>26.027397260273972</v>
      </c>
    </row>
    <row r="6" spans="1:10">
      <c r="A6">
        <v>17</v>
      </c>
      <c r="C6">
        <f t="shared" si="0"/>
        <v>152</v>
      </c>
      <c r="D6" s="2">
        <f>FORECAST(E6,$C$2:C5,$E$2:E5)</f>
        <v>163</v>
      </c>
      <c r="E6" s="1">
        <v>40300</v>
      </c>
    </row>
    <row r="7" spans="1:10">
      <c r="A7">
        <v>22</v>
      </c>
      <c r="C7">
        <f t="shared" si="0"/>
        <v>174</v>
      </c>
      <c r="D7" s="2">
        <f>FORECAST(E7,$C$2:C6,$E$2:E6)</f>
        <v>187.69999999995343</v>
      </c>
      <c r="E7" s="1">
        <v>40301</v>
      </c>
    </row>
    <row r="8" spans="1:10">
      <c r="A8">
        <v>7</v>
      </c>
      <c r="B8" s="2">
        <f t="shared" ref="B8:B39" si="1">AVERAGE(A2:A8)</f>
        <v>25.857142857142858</v>
      </c>
      <c r="C8">
        <f t="shared" si="0"/>
        <v>181</v>
      </c>
      <c r="D8" s="2">
        <f>FORECAST(E8,$C$2:C7,$E$2:E7)</f>
        <v>209.86666666669771</v>
      </c>
      <c r="E8" s="1">
        <v>40302</v>
      </c>
    </row>
    <row r="9" spans="1:10">
      <c r="A9">
        <v>87</v>
      </c>
      <c r="B9" s="2">
        <f t="shared" si="1"/>
        <v>32.857142857142854</v>
      </c>
      <c r="C9">
        <f t="shared" si="0"/>
        <v>268</v>
      </c>
      <c r="D9" s="2">
        <f>FORECAST(E9,$C$2:C8,$E$2:E8)</f>
        <v>222.71428571431898</v>
      </c>
      <c r="E9" s="1">
        <v>40303</v>
      </c>
      <c r="H9" t="s">
        <v>8</v>
      </c>
      <c r="I9" s="4">
        <f>(MAX(C:C)*0.99)*0.7</f>
        <v>1316.6999999999998</v>
      </c>
      <c r="J9" s="4">
        <f>(MAX(D:D)*0.99)*0.7</f>
        <v>983.5237652721089</v>
      </c>
    </row>
    <row r="10" spans="1:10">
      <c r="A10">
        <v>45</v>
      </c>
      <c r="B10" s="2">
        <f t="shared" si="1"/>
        <v>37.571428571428569</v>
      </c>
      <c r="C10">
        <f t="shared" si="0"/>
        <v>313</v>
      </c>
      <c r="D10" s="2">
        <f>FORECAST(E10,$C$2:C9,$E$2:E9)</f>
        <v>271.6071428572759</v>
      </c>
      <c r="E10" s="1">
        <v>40304</v>
      </c>
      <c r="H10" t="s">
        <v>9</v>
      </c>
      <c r="I10" s="4">
        <v>100</v>
      </c>
      <c r="J10" s="4">
        <v>100</v>
      </c>
    </row>
    <row r="11" spans="1:10">
      <c r="A11">
        <v>22</v>
      </c>
      <c r="B11" s="2">
        <f t="shared" si="1"/>
        <v>34.428571428571431</v>
      </c>
      <c r="C11">
        <f t="shared" si="0"/>
        <v>335</v>
      </c>
      <c r="D11" s="2">
        <f>FORECAST(E11,$C$2:C10,$E$2:E10)</f>
        <v>320.02777777775191</v>
      </c>
      <c r="E11" s="1">
        <v>40305</v>
      </c>
      <c r="H11" t="s">
        <v>10</v>
      </c>
      <c r="I11" s="4">
        <f>I9-I10</f>
        <v>1216.6999999999998</v>
      </c>
      <c r="J11" s="4">
        <f>J9-J10</f>
        <v>883.5237652721089</v>
      </c>
    </row>
    <row r="12" spans="1:10">
      <c r="A12">
        <v>26</v>
      </c>
      <c r="B12" s="2">
        <f t="shared" si="1"/>
        <v>32.285714285714285</v>
      </c>
      <c r="C12">
        <f t="shared" si="0"/>
        <v>361</v>
      </c>
      <c r="D12" s="2">
        <f>FORECAST(E12,$C$2:C11,$E$2:E11)</f>
        <v>358.80000000004657</v>
      </c>
      <c r="E12" s="1">
        <v>40306</v>
      </c>
      <c r="H12" t="s">
        <v>12</v>
      </c>
      <c r="I12" s="5">
        <v>50</v>
      </c>
      <c r="J12" s="2">
        <v>50</v>
      </c>
    </row>
    <row r="13" spans="1:10">
      <c r="A13">
        <v>18</v>
      </c>
      <c r="B13" s="2">
        <f t="shared" si="1"/>
        <v>32.428571428571431</v>
      </c>
      <c r="C13">
        <f t="shared" si="0"/>
        <v>379</v>
      </c>
      <c r="D13" s="2">
        <f>FORECAST(E13,$C$2:C12,$E$2:E12)</f>
        <v>393.19999999995343</v>
      </c>
      <c r="E13" s="1">
        <v>40307</v>
      </c>
      <c r="H13" t="s">
        <v>11</v>
      </c>
      <c r="I13" s="4">
        <f>I11/I12</f>
        <v>24.333999999999996</v>
      </c>
      <c r="J13" s="4">
        <f>J11/J12</f>
        <v>17.670475305442178</v>
      </c>
    </row>
    <row r="14" spans="1:10">
      <c r="A14">
        <v>17</v>
      </c>
      <c r="B14" s="2">
        <f t="shared" si="1"/>
        <v>31.714285714285715</v>
      </c>
      <c r="C14">
        <f t="shared" si="0"/>
        <v>396</v>
      </c>
      <c r="D14" s="2">
        <f>FORECAST(E14,$C$2:C13,$E$2:E13)</f>
        <v>422.16666666674428</v>
      </c>
      <c r="E14" s="1">
        <v>40308</v>
      </c>
    </row>
    <row r="15" spans="1:10">
      <c r="A15">
        <v>12</v>
      </c>
      <c r="B15" s="2">
        <f t="shared" si="1"/>
        <v>32.428571428571431</v>
      </c>
      <c r="C15">
        <f t="shared" si="0"/>
        <v>408</v>
      </c>
      <c r="D15" s="2">
        <f>FORECAST(E15,$C$2:C14,$E$2:E14)</f>
        <v>447.26923076924868</v>
      </c>
      <c r="E15" s="1">
        <v>40309</v>
      </c>
    </row>
    <row r="16" spans="1:10">
      <c r="A16">
        <v>11</v>
      </c>
      <c r="B16" s="2">
        <f t="shared" si="1"/>
        <v>21.571428571428573</v>
      </c>
      <c r="C16">
        <f t="shared" si="0"/>
        <v>419</v>
      </c>
      <c r="D16" s="2">
        <f>FORECAST(E16,$C$2:C15,$E$2:E15)</f>
        <v>468.34065934061073</v>
      </c>
      <c r="E16" s="1">
        <v>40310</v>
      </c>
    </row>
    <row r="17" spans="1:5">
      <c r="A17">
        <v>7</v>
      </c>
      <c r="B17" s="2">
        <f t="shared" si="1"/>
        <v>16.142857142857142</v>
      </c>
      <c r="C17">
        <f t="shared" si="0"/>
        <v>426</v>
      </c>
      <c r="D17" s="2">
        <f>FORECAST(E17,$C$2:C16,$E$2:E16)</f>
        <v>486.35238095233217</v>
      </c>
      <c r="E17" s="1">
        <v>40311</v>
      </c>
    </row>
    <row r="18" spans="1:5">
      <c r="A18">
        <v>13</v>
      </c>
      <c r="B18" s="2">
        <f t="shared" si="1"/>
        <v>14.857142857142858</v>
      </c>
      <c r="C18">
        <f t="shared" si="0"/>
        <v>439</v>
      </c>
      <c r="D18" s="2">
        <f>FORECAST(E18,$C$2:C17,$E$2:E17)</f>
        <v>501.19999999995343</v>
      </c>
      <c r="E18" s="1">
        <v>40312</v>
      </c>
    </row>
    <row r="19" spans="1:5">
      <c r="A19">
        <v>9</v>
      </c>
      <c r="B19" s="2">
        <f t="shared" si="1"/>
        <v>12.428571428571429</v>
      </c>
      <c r="C19">
        <f t="shared" si="0"/>
        <v>448</v>
      </c>
      <c r="D19" s="2">
        <f>FORECAST(E19,$C$2:C18,$E$2:E18)</f>
        <v>515.16911764722317</v>
      </c>
      <c r="E19" s="1">
        <v>40313</v>
      </c>
    </row>
    <row r="20" spans="1:5">
      <c r="A20">
        <v>11</v>
      </c>
      <c r="B20" s="2">
        <f t="shared" si="1"/>
        <v>11.428571428571429</v>
      </c>
      <c r="C20">
        <f t="shared" si="0"/>
        <v>459</v>
      </c>
      <c r="D20" s="2">
        <f>FORECAST(E20,$C$2:C19,$E$2:E19)</f>
        <v>527.6274509804789</v>
      </c>
      <c r="E20" s="1">
        <v>40314</v>
      </c>
    </row>
    <row r="21" spans="1:5">
      <c r="A21">
        <v>10</v>
      </c>
      <c r="B21" s="2">
        <f t="shared" si="1"/>
        <v>10.428571428571429</v>
      </c>
      <c r="C21">
        <f t="shared" si="0"/>
        <v>469</v>
      </c>
      <c r="D21" s="2">
        <f>FORECAST(E21,$C$2:C20,$E$2:E20)</f>
        <v>539.3859649123624</v>
      </c>
      <c r="E21" s="1">
        <v>40315</v>
      </c>
    </row>
    <row r="22" spans="1:5">
      <c r="A22">
        <v>8</v>
      </c>
      <c r="B22" s="2">
        <f t="shared" si="1"/>
        <v>9.8571428571428577</v>
      </c>
      <c r="C22">
        <f t="shared" si="0"/>
        <v>477</v>
      </c>
      <c r="D22" s="2">
        <f>FORECAST(E22,$C$2:C21,$E$2:E21)</f>
        <v>550.43157894734759</v>
      </c>
      <c r="E22" s="1">
        <v>40316</v>
      </c>
    </row>
    <row r="23" spans="1:5">
      <c r="A23">
        <v>4</v>
      </c>
      <c r="B23" s="2">
        <f t="shared" si="1"/>
        <v>8.8571428571428577</v>
      </c>
      <c r="C23">
        <f t="shared" si="0"/>
        <v>481</v>
      </c>
      <c r="D23" s="2">
        <f>FORECAST(E23,$C$2:C22,$E$2:E22)</f>
        <v>560.56190476182383</v>
      </c>
      <c r="E23" s="1">
        <v>40317</v>
      </c>
    </row>
    <row r="24" spans="1:5">
      <c r="A24">
        <v>5</v>
      </c>
      <c r="B24" s="2">
        <f t="shared" si="1"/>
        <v>8.5714285714285712</v>
      </c>
      <c r="C24">
        <f t="shared" si="0"/>
        <v>486</v>
      </c>
      <c r="D24" s="2">
        <f>FORECAST(E24,$C$2:C23,$E$2:E23)</f>
        <v>569.2597402598476</v>
      </c>
      <c r="E24" s="1">
        <v>40318</v>
      </c>
    </row>
    <row r="25" spans="1:5">
      <c r="A25">
        <v>5</v>
      </c>
      <c r="B25" s="2">
        <f t="shared" si="1"/>
        <v>7.4285714285714288</v>
      </c>
      <c r="C25">
        <f t="shared" si="0"/>
        <v>491</v>
      </c>
      <c r="D25" s="2">
        <f>FORECAST(E25,$C$2:C24,$E$2:E24)</f>
        <v>577</v>
      </c>
      <c r="E25" s="1">
        <v>40319</v>
      </c>
    </row>
    <row r="26" spans="1:5">
      <c r="A26">
        <v>5</v>
      </c>
      <c r="B26" s="2">
        <f t="shared" si="1"/>
        <v>6.8571428571428568</v>
      </c>
      <c r="C26">
        <f t="shared" si="0"/>
        <v>496</v>
      </c>
      <c r="D26" s="2">
        <f>FORECAST(E26,$C$2:C25,$E$2:E25)</f>
        <v>583.98188405786641</v>
      </c>
      <c r="E26" s="1">
        <v>40320</v>
      </c>
    </row>
    <row r="27" spans="1:5">
      <c r="A27">
        <v>6</v>
      </c>
      <c r="B27" s="2">
        <f t="shared" si="1"/>
        <v>6.1428571428571432</v>
      </c>
      <c r="C27">
        <f t="shared" si="0"/>
        <v>502</v>
      </c>
      <c r="D27" s="2">
        <f>FORECAST(E27,$C$2:C26,$E$2:E26)</f>
        <v>590.35999999998603</v>
      </c>
      <c r="E27" s="1">
        <v>40321</v>
      </c>
    </row>
    <row r="28" spans="1:5">
      <c r="A28">
        <v>13</v>
      </c>
      <c r="B28" s="2">
        <f t="shared" si="1"/>
        <v>6.5714285714285712</v>
      </c>
      <c r="C28">
        <f t="shared" si="0"/>
        <v>515</v>
      </c>
      <c r="D28" s="2">
        <f>FORECAST(E28,$C$2:C27,$E$2:E27)</f>
        <v>596.40923076926265</v>
      </c>
      <c r="E28" s="1">
        <v>40322</v>
      </c>
    </row>
    <row r="29" spans="1:5">
      <c r="A29">
        <v>15</v>
      </c>
      <c r="B29" s="2">
        <f t="shared" si="1"/>
        <v>7.5714285714285712</v>
      </c>
      <c r="C29">
        <f t="shared" si="0"/>
        <v>530</v>
      </c>
      <c r="D29" s="2">
        <f>FORECAST(E29,$C$2:C28,$E$2:E28)</f>
        <v>603.23646723642014</v>
      </c>
      <c r="E29" s="1">
        <v>40323</v>
      </c>
    </row>
    <row r="30" spans="1:5">
      <c r="A30">
        <v>15</v>
      </c>
      <c r="B30" s="2">
        <f t="shared" si="1"/>
        <v>9.1428571428571423</v>
      </c>
      <c r="C30">
        <f t="shared" si="0"/>
        <v>545</v>
      </c>
      <c r="D30" s="2">
        <f>FORECAST(E30,$C$2:C29,$E$2:E29)</f>
        <v>611.01587301585823</v>
      </c>
      <c r="E30" s="1">
        <v>40324</v>
      </c>
    </row>
    <row r="31" spans="1:5">
      <c r="A31">
        <v>7</v>
      </c>
      <c r="B31" s="2">
        <f t="shared" si="1"/>
        <v>9.4285714285714288</v>
      </c>
      <c r="C31">
        <f t="shared" si="0"/>
        <v>552</v>
      </c>
      <c r="D31" s="2">
        <f>FORECAST(E31,$C$2:C30,$E$2:E30)</f>
        <v>619.61083743849304</v>
      </c>
      <c r="E31" s="1">
        <v>40325</v>
      </c>
    </row>
    <row r="32" spans="1:5">
      <c r="A32">
        <v>13</v>
      </c>
      <c r="B32" s="2">
        <f t="shared" si="1"/>
        <v>10.571428571428571</v>
      </c>
      <c r="C32">
        <f t="shared" si="0"/>
        <v>565</v>
      </c>
      <c r="D32" s="2">
        <f>FORECAST(E32,$C$2:C31,$E$2:E31)</f>
        <v>627.84137931035366</v>
      </c>
      <c r="E32" s="1">
        <v>40326</v>
      </c>
    </row>
    <row r="33" spans="1:5">
      <c r="A33">
        <v>13</v>
      </c>
      <c r="B33" s="2">
        <f t="shared" si="1"/>
        <v>11.714285714285714</v>
      </c>
      <c r="C33">
        <f t="shared" si="0"/>
        <v>578</v>
      </c>
      <c r="D33" s="2">
        <f>FORECAST(E33,$C$2:C32,$E$2:E32)</f>
        <v>636.54193548380863</v>
      </c>
      <c r="E33" s="1">
        <v>40327</v>
      </c>
    </row>
    <row r="34" spans="1:5">
      <c r="A34">
        <v>8</v>
      </c>
      <c r="B34" s="2">
        <f t="shared" si="1"/>
        <v>12</v>
      </c>
      <c r="C34">
        <f t="shared" si="0"/>
        <v>586</v>
      </c>
      <c r="D34" s="2">
        <f>FORECAST(E34,$C$2:C33,$E$2:E33)</f>
        <v>645.65322580642533</v>
      </c>
      <c r="E34" s="1">
        <v>40328</v>
      </c>
    </row>
    <row r="35" spans="1:5">
      <c r="A35">
        <v>8</v>
      </c>
      <c r="B35" s="2">
        <f t="shared" si="1"/>
        <v>11.285714285714286</v>
      </c>
      <c r="C35">
        <f t="shared" si="0"/>
        <v>594</v>
      </c>
      <c r="D35" s="2">
        <f>FORECAST(E35,$C$2:C34,$E$2:E34)</f>
        <v>654.51893939392176</v>
      </c>
      <c r="E35" s="1">
        <v>40329</v>
      </c>
    </row>
    <row r="36" spans="1:5">
      <c r="A36">
        <v>6</v>
      </c>
      <c r="B36" s="2">
        <f t="shared" si="1"/>
        <v>10</v>
      </c>
      <c r="C36">
        <f t="shared" si="0"/>
        <v>600</v>
      </c>
      <c r="D36" s="2">
        <f>FORECAST(E36,$C$2:C35,$E$2:E35)</f>
        <v>663.17647058819421</v>
      </c>
      <c r="E36" s="1">
        <v>40330</v>
      </c>
    </row>
    <row r="37" spans="1:5">
      <c r="A37">
        <v>2</v>
      </c>
      <c r="B37" s="2">
        <f t="shared" si="1"/>
        <v>8.1428571428571423</v>
      </c>
      <c r="C37">
        <f t="shared" si="0"/>
        <v>602</v>
      </c>
      <c r="D37" s="2">
        <f>FORECAST(E37,$C$2:C36,$E$2:E36)</f>
        <v>671.42857142863795</v>
      </c>
      <c r="E37" s="1">
        <v>40331</v>
      </c>
    </row>
    <row r="38" spans="1:5">
      <c r="A38">
        <v>8</v>
      </c>
      <c r="B38" s="2">
        <f t="shared" si="1"/>
        <v>8.2857142857142865</v>
      </c>
      <c r="C38">
        <f t="shared" si="0"/>
        <v>610</v>
      </c>
      <c r="D38" s="2">
        <f>FORECAST(E38,$C$2:C37,$E$2:E37)</f>
        <v>678.88571428577416</v>
      </c>
      <c r="E38" s="1">
        <v>40332</v>
      </c>
    </row>
    <row r="39" spans="1:5">
      <c r="A39">
        <v>0</v>
      </c>
      <c r="B39" s="2">
        <f t="shared" si="1"/>
        <v>6.4285714285714288</v>
      </c>
      <c r="C39">
        <f t="shared" si="0"/>
        <v>610</v>
      </c>
      <c r="D39" s="2">
        <f>FORECAST(E39,$C$2:C38,$E$2:E38)</f>
        <v>686.29729729727842</v>
      </c>
      <c r="E39" s="1">
        <v>40333</v>
      </c>
    </row>
    <row r="40" spans="1:5">
      <c r="A40">
        <v>1</v>
      </c>
      <c r="B40" s="2">
        <f t="shared" ref="B40:B74" si="2">AVERAGE(A34:A40)</f>
        <v>4.7142857142857144</v>
      </c>
      <c r="C40">
        <f t="shared" si="0"/>
        <v>611</v>
      </c>
      <c r="D40" s="2">
        <f>FORECAST(E40,$C$2:C39,$E$2:E39)</f>
        <v>692.83072546229232</v>
      </c>
      <c r="E40" s="1">
        <v>40334</v>
      </c>
    </row>
    <row r="41" spans="1:5">
      <c r="A41">
        <v>7</v>
      </c>
      <c r="B41" s="2">
        <f t="shared" si="2"/>
        <v>4.5714285714285712</v>
      </c>
      <c r="C41">
        <f t="shared" si="0"/>
        <v>618</v>
      </c>
      <c r="D41" s="2">
        <f>FORECAST(E41,$C$2:C40,$E$2:E40)</f>
        <v>698.69365721999202</v>
      </c>
      <c r="E41" s="1">
        <v>40335</v>
      </c>
    </row>
    <row r="42" spans="1:5">
      <c r="A42">
        <v>7</v>
      </c>
      <c r="B42" s="2">
        <f t="shared" si="2"/>
        <v>4.4285714285714288</v>
      </c>
      <c r="C42">
        <f t="shared" si="0"/>
        <v>625</v>
      </c>
      <c r="D42" s="2">
        <f>FORECAST(E42,$C$2:C41,$E$2:E41)</f>
        <v>704.56538461532909</v>
      </c>
      <c r="E42" s="1">
        <v>40336</v>
      </c>
    </row>
    <row r="43" spans="1:5">
      <c r="A43">
        <v>109</v>
      </c>
      <c r="B43" s="2">
        <f t="shared" si="2"/>
        <v>19.142857142857142</v>
      </c>
      <c r="C43">
        <f t="shared" si="0"/>
        <v>734</v>
      </c>
      <c r="D43" s="2">
        <f>FORECAST(E43,$C$2:C42,$E$2:E42)</f>
        <v>710.44878048775718</v>
      </c>
      <c r="E43" s="1">
        <v>40337</v>
      </c>
    </row>
    <row r="44" spans="1:5">
      <c r="A44">
        <v>58</v>
      </c>
      <c r="B44" s="2">
        <f t="shared" si="2"/>
        <v>27.142857142857142</v>
      </c>
      <c r="C44">
        <f t="shared" si="0"/>
        <v>792</v>
      </c>
      <c r="D44" s="2">
        <f>FORECAST(E44,$C$2:C43,$E$2:E43)</f>
        <v>726.06039488967508</v>
      </c>
      <c r="E44" s="1">
        <v>40338</v>
      </c>
    </row>
    <row r="45" spans="1:5">
      <c r="A45">
        <v>31</v>
      </c>
      <c r="B45" s="2">
        <f t="shared" si="2"/>
        <v>30.428571428571427</v>
      </c>
      <c r="C45">
        <f t="shared" si="0"/>
        <v>823</v>
      </c>
      <c r="D45" s="2">
        <f>FORECAST(E45,$C$2:C44,$E$2:E44)</f>
        <v>745.64119601331186</v>
      </c>
      <c r="E45" s="1">
        <v>40339</v>
      </c>
    </row>
    <row r="46" spans="1:5">
      <c r="A46">
        <v>21</v>
      </c>
      <c r="B46" s="2">
        <f t="shared" si="2"/>
        <v>33.428571428571431</v>
      </c>
      <c r="C46">
        <f t="shared" si="0"/>
        <v>844</v>
      </c>
      <c r="D46" s="2">
        <f>FORECAST(E46,$C$2:C45,$E$2:E45)</f>
        <v>766.32980972505175</v>
      </c>
      <c r="E46" s="1">
        <v>40340</v>
      </c>
    </row>
    <row r="47" spans="1:5">
      <c r="A47">
        <v>14</v>
      </c>
      <c r="B47" s="2">
        <f t="shared" si="2"/>
        <v>35.285714285714285</v>
      </c>
      <c r="C47">
        <f t="shared" si="0"/>
        <v>858</v>
      </c>
      <c r="D47" s="2">
        <f>FORECAST(E47,$C$2:C46,$E$2:E46)</f>
        <v>787.12424242426641</v>
      </c>
      <c r="E47" s="1">
        <v>40341</v>
      </c>
    </row>
    <row r="48" spans="1:5">
      <c r="A48">
        <v>10</v>
      </c>
      <c r="B48" s="2">
        <f t="shared" si="2"/>
        <v>35.714285714285715</v>
      </c>
      <c r="C48">
        <f t="shared" si="0"/>
        <v>868</v>
      </c>
      <c r="D48" s="2">
        <f>FORECAST(E48,$C$2:C47,$E$2:E47)</f>
        <v>807.40289855073206</v>
      </c>
      <c r="E48" s="1">
        <v>40342</v>
      </c>
    </row>
    <row r="49" spans="1:5">
      <c r="A49">
        <v>11</v>
      </c>
      <c r="B49" s="2">
        <f t="shared" si="2"/>
        <v>36.285714285714285</v>
      </c>
      <c r="C49">
        <f t="shared" si="0"/>
        <v>879</v>
      </c>
      <c r="D49" s="2">
        <f>FORECAST(E49,$C$2:C48,$E$2:E48)</f>
        <v>826.87234042549971</v>
      </c>
      <c r="E49" s="1">
        <v>40343</v>
      </c>
    </row>
    <row r="50" spans="1:5">
      <c r="A50">
        <v>9</v>
      </c>
      <c r="B50" s="2">
        <f t="shared" si="2"/>
        <v>22</v>
      </c>
      <c r="C50">
        <f t="shared" si="0"/>
        <v>888</v>
      </c>
      <c r="D50" s="2">
        <f>FORECAST(E50,$C$2:C49,$E$2:E49)</f>
        <v>845.68971631210297</v>
      </c>
      <c r="E50" s="1">
        <v>40344</v>
      </c>
    </row>
    <row r="51" spans="1:5">
      <c r="A51">
        <v>7</v>
      </c>
      <c r="B51" s="2">
        <f t="shared" si="2"/>
        <v>14.714285714285714</v>
      </c>
      <c r="C51">
        <f t="shared" si="0"/>
        <v>895</v>
      </c>
      <c r="D51" s="2">
        <f>FORECAST(E51,$C$2:C50,$E$2:E50)</f>
        <v>863.75</v>
      </c>
      <c r="E51" s="1">
        <v>40345</v>
      </c>
    </row>
    <row r="52" spans="1:5">
      <c r="A52">
        <v>11</v>
      </c>
      <c r="B52" s="2">
        <f t="shared" si="2"/>
        <v>11.857142857142858</v>
      </c>
      <c r="C52">
        <f t="shared" si="0"/>
        <v>906</v>
      </c>
      <c r="D52" s="2">
        <f>FORECAST(E52,$C$2:C51,$E$2:E51)</f>
        <v>880.95999999996275</v>
      </c>
      <c r="E52" s="1">
        <v>40346</v>
      </c>
    </row>
    <row r="53" spans="1:5">
      <c r="A53">
        <v>9</v>
      </c>
      <c r="B53" s="2">
        <f t="shared" si="2"/>
        <v>10.142857142857142</v>
      </c>
      <c r="C53">
        <f t="shared" si="0"/>
        <v>915</v>
      </c>
      <c r="D53" s="2">
        <f>FORECAST(E53,$C$2:C52,$E$2:E52)</f>
        <v>897.70745098043699</v>
      </c>
      <c r="E53" s="1">
        <v>40347</v>
      </c>
    </row>
    <row r="54" spans="1:5">
      <c r="A54">
        <v>20</v>
      </c>
      <c r="B54" s="2">
        <f t="shared" si="2"/>
        <v>11</v>
      </c>
      <c r="C54">
        <f t="shared" si="0"/>
        <v>935</v>
      </c>
      <c r="D54" s="2">
        <f>FORECAST(E54,$C$2:C53,$E$2:E53)</f>
        <v>913.87782805436291</v>
      </c>
      <c r="E54" s="1">
        <v>40348</v>
      </c>
    </row>
    <row r="55" spans="1:5">
      <c r="A55">
        <v>8</v>
      </c>
      <c r="B55" s="2">
        <f t="shared" si="2"/>
        <v>10.714285714285714</v>
      </c>
      <c r="C55">
        <f t="shared" si="0"/>
        <v>943</v>
      </c>
      <c r="D55" s="2">
        <f>FORECAST(E55,$C$2:C54,$E$2:E54)</f>
        <v>930.34978229308035</v>
      </c>
      <c r="E55" s="1">
        <v>40349</v>
      </c>
    </row>
    <row r="56" spans="1:5">
      <c r="A56">
        <v>12</v>
      </c>
      <c r="B56" s="2">
        <f t="shared" si="2"/>
        <v>10.857142857142858</v>
      </c>
      <c r="C56">
        <f t="shared" si="0"/>
        <v>955</v>
      </c>
      <c r="D56" s="2">
        <f>FORECAST(E56,$C$2:C55,$E$2:E55)</f>
        <v>946.20894479390699</v>
      </c>
      <c r="E56" s="1">
        <v>40350</v>
      </c>
    </row>
    <row r="57" spans="1:5">
      <c r="A57">
        <v>11</v>
      </c>
      <c r="B57" s="2">
        <f t="shared" si="2"/>
        <v>11.142857142857142</v>
      </c>
      <c r="C57">
        <f t="shared" si="0"/>
        <v>966</v>
      </c>
      <c r="D57" s="2">
        <f>FORECAST(E57,$C$2:C56,$E$2:E56)</f>
        <v>961.79595959605649</v>
      </c>
      <c r="E57" s="1">
        <v>40351</v>
      </c>
    </row>
    <row r="58" spans="1:5">
      <c r="A58">
        <v>20</v>
      </c>
      <c r="B58" s="2">
        <f t="shared" si="2"/>
        <v>13</v>
      </c>
      <c r="C58">
        <f t="shared" si="0"/>
        <v>986</v>
      </c>
      <c r="D58" s="2">
        <f>FORECAST(E58,$C$2:C57,$E$2:E57)</f>
        <v>977.06103896105196</v>
      </c>
      <c r="E58" s="1">
        <v>40352</v>
      </c>
    </row>
    <row r="59" spans="1:5">
      <c r="A59">
        <v>12</v>
      </c>
      <c r="B59" s="2">
        <f t="shared" si="2"/>
        <v>13.142857142857142</v>
      </c>
      <c r="C59">
        <f t="shared" si="0"/>
        <v>998</v>
      </c>
      <c r="D59" s="2">
        <f>FORECAST(E59,$C$2:C58,$E$2:E58)</f>
        <v>992.66102756885812</v>
      </c>
      <c r="E59" s="1">
        <v>40353</v>
      </c>
    </row>
    <row r="60" spans="1:5">
      <c r="A60">
        <v>18</v>
      </c>
      <c r="B60" s="2">
        <f t="shared" si="2"/>
        <v>14.428571428571429</v>
      </c>
      <c r="C60">
        <f t="shared" si="0"/>
        <v>1016</v>
      </c>
      <c r="D60" s="2">
        <f>FORECAST(E60,$C$2:C59,$E$2:E59)</f>
        <v>1008.0181488202652</v>
      </c>
      <c r="E60" s="1">
        <v>40354</v>
      </c>
    </row>
    <row r="61" spans="1:5">
      <c r="A61">
        <v>14</v>
      </c>
      <c r="B61" s="2">
        <f t="shared" si="2"/>
        <v>13.571428571428571</v>
      </c>
      <c r="C61">
        <f t="shared" si="0"/>
        <v>1030</v>
      </c>
      <c r="D61" s="2">
        <f>FORECAST(E61,$C$2:C60,$E$2:E60)</f>
        <v>1023.5575686732773</v>
      </c>
      <c r="E61" s="1">
        <v>40355</v>
      </c>
    </row>
    <row r="62" spans="1:5">
      <c r="A62">
        <v>13</v>
      </c>
      <c r="B62" s="2">
        <f t="shared" si="2"/>
        <v>14.285714285714286</v>
      </c>
      <c r="C62">
        <f t="shared" si="0"/>
        <v>1043</v>
      </c>
      <c r="D62" s="2">
        <f>FORECAST(E62,$C$2:C61,$E$2:E61)</f>
        <v>1038.9988700564718</v>
      </c>
      <c r="E62" s="1">
        <v>40356</v>
      </c>
    </row>
    <row r="63" spans="1:5">
      <c r="A63">
        <v>6</v>
      </c>
      <c r="B63" s="2">
        <f t="shared" si="2"/>
        <v>13.428571428571429</v>
      </c>
      <c r="C63">
        <f t="shared" si="0"/>
        <v>1049</v>
      </c>
      <c r="D63" s="2">
        <f>FORECAST(E63,$C$2:C62,$E$2:E62)</f>
        <v>1054.2836065574083</v>
      </c>
      <c r="E63" s="1">
        <v>40357</v>
      </c>
    </row>
    <row r="64" spans="1:5">
      <c r="A64">
        <v>158</v>
      </c>
      <c r="B64" s="2">
        <f t="shared" si="2"/>
        <v>34.428571428571431</v>
      </c>
      <c r="C64">
        <f t="shared" si="0"/>
        <v>1207</v>
      </c>
      <c r="D64" s="2">
        <f>FORECAST(E64,$C$2:C63,$E$2:E63)</f>
        <v>1068.9714436805807</v>
      </c>
      <c r="E64" s="1">
        <v>40358</v>
      </c>
    </row>
    <row r="65" spans="1:6">
      <c r="A65">
        <v>144</v>
      </c>
      <c r="B65" s="2">
        <f t="shared" si="2"/>
        <v>52.142857142857146</v>
      </c>
      <c r="C65">
        <f t="shared" si="0"/>
        <v>1351</v>
      </c>
      <c r="D65" s="2">
        <f>FORECAST(E65,$C$2:C64,$E$2:E64)</f>
        <v>1092.7557603685418</v>
      </c>
      <c r="E65" s="1">
        <v>40359</v>
      </c>
    </row>
    <row r="66" spans="1:6">
      <c r="A66" s="6">
        <v>54</v>
      </c>
      <c r="B66" s="2">
        <f t="shared" si="2"/>
        <v>58.142857142857146</v>
      </c>
      <c r="C66" s="6">
        <f>A66+C65</f>
        <v>1405</v>
      </c>
      <c r="D66" s="7">
        <f>FORECAST(E66,$C$1:C66,$E$1:E66)</f>
        <v>1141.0139860139461</v>
      </c>
      <c r="E66" s="1">
        <v>40360</v>
      </c>
      <c r="F66" s="1"/>
    </row>
    <row r="67" spans="1:6">
      <c r="A67" s="6">
        <v>54</v>
      </c>
      <c r="B67" s="2">
        <f t="shared" si="2"/>
        <v>63.285714285714285</v>
      </c>
      <c r="C67" s="6">
        <f>A67+C66</f>
        <v>1459</v>
      </c>
      <c r="D67" s="7">
        <f>FORECAST(E67,$C$1:C67,$E$1:E67)</f>
        <v>1174.8982360922964</v>
      </c>
      <c r="E67" s="1">
        <v>40361</v>
      </c>
    </row>
    <row r="68" spans="1:6">
      <c r="A68" s="6">
        <v>35</v>
      </c>
      <c r="B68" s="2">
        <f t="shared" si="2"/>
        <v>66.285714285714292</v>
      </c>
      <c r="C68" s="6">
        <f>A68+C67</f>
        <v>1494</v>
      </c>
      <c r="D68" s="7">
        <f>FORECAST(E68,$C$1:C68,$E$1:E68)</f>
        <v>1208.9723441614769</v>
      </c>
      <c r="E68" s="1">
        <v>40362</v>
      </c>
    </row>
    <row r="69" spans="1:6">
      <c r="A69" s="6">
        <v>26</v>
      </c>
      <c r="B69" s="2">
        <f t="shared" si="2"/>
        <v>68.142857142857139</v>
      </c>
      <c r="C69" s="6">
        <f>A69+C68</f>
        <v>1520</v>
      </c>
      <c r="D69" s="7">
        <f>FORECAST(E69,$C$1:C69,$E$1:E69)</f>
        <v>1242.7033248082735</v>
      </c>
      <c r="E69" s="1">
        <v>40363</v>
      </c>
    </row>
    <row r="70" spans="1:6">
      <c r="A70" s="6">
        <v>28</v>
      </c>
      <c r="B70" s="2">
        <f t="shared" si="2"/>
        <v>71.285714285714292</v>
      </c>
      <c r="C70" s="6">
        <f>A70+C69</f>
        <v>1548</v>
      </c>
      <c r="D70" s="7">
        <f>FORECAST(E70,$C$1:C70,$E$1:E70)</f>
        <v>1276.224016563152</v>
      </c>
      <c r="E70" s="1">
        <v>40364</v>
      </c>
    </row>
    <row r="71" spans="1:6">
      <c r="A71" s="6">
        <v>19</v>
      </c>
      <c r="B71" s="2">
        <f t="shared" si="2"/>
        <v>51.428571428571431</v>
      </c>
      <c r="C71" s="6">
        <f>A71+C70</f>
        <v>1567</v>
      </c>
      <c r="D71" s="7">
        <f>FORECAST(E71,$C$1:C71,$E$1:E71)</f>
        <v>1309.0418511066819</v>
      </c>
      <c r="E71" s="1">
        <v>40365</v>
      </c>
    </row>
    <row r="72" spans="1:6">
      <c r="A72" s="6">
        <v>24</v>
      </c>
      <c r="B72" s="2">
        <f t="shared" si="2"/>
        <v>34.285714285714285</v>
      </c>
      <c r="C72" s="6">
        <f>A72+C71</f>
        <v>1591</v>
      </c>
      <c r="D72" s="7">
        <f>FORECAST(E72,$C$1:C72,$E$1:E72)</f>
        <v>1341.4741784037324</v>
      </c>
      <c r="E72" s="1">
        <v>40366</v>
      </c>
    </row>
    <row r="73" spans="1:6">
      <c r="A73" s="6">
        <v>23</v>
      </c>
      <c r="B73" s="2">
        <f t="shared" si="2"/>
        <v>29.857142857142858</v>
      </c>
      <c r="C73" s="6">
        <f>A73+C72</f>
        <v>1614</v>
      </c>
      <c r="D73" s="7">
        <f>FORECAST(E73,$C$1:C73,$E$1:E73)</f>
        <v>1373.4882039573276</v>
      </c>
      <c r="E73" s="1">
        <v>40367</v>
      </c>
    </row>
    <row r="74" spans="1:6">
      <c r="A74" s="6">
        <v>286</v>
      </c>
      <c r="B74" s="2">
        <f t="shared" si="2"/>
        <v>63</v>
      </c>
      <c r="C74" s="6">
        <f>A74+C73</f>
        <v>1900</v>
      </c>
      <c r="D74" s="7">
        <f>FORECAST(E74,$C$1:C74,$E$1:E74)</f>
        <v>1419.2262125138659</v>
      </c>
      <c r="E74" s="1">
        <v>40368</v>
      </c>
    </row>
  </sheetData>
  <pageMargins left="0.7" right="0.7" top="0.75" bottom="0.75" header="0.3" footer="0.3"/>
  <ignoredErrors>
    <ignoredError sqref="D4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32"/>
  <sheetViews>
    <sheetView workbookViewId="0">
      <selection activeCell="N14" sqref="N14"/>
    </sheetView>
  </sheetViews>
  <sheetFormatPr defaultRowHeight="15"/>
  <cols>
    <col min="1" max="1" width="18.42578125" bestFit="1" customWidth="1"/>
    <col min="2" max="2" width="15.42578125" bestFit="1" customWidth="1"/>
    <col min="3" max="3" width="18" bestFit="1" customWidth="1"/>
    <col min="4" max="4" width="18.85546875" bestFit="1" customWidth="1"/>
    <col min="5" max="5" width="13.140625" style="4" bestFit="1" customWidth="1"/>
    <col min="6" max="6" width="9.28515625" bestFit="1" customWidth="1"/>
    <col min="7" max="7" width="18.85546875" style="4" bestFit="1" customWidth="1"/>
    <col min="8" max="8" width="9.140625" style="8"/>
    <col min="10" max="10" width="10.7109375" bestFit="1" customWidth="1"/>
    <col min="11" max="11" width="25.140625" bestFit="1" customWidth="1"/>
  </cols>
  <sheetData>
    <row r="1" spans="1:12">
      <c r="A1" t="s">
        <v>13</v>
      </c>
      <c r="B1" t="s">
        <v>14</v>
      </c>
      <c r="C1" t="s">
        <v>15</v>
      </c>
      <c r="D1" t="s">
        <v>16</v>
      </c>
      <c r="E1" s="4" t="s">
        <v>33</v>
      </c>
      <c r="F1" t="s">
        <v>17</v>
      </c>
      <c r="G1" s="4" t="s">
        <v>34</v>
      </c>
      <c r="H1" s="8" t="s">
        <v>0</v>
      </c>
      <c r="K1" t="s">
        <v>35</v>
      </c>
      <c r="L1">
        <v>1.2538</v>
      </c>
    </row>
    <row r="2" spans="1:12">
      <c r="A2" t="s">
        <v>18</v>
      </c>
      <c r="B2" t="s">
        <v>19</v>
      </c>
      <c r="C2">
        <v>6</v>
      </c>
      <c r="D2">
        <v>3.05</v>
      </c>
      <c r="E2" s="4">
        <f>D2/C2</f>
        <v>0.5083333333333333</v>
      </c>
      <c r="F2" t="s">
        <v>20</v>
      </c>
      <c r="G2" s="4">
        <f t="shared" ref="G2:G32" si="0">IF(F2="EUR", E2*$L$1, E2)</f>
        <v>0.63734833333333329</v>
      </c>
      <c r="H2" s="8">
        <v>40269</v>
      </c>
      <c r="K2" t="s">
        <v>36</v>
      </c>
      <c r="L2" s="4">
        <f>AVERAGE(G:G)</f>
        <v>0.72740404730719677</v>
      </c>
    </row>
    <row r="3" spans="1:12">
      <c r="A3" t="s">
        <v>18</v>
      </c>
      <c r="B3" t="s">
        <v>21</v>
      </c>
      <c r="C3">
        <v>1</v>
      </c>
      <c r="D3">
        <v>0.51</v>
      </c>
      <c r="E3" s="4">
        <f t="shared" ref="E3:E32" si="1">D3/C3</f>
        <v>0.51</v>
      </c>
      <c r="F3" t="s">
        <v>20</v>
      </c>
      <c r="G3" s="4">
        <f t="shared" si="0"/>
        <v>0.63943800000000006</v>
      </c>
      <c r="H3" s="8">
        <v>40269</v>
      </c>
      <c r="K3" t="s">
        <v>1</v>
      </c>
      <c r="L3">
        <f>SUM(C:C)</f>
        <v>589</v>
      </c>
    </row>
    <row r="4" spans="1:12">
      <c r="A4" t="s">
        <v>18</v>
      </c>
      <c r="B4" t="s">
        <v>22</v>
      </c>
      <c r="C4">
        <v>2</v>
      </c>
      <c r="D4">
        <v>1.1499999999999999</v>
      </c>
      <c r="E4" s="4">
        <f t="shared" si="1"/>
        <v>0.57499999999999996</v>
      </c>
      <c r="F4" t="s">
        <v>20</v>
      </c>
      <c r="G4" s="4">
        <f t="shared" si="0"/>
        <v>0.72093499999999999</v>
      </c>
      <c r="H4" s="8">
        <v>40269</v>
      </c>
      <c r="K4" t="s">
        <v>37</v>
      </c>
      <c r="L4">
        <f>SUM(D:D)</f>
        <v>400.96999999999997</v>
      </c>
    </row>
    <row r="5" spans="1:12">
      <c r="A5" t="s">
        <v>18</v>
      </c>
      <c r="B5" t="s">
        <v>23</v>
      </c>
      <c r="C5">
        <v>1</v>
      </c>
      <c r="D5">
        <v>0.68</v>
      </c>
      <c r="E5" s="4">
        <f t="shared" si="1"/>
        <v>0.68</v>
      </c>
      <c r="F5" t="s">
        <v>24</v>
      </c>
      <c r="G5" s="4">
        <f t="shared" si="0"/>
        <v>0.68</v>
      </c>
      <c r="H5" s="8">
        <v>40269</v>
      </c>
    </row>
    <row r="6" spans="1:12">
      <c r="A6" t="s">
        <v>18</v>
      </c>
      <c r="B6" t="s">
        <v>25</v>
      </c>
      <c r="C6">
        <v>33</v>
      </c>
      <c r="D6">
        <v>22.87</v>
      </c>
      <c r="E6" s="4">
        <f t="shared" si="1"/>
        <v>0.69303030303030311</v>
      </c>
      <c r="F6" t="s">
        <v>24</v>
      </c>
      <c r="G6" s="4">
        <f t="shared" si="0"/>
        <v>0.69303030303030311</v>
      </c>
      <c r="H6" s="8">
        <v>40269</v>
      </c>
    </row>
    <row r="7" spans="1:12">
      <c r="A7" t="s">
        <v>18</v>
      </c>
      <c r="B7" t="s">
        <v>22</v>
      </c>
      <c r="C7">
        <v>1</v>
      </c>
      <c r="D7">
        <v>0.56999999999999995</v>
      </c>
      <c r="E7" s="4">
        <f t="shared" si="1"/>
        <v>0.56999999999999995</v>
      </c>
      <c r="F7" t="s">
        <v>20</v>
      </c>
      <c r="G7" s="4">
        <f t="shared" si="0"/>
        <v>0.71466599999999991</v>
      </c>
      <c r="H7" s="8">
        <v>40269</v>
      </c>
    </row>
    <row r="8" spans="1:12">
      <c r="A8" t="s">
        <v>18</v>
      </c>
      <c r="B8" t="s">
        <v>25</v>
      </c>
      <c r="C8">
        <v>13</v>
      </c>
      <c r="D8">
        <v>9.01</v>
      </c>
      <c r="E8" s="4">
        <f t="shared" si="1"/>
        <v>0.69307692307692303</v>
      </c>
      <c r="F8" t="s">
        <v>24</v>
      </c>
      <c r="G8" s="4">
        <f t="shared" si="0"/>
        <v>0.69307692307692303</v>
      </c>
      <c r="H8" s="8">
        <v>40299</v>
      </c>
      <c r="K8" t="s">
        <v>38</v>
      </c>
    </row>
    <row r="9" spans="1:12">
      <c r="A9" t="s">
        <v>26</v>
      </c>
      <c r="B9" t="s">
        <v>19</v>
      </c>
      <c r="C9">
        <v>7</v>
      </c>
      <c r="D9">
        <v>3.65</v>
      </c>
      <c r="E9" s="4">
        <f t="shared" si="1"/>
        <v>0.52142857142857146</v>
      </c>
      <c r="F9" t="s">
        <v>20</v>
      </c>
      <c r="G9" s="4">
        <f t="shared" si="0"/>
        <v>0.65376714285714288</v>
      </c>
      <c r="H9" s="8">
        <v>40299</v>
      </c>
    </row>
    <row r="10" spans="1:12">
      <c r="A10" t="s">
        <v>26</v>
      </c>
      <c r="B10" t="s">
        <v>27</v>
      </c>
      <c r="C10">
        <v>1</v>
      </c>
      <c r="D10">
        <v>0.56999999999999995</v>
      </c>
      <c r="E10" s="4">
        <f t="shared" si="1"/>
        <v>0.56999999999999995</v>
      </c>
      <c r="F10" t="s">
        <v>20</v>
      </c>
      <c r="G10" s="4">
        <f t="shared" si="0"/>
        <v>0.71466599999999991</v>
      </c>
      <c r="H10" s="8">
        <v>40299</v>
      </c>
    </row>
    <row r="11" spans="1:12">
      <c r="A11" t="s">
        <v>26</v>
      </c>
      <c r="B11" t="s">
        <v>22</v>
      </c>
      <c r="C11">
        <v>8</v>
      </c>
      <c r="D11">
        <v>4.59</v>
      </c>
      <c r="E11" s="4">
        <f t="shared" si="1"/>
        <v>0.57374999999999998</v>
      </c>
      <c r="F11" t="s">
        <v>20</v>
      </c>
      <c r="G11" s="4">
        <f t="shared" si="0"/>
        <v>0.71936774999999997</v>
      </c>
      <c r="H11" s="8">
        <v>40299</v>
      </c>
    </row>
    <row r="12" spans="1:12">
      <c r="A12" t="s">
        <v>26</v>
      </c>
      <c r="B12" t="s">
        <v>28</v>
      </c>
      <c r="C12">
        <v>1</v>
      </c>
      <c r="D12">
        <v>0.56999999999999995</v>
      </c>
      <c r="E12" s="4">
        <f t="shared" si="1"/>
        <v>0.56999999999999995</v>
      </c>
      <c r="F12" t="s">
        <v>20</v>
      </c>
      <c r="G12" s="4">
        <f t="shared" si="0"/>
        <v>0.71466599999999991</v>
      </c>
      <c r="H12" s="8">
        <v>40299</v>
      </c>
    </row>
    <row r="13" spans="1:12">
      <c r="A13" t="s">
        <v>26</v>
      </c>
      <c r="B13" t="s">
        <v>29</v>
      </c>
      <c r="C13">
        <v>1</v>
      </c>
      <c r="D13">
        <v>0.56999999999999995</v>
      </c>
      <c r="E13" s="4">
        <f t="shared" si="1"/>
        <v>0.56999999999999995</v>
      </c>
      <c r="F13" t="s">
        <v>20</v>
      </c>
      <c r="G13" s="4">
        <f t="shared" si="0"/>
        <v>0.71466599999999991</v>
      </c>
      <c r="H13" s="8">
        <v>40299</v>
      </c>
    </row>
    <row r="14" spans="1:12">
      <c r="A14" t="s">
        <v>26</v>
      </c>
      <c r="B14" t="s">
        <v>23</v>
      </c>
      <c r="C14">
        <v>4</v>
      </c>
      <c r="D14">
        <v>2.76</v>
      </c>
      <c r="E14" s="4">
        <f t="shared" si="1"/>
        <v>0.69</v>
      </c>
      <c r="F14" t="s">
        <v>24</v>
      </c>
      <c r="G14" s="4">
        <f t="shared" si="0"/>
        <v>0.69</v>
      </c>
      <c r="H14" s="8">
        <v>40299</v>
      </c>
    </row>
    <row r="15" spans="1:12">
      <c r="A15" t="s">
        <v>26</v>
      </c>
      <c r="B15" t="s">
        <v>25</v>
      </c>
      <c r="C15">
        <v>61</v>
      </c>
      <c r="D15">
        <v>42.27</v>
      </c>
      <c r="E15" s="4">
        <f t="shared" si="1"/>
        <v>0.69295081967213124</v>
      </c>
      <c r="F15" t="s">
        <v>24</v>
      </c>
      <c r="G15" s="4">
        <f t="shared" si="0"/>
        <v>0.69295081967213124</v>
      </c>
      <c r="H15" s="8">
        <v>40299</v>
      </c>
    </row>
    <row r="16" spans="1:12">
      <c r="A16" t="s">
        <v>30</v>
      </c>
      <c r="B16" t="s">
        <v>19</v>
      </c>
      <c r="C16">
        <v>5</v>
      </c>
      <c r="D16">
        <v>2.61</v>
      </c>
      <c r="E16" s="4">
        <f t="shared" si="1"/>
        <v>0.52200000000000002</v>
      </c>
      <c r="F16" t="s">
        <v>20</v>
      </c>
      <c r="G16" s="4">
        <f t="shared" si="0"/>
        <v>0.65448360000000005</v>
      </c>
      <c r="H16" s="8">
        <v>40299</v>
      </c>
    </row>
    <row r="17" spans="1:8">
      <c r="A17" t="s">
        <v>30</v>
      </c>
      <c r="B17" t="s">
        <v>22</v>
      </c>
      <c r="C17">
        <v>13</v>
      </c>
      <c r="D17">
        <v>7.46</v>
      </c>
      <c r="E17" s="4">
        <f t="shared" si="1"/>
        <v>0.57384615384615389</v>
      </c>
      <c r="F17" t="s">
        <v>20</v>
      </c>
      <c r="G17" s="4">
        <f t="shared" si="0"/>
        <v>0.71948830769230776</v>
      </c>
      <c r="H17" s="8">
        <v>40299</v>
      </c>
    </row>
    <row r="18" spans="1:8">
      <c r="A18" t="s">
        <v>30</v>
      </c>
      <c r="B18" t="s">
        <v>29</v>
      </c>
      <c r="C18">
        <v>4</v>
      </c>
      <c r="D18">
        <v>2.2999999999999998</v>
      </c>
      <c r="E18" s="4">
        <f t="shared" si="1"/>
        <v>0.57499999999999996</v>
      </c>
      <c r="F18" t="s">
        <v>20</v>
      </c>
      <c r="G18" s="4">
        <f t="shared" si="0"/>
        <v>0.72093499999999999</v>
      </c>
      <c r="H18" s="8">
        <v>40299</v>
      </c>
    </row>
    <row r="19" spans="1:8">
      <c r="A19" t="s">
        <v>30</v>
      </c>
      <c r="B19" t="s">
        <v>23</v>
      </c>
      <c r="C19">
        <v>3</v>
      </c>
      <c r="D19">
        <v>2.08</v>
      </c>
      <c r="E19" s="4">
        <f t="shared" si="1"/>
        <v>0.69333333333333336</v>
      </c>
      <c r="F19" t="s">
        <v>24</v>
      </c>
      <c r="G19" s="4">
        <f t="shared" si="0"/>
        <v>0.69333333333333336</v>
      </c>
      <c r="H19" s="8">
        <v>40299</v>
      </c>
    </row>
    <row r="20" spans="1:8">
      <c r="A20" t="s">
        <v>30</v>
      </c>
      <c r="B20" t="s">
        <v>25</v>
      </c>
      <c r="C20">
        <v>197</v>
      </c>
      <c r="D20">
        <v>136.52000000000001</v>
      </c>
      <c r="E20" s="4">
        <f t="shared" si="1"/>
        <v>0.69299492385786809</v>
      </c>
      <c r="F20" t="s">
        <v>24</v>
      </c>
      <c r="G20" s="4">
        <f t="shared" si="0"/>
        <v>0.69299492385786809</v>
      </c>
      <c r="H20" s="8">
        <v>40299</v>
      </c>
    </row>
    <row r="21" spans="1:8">
      <c r="A21" t="s">
        <v>30</v>
      </c>
      <c r="B21" t="s">
        <v>19</v>
      </c>
      <c r="C21">
        <v>2</v>
      </c>
      <c r="D21">
        <v>1.06</v>
      </c>
      <c r="E21" s="4">
        <f t="shared" si="1"/>
        <v>0.53</v>
      </c>
      <c r="F21" t="s">
        <v>20</v>
      </c>
      <c r="G21" s="4">
        <f t="shared" si="0"/>
        <v>0.66451400000000005</v>
      </c>
      <c r="H21" s="8">
        <v>40330</v>
      </c>
    </row>
    <row r="22" spans="1:8">
      <c r="A22" t="s">
        <v>30</v>
      </c>
      <c r="B22" t="s">
        <v>22</v>
      </c>
      <c r="C22">
        <v>4</v>
      </c>
      <c r="D22">
        <v>2.2999999999999998</v>
      </c>
      <c r="E22" s="4">
        <f t="shared" si="1"/>
        <v>0.57499999999999996</v>
      </c>
      <c r="F22" t="s">
        <v>20</v>
      </c>
      <c r="G22" s="4">
        <f t="shared" si="0"/>
        <v>0.72093499999999999</v>
      </c>
      <c r="H22" s="8">
        <v>40330</v>
      </c>
    </row>
    <row r="23" spans="1:8">
      <c r="A23" t="s">
        <v>30</v>
      </c>
      <c r="B23" t="s">
        <v>25</v>
      </c>
      <c r="C23">
        <v>57</v>
      </c>
      <c r="D23">
        <v>39.5</v>
      </c>
      <c r="E23" s="4">
        <f t="shared" si="1"/>
        <v>0.69298245614035092</v>
      </c>
      <c r="F23" t="s">
        <v>24</v>
      </c>
      <c r="G23" s="4">
        <f t="shared" si="0"/>
        <v>0.69298245614035092</v>
      </c>
      <c r="H23" s="8">
        <v>40330</v>
      </c>
    </row>
    <row r="24" spans="1:8">
      <c r="A24" t="s">
        <v>31</v>
      </c>
      <c r="B24" t="s">
        <v>25</v>
      </c>
      <c r="C24">
        <v>85</v>
      </c>
      <c r="D24">
        <v>58.91</v>
      </c>
      <c r="E24" s="4">
        <f t="shared" si="1"/>
        <v>0.69305882352941173</v>
      </c>
      <c r="F24" t="s">
        <v>24</v>
      </c>
      <c r="G24" s="4">
        <f t="shared" si="0"/>
        <v>0.69305882352941173</v>
      </c>
      <c r="H24" s="8">
        <v>40330</v>
      </c>
    </row>
    <row r="25" spans="1:8">
      <c r="A25" t="s">
        <v>31</v>
      </c>
      <c r="B25" t="s">
        <v>23</v>
      </c>
      <c r="C25">
        <v>2</v>
      </c>
      <c r="D25">
        <v>1.31</v>
      </c>
      <c r="E25" s="4">
        <f t="shared" si="1"/>
        <v>0.65500000000000003</v>
      </c>
      <c r="F25" t="s">
        <v>24</v>
      </c>
      <c r="G25" s="4">
        <f t="shared" si="0"/>
        <v>0.65500000000000003</v>
      </c>
      <c r="H25" s="8">
        <v>40330</v>
      </c>
    </row>
    <row r="26" spans="1:8">
      <c r="A26" t="s">
        <v>31</v>
      </c>
      <c r="B26" t="s">
        <v>22</v>
      </c>
      <c r="C26">
        <v>3</v>
      </c>
      <c r="D26">
        <v>2.08</v>
      </c>
      <c r="E26" s="4">
        <f t="shared" si="1"/>
        <v>0.69333333333333336</v>
      </c>
      <c r="F26" t="s">
        <v>20</v>
      </c>
      <c r="G26" s="4">
        <f t="shared" si="0"/>
        <v>0.86930133333333337</v>
      </c>
      <c r="H26" s="8">
        <v>40330</v>
      </c>
    </row>
    <row r="27" spans="1:8">
      <c r="A27" t="s">
        <v>31</v>
      </c>
      <c r="B27" t="s">
        <v>29</v>
      </c>
      <c r="C27">
        <v>1</v>
      </c>
      <c r="D27">
        <v>0.69</v>
      </c>
      <c r="E27" s="4">
        <f t="shared" si="1"/>
        <v>0.69</v>
      </c>
      <c r="F27" t="s">
        <v>20</v>
      </c>
      <c r="G27" s="4">
        <f t="shared" si="0"/>
        <v>0.86512199999999995</v>
      </c>
      <c r="H27" s="8">
        <v>40330</v>
      </c>
    </row>
    <row r="28" spans="1:8">
      <c r="A28" t="s">
        <v>31</v>
      </c>
      <c r="B28" t="s">
        <v>19</v>
      </c>
      <c r="C28">
        <v>4</v>
      </c>
      <c r="D28">
        <v>3.22</v>
      </c>
      <c r="E28" s="4">
        <f t="shared" si="1"/>
        <v>0.80500000000000005</v>
      </c>
      <c r="F28" t="s">
        <v>20</v>
      </c>
      <c r="G28" s="4">
        <f t="shared" si="0"/>
        <v>1.009309</v>
      </c>
      <c r="H28" s="8">
        <v>40330</v>
      </c>
    </row>
    <row r="29" spans="1:8">
      <c r="A29" t="s">
        <v>31</v>
      </c>
      <c r="B29" t="s">
        <v>25</v>
      </c>
      <c r="C29">
        <v>64</v>
      </c>
      <c r="D29">
        <v>44.35</v>
      </c>
      <c r="E29" s="4">
        <f t="shared" si="1"/>
        <v>0.69296875000000002</v>
      </c>
      <c r="F29" t="s">
        <v>24</v>
      </c>
      <c r="G29" s="4">
        <f t="shared" si="0"/>
        <v>0.69296875000000002</v>
      </c>
      <c r="H29" s="8">
        <v>40330</v>
      </c>
    </row>
    <row r="30" spans="1:8">
      <c r="A30" t="s">
        <v>32</v>
      </c>
      <c r="B30" t="s">
        <v>23</v>
      </c>
      <c r="C30">
        <v>1</v>
      </c>
      <c r="D30">
        <v>0.65</v>
      </c>
      <c r="E30" s="4">
        <f t="shared" si="1"/>
        <v>0.65</v>
      </c>
      <c r="F30" t="s">
        <v>24</v>
      </c>
      <c r="G30" s="4">
        <f t="shared" si="0"/>
        <v>0.65</v>
      </c>
      <c r="H30" s="8">
        <v>40330</v>
      </c>
    </row>
    <row r="31" spans="1:8">
      <c r="A31" t="s">
        <v>32</v>
      </c>
      <c r="B31" t="s">
        <v>29</v>
      </c>
      <c r="C31">
        <v>1</v>
      </c>
      <c r="D31">
        <v>0.69</v>
      </c>
      <c r="E31" s="4">
        <f t="shared" si="1"/>
        <v>0.69</v>
      </c>
      <c r="F31" t="s">
        <v>20</v>
      </c>
      <c r="G31" s="4">
        <f t="shared" si="0"/>
        <v>0.86512199999999995</v>
      </c>
      <c r="H31" s="8">
        <v>40330</v>
      </c>
    </row>
    <row r="32" spans="1:8">
      <c r="A32" t="s">
        <v>32</v>
      </c>
      <c r="B32" t="s">
        <v>19</v>
      </c>
      <c r="C32">
        <v>3</v>
      </c>
      <c r="D32">
        <v>2.42</v>
      </c>
      <c r="E32" s="4">
        <f t="shared" si="1"/>
        <v>0.80666666666666664</v>
      </c>
      <c r="F32" t="s">
        <v>20</v>
      </c>
      <c r="G32" s="4">
        <f t="shared" si="0"/>
        <v>1.0113986666666666</v>
      </c>
      <c r="H32" s="8">
        <v>40330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Sales Statistics</vt:lpstr>
    </vt:vector>
  </TitlesOfParts>
  <Company>SAIC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Lovelett, Ryan A.</dc:creator>
  <cp:lastModifiedBy>Ryan</cp:lastModifiedBy>
  <dcterms:created xsi:type="dcterms:W3CDTF">2010-05-06T13:56:52Z</dcterms:created>
  <dcterms:modified xsi:type="dcterms:W3CDTF">2010-07-10T14:55:11Z</dcterms:modified>
</cp:coreProperties>
</file>