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PSIGWEB\sigweb\"/>
    </mc:Choice>
  </mc:AlternateContent>
  <xr:revisionPtr revIDLastSave="0" documentId="13_ncr:1_{ABF18C00-D066-444B-A629-66E3B201AA01}" xr6:coauthVersionLast="43" xr6:coauthVersionMax="43" xr10:uidLastSave="{00000000-0000-0000-0000-000000000000}"/>
  <bookViews>
    <workbookView xWindow="-120" yWindow="-120" windowWidth="20730" windowHeight="11160" firstSheet="5" activeTab="9" xr2:uid="{00000000-000D-0000-FFFF-FFFF00000000}"/>
  </bookViews>
  <sheets>
    <sheet name="SigWeb" sheetId="1" r:id="rId1"/>
    <sheet name="Sheet1" sheetId="2" r:id="rId2"/>
    <sheet name="ALL" sheetId="11" r:id="rId3"/>
    <sheet name="BENGKEL" sheetId="3" r:id="rId4"/>
    <sheet name="ECERAN" sheetId="4" r:id="rId5"/>
    <sheet name="ECERAN + TAMBAL" sheetId="5" r:id="rId6"/>
    <sheet name="POM" sheetId="10" r:id="rId7"/>
    <sheet name="TAMBAL + BENGKEL" sheetId="9" r:id="rId8"/>
    <sheet name="TAMBAL" sheetId="7" r:id="rId9"/>
    <sheet name="ECERAN + TAMBAL + BENGKEL" sheetId="6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6" l="1"/>
  <c r="G2" i="6"/>
  <c r="G3" i="9"/>
  <c r="G4" i="9"/>
  <c r="G5" i="9"/>
  <c r="G6" i="9"/>
  <c r="G2" i="9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" i="5"/>
  <c r="G3" i="10"/>
  <c r="G2" i="10"/>
  <c r="G3" i="7"/>
  <c r="G4" i="7"/>
  <c r="G5" i="7"/>
  <c r="G6" i="7"/>
  <c r="G7" i="7"/>
  <c r="G8" i="7"/>
  <c r="G9" i="7"/>
  <c r="G10" i="7"/>
  <c r="G11" i="7"/>
  <c r="G12" i="7"/>
  <c r="G2" i="7"/>
  <c r="G3" i="3"/>
  <c r="G4" i="3"/>
  <c r="G5" i="3"/>
  <c r="G6" i="3"/>
  <c r="G7" i="3"/>
  <c r="G8" i="3"/>
  <c r="G9" i="3"/>
  <c r="G10" i="3"/>
  <c r="G11" i="3"/>
  <c r="G2" i="3"/>
  <c r="H3" i="6" l="1"/>
  <c r="H2" i="6"/>
  <c r="H3" i="9"/>
  <c r="H4" i="9"/>
  <c r="H5" i="9"/>
  <c r="H6" i="9"/>
  <c r="H2" i="9"/>
  <c r="H3" i="10"/>
  <c r="H4" i="10"/>
  <c r="H2" i="1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2" i="3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2" i="1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2" i="7"/>
  <c r="E4" i="6"/>
  <c r="E7" i="9"/>
  <c r="E38" i="7"/>
  <c r="E20" i="5"/>
  <c r="E36" i="4"/>
  <c r="E19" i="3"/>
  <c r="E64" i="1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2" i="1"/>
</calcChain>
</file>

<file path=xl/sharedStrings.xml><?xml version="1.0" encoding="utf-8"?>
<sst xmlns="http://schemas.openxmlformats.org/spreadsheetml/2006/main" count="1897" uniqueCount="702">
  <si>
    <t>Jenis</t>
  </si>
  <si>
    <t>Jenis/Bensin Eceran</t>
  </si>
  <si>
    <t>Jenis/Tambal Ban</t>
  </si>
  <si>
    <t>Jenis/Bengkel</t>
  </si>
  <si>
    <t>Jenis/Pom Bensin</t>
  </si>
  <si>
    <t>Lokasi</t>
  </si>
  <si>
    <t>_Lokasi_latitude</t>
  </si>
  <si>
    <t>_Lokasi_longitude</t>
  </si>
  <si>
    <t>_Lokasi_altitude</t>
  </si>
  <si>
    <t>_Lokasi_precision</t>
  </si>
  <si>
    <t>Deskripsi Lokasi</t>
  </si>
  <si>
    <t>Gambar</t>
  </si>
  <si>
    <t>Tambal Ban</t>
  </si>
  <si>
    <t>0</t>
  </si>
  <si>
    <t>1</t>
  </si>
  <si>
    <t>-7.77636429 110.36786839 152.17572021484375 3.216</t>
  </si>
  <si>
    <t>-7.77636429</t>
  </si>
  <si>
    <t>110.36786839</t>
  </si>
  <si>
    <t>152.17572021484375</t>
  </si>
  <si>
    <t>3.216</t>
  </si>
  <si>
    <t>Depan SMK 2</t>
  </si>
  <si>
    <t>1558413808390.jpg</t>
  </si>
  <si>
    <t>-7.77206518 110.3759585 159.131103515625 3.216</t>
  </si>
  <si>
    <t>-7.77206518</t>
  </si>
  <si>
    <t>110.3759585</t>
  </si>
  <si>
    <t>159.131103515625</t>
  </si>
  <si>
    <t>Depan bri</t>
  </si>
  <si>
    <t>1558414622601.jpg</t>
  </si>
  <si>
    <t>Bensin Eceran Tambal Ban Bengkel</t>
  </si>
  <si>
    <t>-7.75627566 110.3705664 163.2252197265625 4.288</t>
  </si>
  <si>
    <t>-7.75627566</t>
  </si>
  <si>
    <t>110.3705664</t>
  </si>
  <si>
    <t>163.2252197265625</t>
  </si>
  <si>
    <t>4.288</t>
  </si>
  <si>
    <t>Jl.  Tirtamarta 1, Pandega, selatan PDAM monjali,  samping soto ijo</t>
  </si>
  <si>
    <t>1558412258028.jpg</t>
  </si>
  <si>
    <t>Bengkel</t>
  </si>
  <si>
    <t>-7.75342589 110.37030904 182.92333984375 4.288</t>
  </si>
  <si>
    <t>-7.75342589</t>
  </si>
  <si>
    <t>110.37030904</t>
  </si>
  <si>
    <t>182.92333984375</t>
  </si>
  <si>
    <t>Timur jalan monjali,  samping laundry</t>
  </si>
  <si>
    <t>1558412418206.jpg</t>
  </si>
  <si>
    <t>Bensin Eceran Tambal Ban</t>
  </si>
  <si>
    <t>-7.75287415 110.3705848 199.027587890625 4.288</t>
  </si>
  <si>
    <t>-7.75287415</t>
  </si>
  <si>
    <t>110.3705848</t>
  </si>
  <si>
    <t>199.027587890625</t>
  </si>
  <si>
    <t xml:space="preserve">Timur jalan monjali,  samping stempel expres, </t>
  </si>
  <si>
    <t>1558412497505.jpg</t>
  </si>
  <si>
    <t>Tambal Ban Bengkel</t>
  </si>
  <si>
    <t>-7.75191005 110.37092564 185.09130859375 4.288</t>
  </si>
  <si>
    <t>-7.75191005</t>
  </si>
  <si>
    <t>110.37092564</t>
  </si>
  <si>
    <t>185.09130859375</t>
  </si>
  <si>
    <t>Barat jl monjali,  sebelum lampu merah</t>
  </si>
  <si>
    <t>1558412581234.jpg</t>
  </si>
  <si>
    <t>-7.75416058 110.37010453 188.20013427734375 3.216</t>
  </si>
  <si>
    <t>-7.75416058</t>
  </si>
  <si>
    <t>110.37010453</t>
  </si>
  <si>
    <t>188.20013427734375</t>
  </si>
  <si>
    <t>Barat jl monjali,  samping hp service center</t>
  </si>
  <si>
    <t>1558412664654.jpg</t>
  </si>
  <si>
    <t>-7.75652352 110.36983992 182.6190185546875 4.288</t>
  </si>
  <si>
    <t>-7.75652352</t>
  </si>
  <si>
    <t>110.36983992</t>
  </si>
  <si>
    <t>182.6190185546875</t>
  </si>
  <si>
    <t>Barat jl monjali,  depan rata2</t>
  </si>
  <si>
    <t>1558412750243.jpg</t>
  </si>
  <si>
    <t>Tambal Ban Pom Bensin</t>
  </si>
  <si>
    <t>-7.76025676 110.36948973 176.04425048828125 4.288</t>
  </si>
  <si>
    <t>-7.76025676</t>
  </si>
  <si>
    <t>110.36948973</t>
  </si>
  <si>
    <t>176.04425048828125</t>
  </si>
  <si>
    <t>Jl. Monjali</t>
  </si>
  <si>
    <t>1558412878575.jpg</t>
  </si>
  <si>
    <t>-7.76343265 110.36937592 165.10400390625 3.216</t>
  </si>
  <si>
    <t>-7.76343265</t>
  </si>
  <si>
    <t>110.36937592</t>
  </si>
  <si>
    <t>165.10400390625</t>
  </si>
  <si>
    <t>Yamaha monjali</t>
  </si>
  <si>
    <t>1558413064567.jpg</t>
  </si>
  <si>
    <t>-7.76382777 110.36926607 168.550048828125 4.288</t>
  </si>
  <si>
    <t>-7.76382777</t>
  </si>
  <si>
    <t>110.36926607</t>
  </si>
  <si>
    <t>168.550048828125</t>
  </si>
  <si>
    <t>Barat monjali,  depan yamaha</t>
  </si>
  <si>
    <t>1558413109820.jpg</t>
  </si>
  <si>
    <t>-7.76543821 110.3690668 166.21533203125 4.288</t>
  </si>
  <si>
    <t>-7.76543821</t>
  </si>
  <si>
    <t>110.3690668</t>
  </si>
  <si>
    <t>166.21533203125</t>
  </si>
  <si>
    <t>Timur monjali,  samping steak</t>
  </si>
  <si>
    <t>1558413180806.jpg</t>
  </si>
  <si>
    <t>-7.76581191 110.36912266 165.55157470703125 4.288</t>
  </si>
  <si>
    <t>-7.76581191</t>
  </si>
  <si>
    <t>110.36912266</t>
  </si>
  <si>
    <t>165.55157470703125</t>
  </si>
  <si>
    <t>Smping Ahas monjali</t>
  </si>
  <si>
    <t>1558413249017.jpg</t>
  </si>
  <si>
    <t>-7.76584814 110.36915257 155.93804931640625 4.288</t>
  </si>
  <si>
    <t>-7.76584814</t>
  </si>
  <si>
    <t>110.36915257</t>
  </si>
  <si>
    <t>155.93804931640625</t>
  </si>
  <si>
    <t>Ahas monjali</t>
  </si>
  <si>
    <t>1558413290502.jpg</t>
  </si>
  <si>
    <t>Bensin Eceran</t>
  </si>
  <si>
    <t>-7.76672391 110.36913825 156.9189453125 4.288</t>
  </si>
  <si>
    <t>-7.76672391</t>
  </si>
  <si>
    <t>110.36913825</t>
  </si>
  <si>
    <t>156.9189453125</t>
  </si>
  <si>
    <t>Depan ss monjali</t>
  </si>
  <si>
    <t>1558413337216.jpg</t>
  </si>
  <si>
    <t>-7.76772982 110.36892382 168.8955078125 4.288</t>
  </si>
  <si>
    <t>-7.76772982</t>
  </si>
  <si>
    <t>110.36892382</t>
  </si>
  <si>
    <t>168.8955078125</t>
  </si>
  <si>
    <t>Barat jl monjali deket yamie panda</t>
  </si>
  <si>
    <t>1558413403697.jpg</t>
  </si>
  <si>
    <t>-7.77024341 110.36855051 164.3297119140625 3.216</t>
  </si>
  <si>
    <t>-7.77024341</t>
  </si>
  <si>
    <t>110.36855051</t>
  </si>
  <si>
    <t>164.3297119140625</t>
  </si>
  <si>
    <t>Batas kota Jogja jl monjali, asrama putra kukar</t>
  </si>
  <si>
    <t>1558413492741.jpg</t>
  </si>
  <si>
    <t>-7.77195091 110.36840299 157.525146484375 3.216</t>
  </si>
  <si>
    <t>-7.77195091</t>
  </si>
  <si>
    <t>110.36840299</t>
  </si>
  <si>
    <t>157.525146484375</t>
  </si>
  <si>
    <t>Yamaha monjali,  setelah batas kota jogja</t>
  </si>
  <si>
    <t>1558413576680.jpg</t>
  </si>
  <si>
    <t>-7.77395307 110.36819803 167.77789306640625 4.288</t>
  </si>
  <si>
    <t>-7.77395307</t>
  </si>
  <si>
    <t>110.36819803</t>
  </si>
  <si>
    <t>167.77789306640625</t>
  </si>
  <si>
    <t>Barat monjali depan hotel tentrem</t>
  </si>
  <si>
    <t>1558413673613.jpg</t>
  </si>
  <si>
    <t>-7.77549954 110.3680272 151.896240234375 3.216</t>
  </si>
  <si>
    <t>-7.77549954</t>
  </si>
  <si>
    <t>110.3680272</t>
  </si>
  <si>
    <t>151.896240234375</t>
  </si>
  <si>
    <t>Timur monjali,  utara halte tj,  stienus</t>
  </si>
  <si>
    <t>1558413730404.jpg</t>
  </si>
  <si>
    <t>-7.77815958 110.36831966 140.52947998046875 4.288</t>
  </si>
  <si>
    <t>-7.77815958</t>
  </si>
  <si>
    <t>110.36831966</t>
  </si>
  <si>
    <t>140.52947998046875</t>
  </si>
  <si>
    <t>Sebrang masjid darul ulum,  utara jl sardjito,  jetis</t>
  </si>
  <si>
    <t>1558413909473.jpg</t>
  </si>
  <si>
    <t>-7.77830681 110.3695849 144.43621826171875 4.288</t>
  </si>
  <si>
    <t>-7.77830681</t>
  </si>
  <si>
    <t>110.3695849</t>
  </si>
  <si>
    <t>144.43621826171875</t>
  </si>
  <si>
    <t>Utara jalan,  jetis</t>
  </si>
  <si>
    <t>1558413975250.jpg</t>
  </si>
  <si>
    <t>-7.77830968 110.36970261 140.79559326171875 4.288</t>
  </si>
  <si>
    <t>-7.77830968</t>
  </si>
  <si>
    <t>110.36970261</t>
  </si>
  <si>
    <t>140.79559326171875</t>
  </si>
  <si>
    <t>Utara jalan,  jetis,  samping laundry &amp; bengkel tadi</t>
  </si>
  <si>
    <t>1558414034138.jpg</t>
  </si>
  <si>
    <t>-7.77624058 110.37240894 152.5955810546875 4.288</t>
  </si>
  <si>
    <t>-7.77624058</t>
  </si>
  <si>
    <t>110.37240894</t>
  </si>
  <si>
    <t>152.5955810546875</t>
  </si>
  <si>
    <t>Depan fisipol map</t>
  </si>
  <si>
    <t>1558414175466.jpg</t>
  </si>
  <si>
    <t>-7.77538486 110.37278326 156.7882080078125 4.288</t>
  </si>
  <si>
    <t>-7.77538486</t>
  </si>
  <si>
    <t>110.37278326</t>
  </si>
  <si>
    <t>156.7882080078125</t>
  </si>
  <si>
    <t>Belokan dtm</t>
  </si>
  <si>
    <t>1558414230049.jpg</t>
  </si>
  <si>
    <t>-7.77440964 110.37500232 160.90576171875 3.216</t>
  </si>
  <si>
    <t>-7.77440964</t>
  </si>
  <si>
    <t>110.37500232</t>
  </si>
  <si>
    <t>160.90576171875</t>
  </si>
  <si>
    <t>Samping kopma</t>
  </si>
  <si>
    <t>1558414354041.jpg</t>
  </si>
  <si>
    <t>-7.77370045 110.3752954 169.8948974609375 4.288</t>
  </si>
  <si>
    <t>-7.77370045</t>
  </si>
  <si>
    <t>110.3752954</t>
  </si>
  <si>
    <t>169.8948974609375</t>
  </si>
  <si>
    <t>Samping BNI depan mandiri</t>
  </si>
  <si>
    <t>1558414415118.jpg</t>
  </si>
  <si>
    <t>-7.77364953 110.37533077 165.371337890625 4.288</t>
  </si>
  <si>
    <t>-7.77364953</t>
  </si>
  <si>
    <t>110.37533077</t>
  </si>
  <si>
    <t>165.371337890625</t>
  </si>
  <si>
    <t>Utara mandiri</t>
  </si>
  <si>
    <t>1558414469664.jpg</t>
  </si>
  <si>
    <t>-7.77295363 110.37565498 170.6109619140625 4.288</t>
  </si>
  <si>
    <t>-7.77295363</t>
  </si>
  <si>
    <t>110.37565498</t>
  </si>
  <si>
    <t>170.6109619140625</t>
  </si>
  <si>
    <t>Timur jalan, samping plaza horor</t>
  </si>
  <si>
    <t>1558414513328.jpg</t>
  </si>
  <si>
    <t>-7.77213122 110.37589397 158.5628662109375 3.216</t>
  </si>
  <si>
    <t>-7.77213122</t>
  </si>
  <si>
    <t>110.37589397</t>
  </si>
  <si>
    <t>158.5628662109375</t>
  </si>
  <si>
    <t>Utara bri,  timur jalan</t>
  </si>
  <si>
    <t>1558414562230.jpg</t>
  </si>
  <si>
    <t>-7.77174061 110.37601753 170.05657958984375 3.216</t>
  </si>
  <si>
    <t>-7.77174061</t>
  </si>
  <si>
    <t>110.37601753</t>
  </si>
  <si>
    <t>170.05657958984375</t>
  </si>
  <si>
    <t>Gerbang gsp</t>
  </si>
  <si>
    <t>1558414673895.jpg</t>
  </si>
  <si>
    <t>-7.76554092 110.37875479 196.951171875 3.216</t>
  </si>
  <si>
    <t>-7.76554092</t>
  </si>
  <si>
    <t>110.37875479</t>
  </si>
  <si>
    <t>196.951171875</t>
  </si>
  <si>
    <t>Perempatan jakal</t>
  </si>
  <si>
    <t>1558414850241.jpg</t>
  </si>
  <si>
    <t>-7.76456157 110.37906559 170.28466796875 3.216</t>
  </si>
  <si>
    <t>-7.76456157</t>
  </si>
  <si>
    <t>110.37906559</t>
  </si>
  <si>
    <t>170.28466796875</t>
  </si>
  <si>
    <t>Deket jual pulsa jakal</t>
  </si>
  <si>
    <t>1558414954366.jpg</t>
  </si>
  <si>
    <t>-7.7641082 110.37929511 195.92083740234375 4.288</t>
  </si>
  <si>
    <t>-7.7641082</t>
  </si>
  <si>
    <t>110.37929511</t>
  </si>
  <si>
    <t>195.92083740234375</t>
  </si>
  <si>
    <t>Depan material,  jakal</t>
  </si>
  <si>
    <t>1558415013611.jpg</t>
  </si>
  <si>
    <t>-7.76360041 110.37951132 204.40771484375 3.216</t>
  </si>
  <si>
    <t>-7.76360041</t>
  </si>
  <si>
    <t>110.37951132</t>
  </si>
  <si>
    <t>204.40771484375</t>
  </si>
  <si>
    <t>Samping fashion story</t>
  </si>
  <si>
    <t>1558415203425.jpg</t>
  </si>
  <si>
    <t>-7.75942813 110.38115831 177.998779296875 3.216</t>
  </si>
  <si>
    <t>-7.75942813</t>
  </si>
  <si>
    <t>110.38115831</t>
  </si>
  <si>
    <t>177.998779296875</t>
  </si>
  <si>
    <t>Samping after 9</t>
  </si>
  <si>
    <t>1558415354748.jpg</t>
  </si>
  <si>
    <t>-7.75938935 110.38116333 178.841552734375 3.216</t>
  </si>
  <si>
    <t>-7.75938935</t>
  </si>
  <si>
    <t>110.38116333</t>
  </si>
  <si>
    <t>178.841552734375</t>
  </si>
  <si>
    <t>Yamaha jakal</t>
  </si>
  <si>
    <t>1558415388132.jpg</t>
  </si>
  <si>
    <t>-7.75849002 110.38163632 184.29296875 4.288</t>
  </si>
  <si>
    <t>-7.75849002</t>
  </si>
  <si>
    <t>110.38163632</t>
  </si>
  <si>
    <t>184.29296875</t>
  </si>
  <si>
    <t>Depan utara</t>
  </si>
  <si>
    <t>1558415436462.jpg</t>
  </si>
  <si>
    <t>-7.75806174 110.38192678 165.27142333984375 3.216</t>
  </si>
  <si>
    <t>-7.75806174</t>
  </si>
  <si>
    <t>110.38192678</t>
  </si>
  <si>
    <t>165.27142333984375</t>
  </si>
  <si>
    <t>Gang depan artotel</t>
  </si>
  <si>
    <t>1558415491484.jpg</t>
  </si>
  <si>
    <t>-7.75679685 110.38226542 185.947265625 3.216</t>
  </si>
  <si>
    <t>-7.75679685</t>
  </si>
  <si>
    <t>110.38226542</t>
  </si>
  <si>
    <t>185.947265625</t>
  </si>
  <si>
    <t>Honda jakal</t>
  </si>
  <si>
    <t>1558415562197.jpg</t>
  </si>
  <si>
    <t>Pom Bensin</t>
  </si>
  <si>
    <t>-7.75609687 110.38259528 186.274169921875 3.216</t>
  </si>
  <si>
    <t>-7.75609687</t>
  </si>
  <si>
    <t>110.38259528</t>
  </si>
  <si>
    <t>186.274169921875</t>
  </si>
  <si>
    <t>Pom jakal</t>
  </si>
  <si>
    <t>1558415610549.jpg</t>
  </si>
  <si>
    <t>-7.75449454 110.38237975 187.0584716796875 3.216</t>
  </si>
  <si>
    <t>-7.75449454</t>
  </si>
  <si>
    <t>110.38237975</t>
  </si>
  <si>
    <t>187.0584716796875</t>
  </si>
  <si>
    <t>Deket kuebalok</t>
  </si>
  <si>
    <t>1558415727528.jpg</t>
  </si>
  <si>
    <t>-7.75571355 110.3778495 185.59521484375 4.288</t>
  </si>
  <si>
    <t>-7.75571355</t>
  </si>
  <si>
    <t>110.3778495</t>
  </si>
  <si>
    <t>185.59521484375</t>
  </si>
  <si>
    <t>Deket per4an Pogung baru</t>
  </si>
  <si>
    <t>1558415865893.jpg</t>
  </si>
  <si>
    <t>-7.7565585 110.37275275 180.90802001953125 3.216</t>
  </si>
  <si>
    <t>-7.7565585</t>
  </si>
  <si>
    <t>110.37275275</t>
  </si>
  <si>
    <t>180.90802001953125</t>
  </si>
  <si>
    <t>Depan kora pandega</t>
  </si>
  <si>
    <t>1558416020233.jpg</t>
  </si>
  <si>
    <t>-7.75658317 110.37272144 178.185791015625 3.216</t>
  </si>
  <si>
    <t>-7.75658317</t>
  </si>
  <si>
    <t>110.37272144</t>
  </si>
  <si>
    <t>178.185791015625</t>
  </si>
  <si>
    <t>Pandega,  depan gongso</t>
  </si>
  <si>
    <t>1558416061568.jpg</t>
  </si>
  <si>
    <t>-7.75938584 110.37221465 172.3670654296875 3.216</t>
  </si>
  <si>
    <t>-7.75938584</t>
  </si>
  <si>
    <t>110.37221465</t>
  </si>
  <si>
    <t>172.3670654296875</t>
  </si>
  <si>
    <t>Perempatan Pogung dalangan</t>
  </si>
  <si>
    <t>1558416165857.jpg</t>
  </si>
  <si>
    <t>-7.76021606 110.37210087 170.946533203125 3.216</t>
  </si>
  <si>
    <t>-7.76021606</t>
  </si>
  <si>
    <t>110.37210087</t>
  </si>
  <si>
    <t>170.946533203125</t>
  </si>
  <si>
    <t>Castol</t>
  </si>
  <si>
    <t>1558416204361.jpg</t>
  </si>
  <si>
    <t>-7.76035873 110.37211627 170.44677734375 4.288</t>
  </si>
  <si>
    <t>-7.76035873</t>
  </si>
  <si>
    <t>110.37211627</t>
  </si>
  <si>
    <t>170.44677734375</t>
  </si>
  <si>
    <t>Samping castol</t>
  </si>
  <si>
    <t>1558416231381.jpg</t>
  </si>
  <si>
    <t>-7.76162726 110.37459489 186.70233154296875 4.288</t>
  </si>
  <si>
    <t>-7.76162726</t>
  </si>
  <si>
    <t>110.37459489</t>
  </si>
  <si>
    <t>186.70233154296875</t>
  </si>
  <si>
    <t>Toko dimas</t>
  </si>
  <si>
    <t>1558416442566.jpg</t>
  </si>
  <si>
    <t>-7.76207406 110.37759746 186.4844970703125 4.288</t>
  </si>
  <si>
    <t>-7.76207406</t>
  </si>
  <si>
    <t>110.37759746</t>
  </si>
  <si>
    <t>186.4844970703125</t>
  </si>
  <si>
    <t>Masjid kinanti</t>
  </si>
  <si>
    <t>1558416776286.jpg</t>
  </si>
  <si>
    <t>-7.76728991 110.3744307 175.0 4.0</t>
  </si>
  <si>
    <t>-7.76728991</t>
  </si>
  <si>
    <t>110.3744307</t>
  </si>
  <si>
    <t>175.0</t>
  </si>
  <si>
    <t>4.0</t>
  </si>
  <si>
    <t>Sebrang gerbang mipa</t>
  </si>
  <si>
    <t>1558421958694.jpg</t>
  </si>
  <si>
    <t>-7.76304431 110.37318747 162.0 5.0</t>
  </si>
  <si>
    <t>-7.76304431</t>
  </si>
  <si>
    <t>110.37318747</t>
  </si>
  <si>
    <t>162.0</t>
  </si>
  <si>
    <t>5.0</t>
  </si>
  <si>
    <t>Sebrang masjid sg</t>
  </si>
  <si>
    <t>1558422157476.jpg</t>
  </si>
  <si>
    <t>-7.76208693 110.37329476 173.0 5.0</t>
  </si>
  <si>
    <t>-7.76208693</t>
  </si>
  <si>
    <t>110.37329476</t>
  </si>
  <si>
    <t>173.0</t>
  </si>
  <si>
    <t>Samping pak imam</t>
  </si>
  <si>
    <t>1558422218365.jpg</t>
  </si>
  <si>
    <t>-7.76175242 110.37305324 172.0 5.0</t>
  </si>
  <si>
    <t>-7.76175242</t>
  </si>
  <si>
    <t>110.37305324</t>
  </si>
  <si>
    <t>172.0</t>
  </si>
  <si>
    <t>Depan bungkus</t>
  </si>
  <si>
    <t>1558422274219.jpg</t>
  </si>
  <si>
    <t>-7.76332496 110.37364231 171.0462646484375 4.288</t>
  </si>
  <si>
    <t>-7.76332496</t>
  </si>
  <si>
    <t>110.37364231</t>
  </si>
  <si>
    <t>171.0462646484375</t>
  </si>
  <si>
    <t>Deket kedaiku</t>
  </si>
  <si>
    <t>1558430829747.jpg</t>
  </si>
  <si>
    <t>-7.764043 110.37462374 175.7032470703125 4.288</t>
  </si>
  <si>
    <t>-7.764043</t>
  </si>
  <si>
    <t>110.37462374</t>
  </si>
  <si>
    <t>175.7032470703125</t>
  </si>
  <si>
    <t>Jalan tikus</t>
  </si>
  <si>
    <t>1558430884460.jpg</t>
  </si>
  <si>
    <t>-7.77088594 110.37325617 170.38458251953125 4.288</t>
  </si>
  <si>
    <t>-7.77088594</t>
  </si>
  <si>
    <t>110.37325617</t>
  </si>
  <si>
    <t>170.38458251953125</t>
  </si>
  <si>
    <t>Asrama baru,  toko bali</t>
  </si>
  <si>
    <t>1558431071809.jpg</t>
  </si>
  <si>
    <t>-7.77611891 110.3756881 158.98486328125 4.288</t>
  </si>
  <si>
    <t>-7.77611891</t>
  </si>
  <si>
    <t>110.3756881</t>
  </si>
  <si>
    <t>158.98486328125</t>
  </si>
  <si>
    <t>Depan menwa</t>
  </si>
  <si>
    <t>1558431352381.jpg</t>
  </si>
  <si>
    <t>-7.77603639 110.37656219 160.23846435546875 4.288</t>
  </si>
  <si>
    <t>-7.77603639</t>
  </si>
  <si>
    <t>110.37656219</t>
  </si>
  <si>
    <t>160.23846435546875</t>
  </si>
  <si>
    <t>Bunderan,  depan panti rapih</t>
  </si>
  <si>
    <t>1558431408407.jpg</t>
  </si>
  <si>
    <t>-7.776187 110.37704546 162.70147705078125 4.288</t>
  </si>
  <si>
    <t>-7.776187</t>
  </si>
  <si>
    <t>110.37704546</t>
  </si>
  <si>
    <t>162.70147705078125</t>
  </si>
  <si>
    <t>Depan panti rapih</t>
  </si>
  <si>
    <t>1558431451856.jpg</t>
  </si>
  <si>
    <t>-7.77620908 110.37717774 159.77215576171875 4.288</t>
  </si>
  <si>
    <t>-7.77620908</t>
  </si>
  <si>
    <t>110.37717774</t>
  </si>
  <si>
    <t>159.77215576171875</t>
  </si>
  <si>
    <t>Dpn panti rapih lagi</t>
  </si>
  <si>
    <t>1558431517226.jpg</t>
  </si>
  <si>
    <t>-7.77613958 110.37821217 162.97698974609375 4.288</t>
  </si>
  <si>
    <t>-7.77613958</t>
  </si>
  <si>
    <t>110.37821217</t>
  </si>
  <si>
    <t>162.97698974609375</t>
  </si>
  <si>
    <t>Dpn Mart,  panti rapih</t>
  </si>
  <si>
    <t>1558431557030.jpg</t>
  </si>
  <si>
    <t>Koordinat</t>
  </si>
  <si>
    <t>-7.77636429, 110.36786839</t>
  </si>
  <si>
    <t>-7.77206518, 110.3759585</t>
  </si>
  <si>
    <t>-7.75627566, 110.3705664</t>
  </si>
  <si>
    <t>-7.75342589, 110.37030904</t>
  </si>
  <si>
    <t>-7.75287415, 110.3705848</t>
  </si>
  <si>
    <t>-7.75191005, 110.37092564</t>
  </si>
  <si>
    <t>-7.75416058, 110.37010453</t>
  </si>
  <si>
    <t>-7.75652352, 110.36983992</t>
  </si>
  <si>
    <t>-7.76025676, 110.36948973</t>
  </si>
  <si>
    <t>-7.76343265, 110.36937592</t>
  </si>
  <si>
    <t>-7.76382777, 110.36926607</t>
  </si>
  <si>
    <t>-7.76543821, 110.3690668</t>
  </si>
  <si>
    <t>-7.76581191, 110.36912266</t>
  </si>
  <si>
    <t>-7.76584814, 110.36915257</t>
  </si>
  <si>
    <t>-7.76672391, 110.36913825</t>
  </si>
  <si>
    <t>-7.76772982, 110.36892382</t>
  </si>
  <si>
    <t>-7.77024341, 110.36855051</t>
  </si>
  <si>
    <t>-7.77195091, 110.36840299</t>
  </si>
  <si>
    <t>-7.77395307, 110.36819803</t>
  </si>
  <si>
    <t>-7.77549954, 110.3680272</t>
  </si>
  <si>
    <t>-7.77815958, 110.36831966</t>
  </si>
  <si>
    <t>-7.77830681, 110.3695849</t>
  </si>
  <si>
    <t>-7.77830968, 110.36970261</t>
  </si>
  <si>
    <t>-7.77624058, 110.37240894</t>
  </si>
  <si>
    <t>-7.77538486, 110.37278326</t>
  </si>
  <si>
    <t>-7.77440964, 110.37500232</t>
  </si>
  <si>
    <t>-7.77370045, 110.3752954</t>
  </si>
  <si>
    <t>-7.77364953, 110.37533077</t>
  </si>
  <si>
    <t>-7.77295363, 110.37565498</t>
  </si>
  <si>
    <t>-7.77213122, 110.37589397</t>
  </si>
  <si>
    <t>-7.77174061, 110.37601753</t>
  </si>
  <si>
    <t>-7.76554092, 110.37875479</t>
  </si>
  <si>
    <t>-7.76456157, 110.37906559</t>
  </si>
  <si>
    <t>-7.7641082, 110.37929511</t>
  </si>
  <si>
    <t>-7.76360041, 110.37951132</t>
  </si>
  <si>
    <t>-7.75942813, 110.38115831</t>
  </si>
  <si>
    <t>-7.75938935, 110.38116333</t>
  </si>
  <si>
    <t>-7.75849002, 110.38163632</t>
  </si>
  <si>
    <t>-7.75806174, 110.38192678</t>
  </si>
  <si>
    <t>-7.75679685, 110.38226542</t>
  </si>
  <si>
    <t>-7.75609687, 110.38259528</t>
  </si>
  <si>
    <t>-7.75449454, 110.38237975</t>
  </si>
  <si>
    <t>-7.75571355, 110.3778495</t>
  </si>
  <si>
    <t>-7.7565585, 110.37275275</t>
  </si>
  <si>
    <t>-7.75658317, 110.37272144</t>
  </si>
  <si>
    <t>-7.75938584, 110.37221465</t>
  </si>
  <si>
    <t>-7.76021606, 110.37210087</t>
  </si>
  <si>
    <t>-7.76035873, 110.37211627</t>
  </si>
  <si>
    <t>-7.76162726, 110.37459489</t>
  </si>
  <si>
    <t>-7.76207406, 110.37759746</t>
  </si>
  <si>
    <t>-7.76728991, 110.3744307</t>
  </si>
  <si>
    <t>-7.76304431, 110.37318747</t>
  </si>
  <si>
    <t>-7.76208693, 110.37329476</t>
  </si>
  <si>
    <t>-7.76175242, 110.37305324</t>
  </si>
  <si>
    <t>-7.76332496, 110.37364231</t>
  </si>
  <si>
    <t>-7.764043, 110.37462374</t>
  </si>
  <si>
    <t>-7.77088594, 110.37325617</t>
  </si>
  <si>
    <t>-7.77611891, 110.3756881</t>
  </si>
  <si>
    <t>-7.77603639, 110.37656219</t>
  </si>
  <si>
    <t>-7.776187, 110.37704546</t>
  </si>
  <si>
    <t>-7.77620908, 110.37717774</t>
  </si>
  <si>
    <t>-7.77613958, 110.37821217</t>
  </si>
  <si>
    <t>Deskripsi Edit</t>
  </si>
  <si>
    <t>sebelah timur Jl. monjali,  samping laundry</t>
  </si>
  <si>
    <t>Jl.  Tirtamarta 1, Pandega. Selatan PDAM monjali,  Timur soto ijo</t>
  </si>
  <si>
    <t>Sebelah timur Jl. Monjali.  Depan toko stempel express</t>
  </si>
  <si>
    <t xml:space="preserve">Sebelah Barat Jl. Monjali.  Selatan lampu merah perempatan  ringroad utara </t>
  </si>
  <si>
    <t>Sebelah barat Jl. Monjali. Selatan hp service center</t>
  </si>
  <si>
    <t>sebelah barat Jl. Monjali. Barat warung rata-rata</t>
  </si>
  <si>
    <t>Jl. Monjali. Utara bakso tengkleng</t>
  </si>
  <si>
    <t>Bengkel Yamaha Jl. Monjali. Selatan Primagama</t>
  </si>
  <si>
    <t>Barat Jl. Monjali.  Depan bengkel Yamaha Monjali</t>
  </si>
  <si>
    <t>Timur Jl. Monjali. Utara Upload Steak</t>
  </si>
  <si>
    <t>Timur Jl. Monjali. Utara ahas monjali</t>
  </si>
  <si>
    <t>Ahass Monjali. Timur Jl. Monjali. Selatan lampu merah perempatan jembatan baru UGM</t>
  </si>
  <si>
    <t>Timur Jl. Monjali. Depan warung spesial sambal Monjali</t>
  </si>
  <si>
    <t>Barat Jl. Monjali. Selatan Yamie Panda</t>
  </si>
  <si>
    <t>Batas kota Jogja jl monjali. Depan asrama putra Kutai Kartanegara</t>
  </si>
  <si>
    <t>Yamaha mataram sakti monjali. Selatan batas Kota Jogja</t>
  </si>
  <si>
    <t>Barat Jl. Monjali. Timur hotel tentrem</t>
  </si>
  <si>
    <t>Timur Jl. Monjali. Utara halte trans jogja. Barat Kampus STIE Nusa Megarkencana</t>
  </si>
  <si>
    <t>Utara Jl. Sardjito. Timur masjid darul ulum. Lampu merah perempatan  Jetis</t>
  </si>
  <si>
    <t xml:space="preserve">Utara Jl. Sardjito. Timur lampu merah perempatan Jetis. Timur nadila salon &amp; spa </t>
  </si>
  <si>
    <t>Utara Jl. Sardjito. Timur lampu merah perempatan Jetis. Brat nadila salon &amp; spa</t>
  </si>
  <si>
    <t>Timur Jl. Sardjito. Pertigaan Fisipol MAP UGM</t>
  </si>
  <si>
    <t>Barat Jl. Sardjito. Pertigaan Fisipol MAP UGM</t>
  </si>
  <si>
    <t>Timur Jl. Persatuan. Selatan kopma UGM</t>
  </si>
  <si>
    <t>Barat Jl. Persatuan. Utara Bank Mandiri</t>
  </si>
  <si>
    <t>Timur Jl. Persatuan. Utara Bank BNI.  Timur Bank Mandiri</t>
  </si>
  <si>
    <t>Timur Jl. Persatuan.  Barat Bank BRI</t>
  </si>
  <si>
    <t>Timur Jl. Persatuan. Utara Bank BRI</t>
  </si>
  <si>
    <t>Timur Jl. Persatuan. Gerbang barat GSP UGM</t>
  </si>
  <si>
    <t>Timur Jl. Kaliurang. Lampu merah perempatan MM UGM</t>
  </si>
  <si>
    <t>Timur Jl. Kaliurang. Gerbang timur MM UGM</t>
  </si>
  <si>
    <t>Barat  Jl. Kaliurang km 4,5. Timur toko besi dan listrik murah</t>
  </si>
  <si>
    <t>Timur Jl. Kaliurang.  Utara fashion story</t>
  </si>
  <si>
    <t>Timur Jl. Kaliurang. Selatan after 9</t>
  </si>
  <si>
    <t>Yamaha jakal. Timur Jl. Kaliurang</t>
  </si>
  <si>
    <t>Barat Jl. Kaliurang. Timur apartemen utara</t>
  </si>
  <si>
    <t>Barat Jl. Kaliurang. Timur  artotel</t>
  </si>
  <si>
    <t>Honda jakal. Timur Jl. Kaliurang</t>
  </si>
  <si>
    <t>SPBU jakal. Timur Jl. Kaliurang</t>
  </si>
  <si>
    <t>Utara Jl. Pandega Marta. Utara Indomaret</t>
  </si>
  <si>
    <t>Utara Jl. Pandega Marta.Depan kora pandega</t>
  </si>
  <si>
    <t>Selatan Jl. Pandega Marta. Timur perempatan Pogung baru</t>
  </si>
  <si>
    <t xml:space="preserve">Selatan  Jl. Pandega Marta.  Timur pertigaan </t>
  </si>
  <si>
    <t>Barat Jl. Selokan Mataram. Perempatan Pogung dalangan</t>
  </si>
  <si>
    <t>Barat Jl. Selokan Mataram. Bengkel Castrol</t>
  </si>
  <si>
    <t>Barat Jl. Selokan Mataram. Selatan castrol</t>
  </si>
  <si>
    <t>Pogung Dalangan. Toko dimas</t>
  </si>
  <si>
    <t>Jl. Sitisonyo. Utara Masjid Nurul Barokah</t>
  </si>
  <si>
    <t>Selatan MasjidSiswa Graha</t>
  </si>
  <si>
    <t xml:space="preserve">Timur Jl. Selokan Mataram. Timur mie ayam </t>
  </si>
  <si>
    <t>Timur Jl. Selokan Mataram.selatan warung kedaiku</t>
  </si>
  <si>
    <t>Utara Jl. Pogung Kidul. Pertigaan pogung kidul blok A</t>
  </si>
  <si>
    <t>Barat Jl. Kesehatan. Utara Asrama UGM sendowo ,  selatan toko bali</t>
  </si>
  <si>
    <t>Utara Jl. Terban. Depan pos menwa</t>
  </si>
  <si>
    <t>Utara Jl. Colombo. Bunderan UGM,  utara panti rapih</t>
  </si>
  <si>
    <t>Utara Jl. Colombo. Bunderan UGM, utara panti rapih</t>
  </si>
  <si>
    <t>Timur Jl. Pangeran Mangkubumi. Barat SMK 2 Yogyakarta</t>
  </si>
  <si>
    <t>Timur Jl. Persatuan. Barat BRI</t>
  </si>
  <si>
    <t>Timur Jl. Selokan Mataram. Barat ayam kremes tulang lunak</t>
  </si>
  <si>
    <t>Barat Jl. Kesehatan. Barat gerbang mipa</t>
  </si>
  <si>
    <t>Bensin Eceran + Tambal Ban</t>
  </si>
  <si>
    <t>Tambal Ban + Pom Bensin</t>
  </si>
  <si>
    <t>Tambal Ban + Bengkel</t>
  </si>
  <si>
    <t>Bensin Eceran + Tambal Ban + Bengkel</t>
  </si>
  <si>
    <t>a1</t>
  </si>
  <si>
    <t>a2</t>
  </si>
  <si>
    <t>a5</t>
  </si>
  <si>
    <t>a8</t>
  </si>
  <si>
    <t>g2</t>
  </si>
  <si>
    <t>a4</t>
  </si>
  <si>
    <t>a3</t>
  </si>
  <si>
    <t>a6</t>
  </si>
  <si>
    <t>a7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</si>
  <si>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</si>
  <si>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</si>
  <si>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</si>
  <si>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</si>
  <si>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</si>
  <si>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</si>
  <si>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</si>
  <si>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</si>
  <si>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</si>
  <si>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</si>
  <si>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</si>
  <si>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</si>
  <si>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</si>
  <si>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</si>
  <si>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</si>
  <si>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</si>
  <si>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</si>
  <si>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</si>
  <si>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</si>
  <si>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</si>
  <si>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</si>
  <si>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</si>
  <si>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</si>
  <si>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</si>
  <si>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</si>
  <si>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</si>
  <si>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</si>
  <si>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</si>
  <si>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</si>
  <si>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</si>
  <si>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</si>
  <si>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</si>
  <si>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</si>
  <si>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</si>
  <si>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</si>
  <si>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</si>
  <si>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</si>
  <si>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</si>
  <si>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</si>
  <si>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</si>
  <si>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</si>
  <si>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</si>
  <si>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</si>
  <si>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</si>
  <si>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</si>
  <si>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</si>
  <si>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</si>
  <si>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</si>
  <si>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</si>
  <si>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</si>
  <si>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</si>
  <si>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</si>
  <si>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</si>
  <si>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</si>
  <si>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b1</t>
  </si>
  <si>
    <t>b2</t>
  </si>
  <si>
    <t>b8</t>
  </si>
  <si>
    <t>b6</t>
  </si>
  <si>
    <t>b9</t>
  </si>
  <si>
    <t>b3</t>
  </si>
  <si>
    <t>b4</t>
  </si>
  <si>
    <t>b5</t>
  </si>
  <si>
    <t>b7</t>
  </si>
  <si>
    <t>b10</t>
  </si>
  <si>
    <t>c1</t>
  </si>
  <si>
    <t>c4</t>
  </si>
  <si>
    <t>c7</t>
  </si>
  <si>
    <t>c6</t>
  </si>
  <si>
    <t>c3</t>
  </si>
  <si>
    <t>c2</t>
  </si>
  <si>
    <t>c8</t>
  </si>
  <si>
    <t>c9</t>
  </si>
  <si>
    <t>c5</t>
  </si>
  <si>
    <t>c10</t>
  </si>
  <si>
    <t>c11</t>
  </si>
  <si>
    <t>c12</t>
  </si>
  <si>
    <t>c13</t>
  </si>
  <si>
    <t>c14</t>
  </si>
  <si>
    <t>d1</t>
  </si>
  <si>
    <t>d5</t>
  </si>
  <si>
    <t>d2</t>
  </si>
  <si>
    <t>d3</t>
  </si>
  <si>
    <t>d4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</si>
  <si>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</si>
  <si>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</si>
  <si>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</si>
  <si>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</si>
  <si>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</si>
  <si>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</si>
  <si>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</si>
  <si>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</si>
  <si>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</si>
  <si>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</si>
  <si>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</si>
  <si>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</si>
  <si>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</si>
  <si>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</si>
  <si>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</si>
  <si>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f1</t>
  </si>
  <si>
    <t>f2</t>
  </si>
  <si>
    <t>f5</t>
  </si>
  <si>
    <t>f3</t>
  </si>
  <si>
    <t>f4</t>
  </si>
  <si>
    <t>g1</t>
  </si>
  <si>
    <t>g5</t>
  </si>
  <si>
    <t>g7</t>
  </si>
  <si>
    <t>g3</t>
  </si>
  <si>
    <t>g9</t>
  </si>
  <si>
    <t>g8</t>
  </si>
  <si>
    <t>g6</t>
  </si>
  <si>
    <t>g4</t>
  </si>
  <si>
    <t>g10</t>
  </si>
  <si>
    <t>g11</t>
  </si>
  <si>
    <t>h1</t>
  </si>
  <si>
    <t>h2</t>
  </si>
  <si>
    <t>b11</t>
  </si>
  <si>
    <t>b12</t>
  </si>
  <si>
    <t>b13</t>
  </si>
  <si>
    <t>b14</t>
  </si>
  <si>
    <t>b15</t>
  </si>
  <si>
    <t>b16</t>
  </si>
  <si>
    <t>b17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</si>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</sst>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"/>
  <sheetViews>
    <sheetView topLeftCell="G1" workbookViewId="0">
      <selection activeCell="L2" sqref="L2:L63"/>
    </sheetView>
  </sheetViews>
  <sheetFormatPr defaultRowHeight="15" x14ac:dyDescent="0.25"/>
  <cols>
    <col min="1" max="1" width="38.140625" customWidth="1"/>
    <col min="2" max="2" width="17.42578125" bestFit="1" customWidth="1"/>
    <col min="3" max="3" width="15.5703125" bestFit="1" customWidth="1"/>
    <col min="4" max="4" width="12.140625" bestFit="1" customWidth="1"/>
    <col min="5" max="5" width="15.42578125" bestFit="1" customWidth="1"/>
    <col min="6" max="6" width="46.85546875" bestFit="1" customWidth="1"/>
    <col min="7" max="7" width="14.42578125" bestFit="1" customWidth="1"/>
    <col min="8" max="8" width="15.85546875" bestFit="1" customWidth="1"/>
    <col min="9" max="9" width="23.7109375" bestFit="1" customWidth="1"/>
    <col min="10" max="10" width="18.5703125" bestFit="1" customWidth="1"/>
    <col min="11" max="11" width="15.5703125" bestFit="1" customWidth="1"/>
    <col min="12" max="12" width="56.7109375" bestFit="1" customWidth="1"/>
    <col min="13" max="13" width="17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398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 t="s">
        <v>13</v>
      </c>
      <c r="C2" t="s">
        <v>14</v>
      </c>
      <c r="D2" t="s">
        <v>13</v>
      </c>
      <c r="E2" t="s">
        <v>13</v>
      </c>
      <c r="F2" t="s">
        <v>15</v>
      </c>
      <c r="G2" t="s">
        <v>16</v>
      </c>
      <c r="H2" t="s">
        <v>17</v>
      </c>
      <c r="I2" t="str">
        <f t="shared" ref="I2:I33" si="0">CONCATENATE(G2,", ",H2)</f>
        <v>-7.77636429, 110.36786839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12</v>
      </c>
      <c r="B3" t="s">
        <v>13</v>
      </c>
      <c r="C3" t="s">
        <v>14</v>
      </c>
      <c r="D3" t="s">
        <v>13</v>
      </c>
      <c r="E3" t="s">
        <v>13</v>
      </c>
      <c r="F3" t="s">
        <v>22</v>
      </c>
      <c r="G3" t="s">
        <v>23</v>
      </c>
      <c r="H3" t="s">
        <v>24</v>
      </c>
      <c r="I3" t="str">
        <f t="shared" si="0"/>
        <v>-7.77206518, 110.3759585</v>
      </c>
      <c r="J3" t="s">
        <v>25</v>
      </c>
      <c r="K3" t="s">
        <v>19</v>
      </c>
      <c r="L3" t="s">
        <v>26</v>
      </c>
      <c r="M3" t="s">
        <v>27</v>
      </c>
    </row>
    <row r="4" spans="1:13" x14ac:dyDescent="0.25">
      <c r="A4" t="s">
        <v>28</v>
      </c>
      <c r="B4" t="s">
        <v>14</v>
      </c>
      <c r="C4" t="s">
        <v>14</v>
      </c>
      <c r="D4" t="s">
        <v>14</v>
      </c>
      <c r="E4" t="s">
        <v>13</v>
      </c>
      <c r="F4" t="s">
        <v>29</v>
      </c>
      <c r="G4" t="s">
        <v>30</v>
      </c>
      <c r="H4" t="s">
        <v>31</v>
      </c>
      <c r="I4" t="str">
        <f t="shared" si="0"/>
        <v>-7.75627566, 110.3705664</v>
      </c>
      <c r="J4" t="s">
        <v>32</v>
      </c>
      <c r="K4" t="s">
        <v>33</v>
      </c>
      <c r="L4" t="s">
        <v>34</v>
      </c>
      <c r="M4" t="s">
        <v>35</v>
      </c>
    </row>
    <row r="5" spans="1:13" x14ac:dyDescent="0.25">
      <c r="A5" t="s">
        <v>36</v>
      </c>
      <c r="B5" t="s">
        <v>13</v>
      </c>
      <c r="C5" t="s">
        <v>13</v>
      </c>
      <c r="D5" t="s">
        <v>14</v>
      </c>
      <c r="E5" t="s">
        <v>13</v>
      </c>
      <c r="F5" t="s">
        <v>37</v>
      </c>
      <c r="G5" t="s">
        <v>38</v>
      </c>
      <c r="H5" t="s">
        <v>39</v>
      </c>
      <c r="I5" t="str">
        <f t="shared" si="0"/>
        <v>-7.75342589, 110.37030904</v>
      </c>
      <c r="J5" t="s">
        <v>40</v>
      </c>
      <c r="K5" t="s">
        <v>33</v>
      </c>
      <c r="L5" t="s">
        <v>41</v>
      </c>
      <c r="M5" t="s">
        <v>42</v>
      </c>
    </row>
    <row r="6" spans="1:13" x14ac:dyDescent="0.25">
      <c r="A6" t="s">
        <v>43</v>
      </c>
      <c r="B6" t="s">
        <v>14</v>
      </c>
      <c r="C6" t="s">
        <v>14</v>
      </c>
      <c r="D6" t="s">
        <v>13</v>
      </c>
      <c r="E6" t="s">
        <v>13</v>
      </c>
      <c r="F6" t="s">
        <v>44</v>
      </c>
      <c r="G6" t="s">
        <v>45</v>
      </c>
      <c r="H6" t="s">
        <v>46</v>
      </c>
      <c r="I6" t="str">
        <f t="shared" si="0"/>
        <v>-7.75287415, 110.3705848</v>
      </c>
      <c r="J6" t="s">
        <v>47</v>
      </c>
      <c r="K6" t="s">
        <v>33</v>
      </c>
      <c r="L6" t="s">
        <v>48</v>
      </c>
      <c r="M6" t="s">
        <v>49</v>
      </c>
    </row>
    <row r="7" spans="1:13" x14ac:dyDescent="0.25">
      <c r="A7" t="s">
        <v>50</v>
      </c>
      <c r="B7" t="s">
        <v>13</v>
      </c>
      <c r="C7" t="s">
        <v>14</v>
      </c>
      <c r="D7" t="s">
        <v>14</v>
      </c>
      <c r="E7" t="s">
        <v>13</v>
      </c>
      <c r="F7" t="s">
        <v>51</v>
      </c>
      <c r="G7" t="s">
        <v>52</v>
      </c>
      <c r="H7" t="s">
        <v>53</v>
      </c>
      <c r="I7" t="str">
        <f t="shared" si="0"/>
        <v>-7.75191005, 110.37092564</v>
      </c>
      <c r="J7" t="s">
        <v>54</v>
      </c>
      <c r="K7" t="s">
        <v>33</v>
      </c>
      <c r="L7" t="s">
        <v>55</v>
      </c>
      <c r="M7" t="s">
        <v>56</v>
      </c>
    </row>
    <row r="8" spans="1:13" x14ac:dyDescent="0.25">
      <c r="A8" t="s">
        <v>43</v>
      </c>
      <c r="B8" t="s">
        <v>14</v>
      </c>
      <c r="C8" t="s">
        <v>14</v>
      </c>
      <c r="D8" t="s">
        <v>13</v>
      </c>
      <c r="E8" t="s">
        <v>13</v>
      </c>
      <c r="F8" t="s">
        <v>57</v>
      </c>
      <c r="G8" t="s">
        <v>58</v>
      </c>
      <c r="H8" t="s">
        <v>59</v>
      </c>
      <c r="I8" t="str">
        <f t="shared" si="0"/>
        <v>-7.75416058, 110.37010453</v>
      </c>
      <c r="J8" t="s">
        <v>60</v>
      </c>
      <c r="K8" t="s">
        <v>19</v>
      </c>
      <c r="L8" t="s">
        <v>61</v>
      </c>
      <c r="M8" t="s">
        <v>62</v>
      </c>
    </row>
    <row r="9" spans="1:13" x14ac:dyDescent="0.25">
      <c r="A9" t="s">
        <v>50</v>
      </c>
      <c r="B9" t="s">
        <v>13</v>
      </c>
      <c r="C9" t="s">
        <v>14</v>
      </c>
      <c r="D9" t="s">
        <v>14</v>
      </c>
      <c r="E9" t="s">
        <v>13</v>
      </c>
      <c r="F9" t="s">
        <v>63</v>
      </c>
      <c r="G9" t="s">
        <v>64</v>
      </c>
      <c r="H9" t="s">
        <v>65</v>
      </c>
      <c r="I9" t="str">
        <f t="shared" si="0"/>
        <v>-7.75652352, 110.36983992</v>
      </c>
      <c r="J9" t="s">
        <v>66</v>
      </c>
      <c r="K9" t="s">
        <v>33</v>
      </c>
      <c r="L9" t="s">
        <v>67</v>
      </c>
      <c r="M9" t="s">
        <v>68</v>
      </c>
    </row>
    <row r="10" spans="1:13" x14ac:dyDescent="0.25">
      <c r="A10" t="s">
        <v>69</v>
      </c>
      <c r="B10" t="s">
        <v>13</v>
      </c>
      <c r="C10" t="s">
        <v>14</v>
      </c>
      <c r="D10" t="s">
        <v>13</v>
      </c>
      <c r="E10" t="s">
        <v>14</v>
      </c>
      <c r="F10" t="s">
        <v>70</v>
      </c>
      <c r="G10" t="s">
        <v>71</v>
      </c>
      <c r="H10" t="s">
        <v>72</v>
      </c>
      <c r="I10" t="str">
        <f t="shared" si="0"/>
        <v>-7.76025676, 110.36948973</v>
      </c>
      <c r="J10" t="s">
        <v>73</v>
      </c>
      <c r="K10" t="s">
        <v>33</v>
      </c>
      <c r="L10" t="s">
        <v>74</v>
      </c>
      <c r="M10" t="s">
        <v>75</v>
      </c>
    </row>
    <row r="11" spans="1:13" x14ac:dyDescent="0.25">
      <c r="A11" t="s">
        <v>36</v>
      </c>
      <c r="B11" t="s">
        <v>13</v>
      </c>
      <c r="C11" t="s">
        <v>13</v>
      </c>
      <c r="D11" t="s">
        <v>14</v>
      </c>
      <c r="E11" t="s">
        <v>13</v>
      </c>
      <c r="F11" t="s">
        <v>76</v>
      </c>
      <c r="G11" t="s">
        <v>77</v>
      </c>
      <c r="H11" t="s">
        <v>78</v>
      </c>
      <c r="I11" t="str">
        <f t="shared" si="0"/>
        <v>-7.76343265, 110.36937592</v>
      </c>
      <c r="J11" t="s">
        <v>79</v>
      </c>
      <c r="K11" t="s">
        <v>19</v>
      </c>
      <c r="L11" t="s">
        <v>80</v>
      </c>
      <c r="M11" t="s">
        <v>81</v>
      </c>
    </row>
    <row r="12" spans="1:13" x14ac:dyDescent="0.25">
      <c r="A12" t="s">
        <v>50</v>
      </c>
      <c r="B12" t="s">
        <v>13</v>
      </c>
      <c r="C12" t="s">
        <v>14</v>
      </c>
      <c r="D12" t="s">
        <v>14</v>
      </c>
      <c r="E12" t="s">
        <v>13</v>
      </c>
      <c r="F12" t="s">
        <v>82</v>
      </c>
      <c r="G12" t="s">
        <v>83</v>
      </c>
      <c r="H12" t="s">
        <v>84</v>
      </c>
      <c r="I12" t="str">
        <f t="shared" si="0"/>
        <v>-7.76382777, 110.36926607</v>
      </c>
      <c r="J12" t="s">
        <v>85</v>
      </c>
      <c r="K12" t="s">
        <v>33</v>
      </c>
      <c r="L12" t="s">
        <v>86</v>
      </c>
      <c r="M12" t="s">
        <v>87</v>
      </c>
    </row>
    <row r="13" spans="1:13" x14ac:dyDescent="0.25">
      <c r="A13" t="s">
        <v>12</v>
      </c>
      <c r="B13" t="s">
        <v>13</v>
      </c>
      <c r="C13" t="s">
        <v>14</v>
      </c>
      <c r="D13" t="s">
        <v>13</v>
      </c>
      <c r="E13" t="s">
        <v>13</v>
      </c>
      <c r="F13" t="s">
        <v>88</v>
      </c>
      <c r="G13" t="s">
        <v>89</v>
      </c>
      <c r="H13" t="s">
        <v>90</v>
      </c>
      <c r="I13" t="str">
        <f t="shared" si="0"/>
        <v>-7.76543821, 110.3690668</v>
      </c>
      <c r="J13" t="s">
        <v>91</v>
      </c>
      <c r="K13" t="s">
        <v>33</v>
      </c>
      <c r="L13" t="s">
        <v>92</v>
      </c>
      <c r="M13" t="s">
        <v>93</v>
      </c>
    </row>
    <row r="14" spans="1:13" x14ac:dyDescent="0.25">
      <c r="A14" t="s">
        <v>28</v>
      </c>
      <c r="B14" t="s">
        <v>14</v>
      </c>
      <c r="C14" t="s">
        <v>14</v>
      </c>
      <c r="D14" t="s">
        <v>14</v>
      </c>
      <c r="E14" t="s">
        <v>13</v>
      </c>
      <c r="F14" t="s">
        <v>94</v>
      </c>
      <c r="G14" t="s">
        <v>95</v>
      </c>
      <c r="H14" t="s">
        <v>96</v>
      </c>
      <c r="I14" t="str">
        <f t="shared" si="0"/>
        <v>-7.76581191, 110.36912266</v>
      </c>
      <c r="J14" t="s">
        <v>97</v>
      </c>
      <c r="K14" t="s">
        <v>33</v>
      </c>
      <c r="L14" t="s">
        <v>98</v>
      </c>
      <c r="M14" t="s">
        <v>99</v>
      </c>
    </row>
    <row r="15" spans="1:13" x14ac:dyDescent="0.25">
      <c r="A15" t="s">
        <v>36</v>
      </c>
      <c r="B15" t="s">
        <v>13</v>
      </c>
      <c r="C15" t="s">
        <v>13</v>
      </c>
      <c r="D15" t="s">
        <v>14</v>
      </c>
      <c r="E15" t="s">
        <v>13</v>
      </c>
      <c r="F15" t="s">
        <v>100</v>
      </c>
      <c r="G15" t="s">
        <v>101</v>
      </c>
      <c r="H15" t="s">
        <v>102</v>
      </c>
      <c r="I15" t="str">
        <f t="shared" si="0"/>
        <v>-7.76584814, 110.36915257</v>
      </c>
      <c r="J15" t="s">
        <v>103</v>
      </c>
      <c r="K15" t="s">
        <v>33</v>
      </c>
      <c r="L15" t="s">
        <v>104</v>
      </c>
      <c r="M15" t="s">
        <v>105</v>
      </c>
    </row>
    <row r="16" spans="1:13" x14ac:dyDescent="0.25">
      <c r="A16" t="s">
        <v>106</v>
      </c>
      <c r="B16" t="s">
        <v>14</v>
      </c>
      <c r="C16" t="s">
        <v>13</v>
      </c>
      <c r="D16" t="s">
        <v>13</v>
      </c>
      <c r="E16" t="s">
        <v>13</v>
      </c>
      <c r="F16" t="s">
        <v>107</v>
      </c>
      <c r="G16" t="s">
        <v>108</v>
      </c>
      <c r="H16" t="s">
        <v>109</v>
      </c>
      <c r="I16" t="str">
        <f t="shared" si="0"/>
        <v>-7.76672391, 110.36913825</v>
      </c>
      <c r="J16" t="s">
        <v>110</v>
      </c>
      <c r="K16" t="s">
        <v>33</v>
      </c>
      <c r="L16" t="s">
        <v>111</v>
      </c>
      <c r="M16" t="s">
        <v>112</v>
      </c>
    </row>
    <row r="17" spans="1:13" x14ac:dyDescent="0.25">
      <c r="A17" t="s">
        <v>12</v>
      </c>
      <c r="B17" t="s">
        <v>13</v>
      </c>
      <c r="C17" t="s">
        <v>14</v>
      </c>
      <c r="D17" t="s">
        <v>13</v>
      </c>
      <c r="E17" t="s">
        <v>13</v>
      </c>
      <c r="F17" t="s">
        <v>113</v>
      </c>
      <c r="G17" t="s">
        <v>114</v>
      </c>
      <c r="H17" t="s">
        <v>115</v>
      </c>
      <c r="I17" t="str">
        <f t="shared" si="0"/>
        <v>-7.76772982, 110.36892382</v>
      </c>
      <c r="J17" t="s">
        <v>116</v>
      </c>
      <c r="K17" t="s">
        <v>33</v>
      </c>
      <c r="L17" t="s">
        <v>117</v>
      </c>
      <c r="M17" t="s">
        <v>118</v>
      </c>
    </row>
    <row r="18" spans="1:13" x14ac:dyDescent="0.25">
      <c r="A18" t="s">
        <v>43</v>
      </c>
      <c r="B18" t="s">
        <v>14</v>
      </c>
      <c r="C18" t="s">
        <v>14</v>
      </c>
      <c r="D18" t="s">
        <v>13</v>
      </c>
      <c r="E18" t="s">
        <v>13</v>
      </c>
      <c r="F18" t="s">
        <v>119</v>
      </c>
      <c r="G18" t="s">
        <v>120</v>
      </c>
      <c r="H18" t="s">
        <v>121</v>
      </c>
      <c r="I18" t="str">
        <f t="shared" si="0"/>
        <v>-7.77024341, 110.36855051</v>
      </c>
      <c r="J18" t="s">
        <v>122</v>
      </c>
      <c r="K18" t="s">
        <v>19</v>
      </c>
      <c r="L18" t="s">
        <v>123</v>
      </c>
      <c r="M18" t="s">
        <v>124</v>
      </c>
    </row>
    <row r="19" spans="1:13" x14ac:dyDescent="0.25">
      <c r="A19" t="s">
        <v>36</v>
      </c>
      <c r="B19" t="s">
        <v>13</v>
      </c>
      <c r="C19" t="s">
        <v>13</v>
      </c>
      <c r="D19" t="s">
        <v>14</v>
      </c>
      <c r="E19" t="s">
        <v>13</v>
      </c>
      <c r="F19" t="s">
        <v>125</v>
      </c>
      <c r="G19" t="s">
        <v>126</v>
      </c>
      <c r="H19" t="s">
        <v>127</v>
      </c>
      <c r="I19" t="str">
        <f t="shared" si="0"/>
        <v>-7.77195091, 110.36840299</v>
      </c>
      <c r="J19" t="s">
        <v>128</v>
      </c>
      <c r="K19" t="s">
        <v>19</v>
      </c>
      <c r="L19" t="s">
        <v>129</v>
      </c>
      <c r="M19" t="s">
        <v>130</v>
      </c>
    </row>
    <row r="20" spans="1:13" x14ac:dyDescent="0.25">
      <c r="A20" t="s">
        <v>12</v>
      </c>
      <c r="B20" t="s">
        <v>13</v>
      </c>
      <c r="C20" t="s">
        <v>14</v>
      </c>
      <c r="D20" t="s">
        <v>13</v>
      </c>
      <c r="E20" t="s">
        <v>13</v>
      </c>
      <c r="F20" t="s">
        <v>131</v>
      </c>
      <c r="G20" t="s">
        <v>132</v>
      </c>
      <c r="H20" t="s">
        <v>133</v>
      </c>
      <c r="I20" t="str">
        <f t="shared" si="0"/>
        <v>-7.77395307, 110.36819803</v>
      </c>
      <c r="J20" t="s">
        <v>134</v>
      </c>
      <c r="K20" t="s">
        <v>33</v>
      </c>
      <c r="L20" t="s">
        <v>135</v>
      </c>
      <c r="M20" t="s">
        <v>136</v>
      </c>
    </row>
    <row r="21" spans="1:13" x14ac:dyDescent="0.25">
      <c r="A21" t="s">
        <v>43</v>
      </c>
      <c r="B21" t="s">
        <v>14</v>
      </c>
      <c r="C21" t="s">
        <v>14</v>
      </c>
      <c r="D21" t="s">
        <v>13</v>
      </c>
      <c r="E21" t="s">
        <v>13</v>
      </c>
      <c r="F21" t="s">
        <v>137</v>
      </c>
      <c r="G21" t="s">
        <v>138</v>
      </c>
      <c r="H21" t="s">
        <v>139</v>
      </c>
      <c r="I21" t="str">
        <f t="shared" si="0"/>
        <v>-7.77549954, 110.3680272</v>
      </c>
      <c r="J21" t="s">
        <v>140</v>
      </c>
      <c r="K21" t="s">
        <v>19</v>
      </c>
      <c r="L21" t="s">
        <v>141</v>
      </c>
      <c r="M21" t="s">
        <v>142</v>
      </c>
    </row>
    <row r="22" spans="1:13" x14ac:dyDescent="0.25">
      <c r="A22" t="s">
        <v>50</v>
      </c>
      <c r="B22" t="s">
        <v>13</v>
      </c>
      <c r="C22" t="s">
        <v>14</v>
      </c>
      <c r="D22" t="s">
        <v>14</v>
      </c>
      <c r="E22" t="s">
        <v>13</v>
      </c>
      <c r="F22" t="s">
        <v>143</v>
      </c>
      <c r="G22" t="s">
        <v>144</v>
      </c>
      <c r="H22" t="s">
        <v>145</v>
      </c>
      <c r="I22" t="str">
        <f t="shared" si="0"/>
        <v>-7.77815958, 110.36831966</v>
      </c>
      <c r="J22" t="s">
        <v>146</v>
      </c>
      <c r="K22" t="s">
        <v>33</v>
      </c>
      <c r="L22" t="s">
        <v>147</v>
      </c>
      <c r="M22" t="s">
        <v>148</v>
      </c>
    </row>
    <row r="23" spans="1:13" x14ac:dyDescent="0.25">
      <c r="A23" t="s">
        <v>36</v>
      </c>
      <c r="B23" t="s">
        <v>13</v>
      </c>
      <c r="C23" t="s">
        <v>13</v>
      </c>
      <c r="D23" t="s">
        <v>14</v>
      </c>
      <c r="E23" t="s">
        <v>13</v>
      </c>
      <c r="F23" t="s">
        <v>149</v>
      </c>
      <c r="G23" t="s">
        <v>150</v>
      </c>
      <c r="H23" t="s">
        <v>151</v>
      </c>
      <c r="I23" t="str">
        <f t="shared" si="0"/>
        <v>-7.77830681, 110.3695849</v>
      </c>
      <c r="J23" t="s">
        <v>152</v>
      </c>
      <c r="K23" t="s">
        <v>33</v>
      </c>
      <c r="L23" t="s">
        <v>153</v>
      </c>
      <c r="M23" t="s">
        <v>154</v>
      </c>
    </row>
    <row r="24" spans="1:13" x14ac:dyDescent="0.25">
      <c r="A24" t="s">
        <v>36</v>
      </c>
      <c r="B24" t="s">
        <v>13</v>
      </c>
      <c r="C24" t="s">
        <v>13</v>
      </c>
      <c r="D24" t="s">
        <v>14</v>
      </c>
      <c r="E24" t="s">
        <v>13</v>
      </c>
      <c r="F24" t="s">
        <v>155</v>
      </c>
      <c r="G24" t="s">
        <v>156</v>
      </c>
      <c r="H24" t="s">
        <v>157</v>
      </c>
      <c r="I24" t="str">
        <f t="shared" si="0"/>
        <v>-7.77830968, 110.36970261</v>
      </c>
      <c r="J24" t="s">
        <v>158</v>
      </c>
      <c r="K24" t="s">
        <v>33</v>
      </c>
      <c r="L24" t="s">
        <v>159</v>
      </c>
      <c r="M24" t="s">
        <v>160</v>
      </c>
    </row>
    <row r="25" spans="1:13" x14ac:dyDescent="0.25">
      <c r="A25" t="s">
        <v>43</v>
      </c>
      <c r="B25" t="s">
        <v>14</v>
      </c>
      <c r="C25" t="s">
        <v>14</v>
      </c>
      <c r="D25" t="s">
        <v>13</v>
      </c>
      <c r="E25" t="s">
        <v>13</v>
      </c>
      <c r="F25" t="s">
        <v>161</v>
      </c>
      <c r="G25" t="s">
        <v>162</v>
      </c>
      <c r="H25" t="s">
        <v>163</v>
      </c>
      <c r="I25" t="str">
        <f t="shared" si="0"/>
        <v>-7.77624058, 110.37240894</v>
      </c>
      <c r="J25" t="s">
        <v>164</v>
      </c>
      <c r="K25" t="s">
        <v>33</v>
      </c>
      <c r="L25" t="s">
        <v>165</v>
      </c>
      <c r="M25" t="s">
        <v>166</v>
      </c>
    </row>
    <row r="26" spans="1:13" x14ac:dyDescent="0.25">
      <c r="A26" t="s">
        <v>43</v>
      </c>
      <c r="B26" t="s">
        <v>14</v>
      </c>
      <c r="C26" t="s">
        <v>14</v>
      </c>
      <c r="D26" t="s">
        <v>13</v>
      </c>
      <c r="E26" t="s">
        <v>13</v>
      </c>
      <c r="F26" t="s">
        <v>167</v>
      </c>
      <c r="G26" t="s">
        <v>168</v>
      </c>
      <c r="H26" t="s">
        <v>169</v>
      </c>
      <c r="I26" t="str">
        <f t="shared" si="0"/>
        <v>-7.77538486, 110.37278326</v>
      </c>
      <c r="J26" t="s">
        <v>170</v>
      </c>
      <c r="K26" t="s">
        <v>33</v>
      </c>
      <c r="L26" t="s">
        <v>171</v>
      </c>
      <c r="M26" t="s">
        <v>172</v>
      </c>
    </row>
    <row r="27" spans="1:13" x14ac:dyDescent="0.25">
      <c r="A27" t="s">
        <v>106</v>
      </c>
      <c r="B27" t="s">
        <v>14</v>
      </c>
      <c r="C27" t="s">
        <v>13</v>
      </c>
      <c r="D27" t="s">
        <v>13</v>
      </c>
      <c r="E27" t="s">
        <v>13</v>
      </c>
      <c r="F27" t="s">
        <v>173</v>
      </c>
      <c r="G27" t="s">
        <v>174</v>
      </c>
      <c r="H27" t="s">
        <v>175</v>
      </c>
      <c r="I27" t="str">
        <f t="shared" si="0"/>
        <v>-7.77440964, 110.37500232</v>
      </c>
      <c r="J27" t="s">
        <v>176</v>
      </c>
      <c r="K27" t="s">
        <v>19</v>
      </c>
      <c r="L27" t="s">
        <v>177</v>
      </c>
      <c r="M27" t="s">
        <v>178</v>
      </c>
    </row>
    <row r="28" spans="1:13" x14ac:dyDescent="0.25">
      <c r="A28" t="s">
        <v>43</v>
      </c>
      <c r="B28" t="s">
        <v>14</v>
      </c>
      <c r="C28" t="s">
        <v>14</v>
      </c>
      <c r="D28" t="s">
        <v>13</v>
      </c>
      <c r="E28" t="s">
        <v>13</v>
      </c>
      <c r="F28" t="s">
        <v>179</v>
      </c>
      <c r="G28" t="s">
        <v>180</v>
      </c>
      <c r="H28" t="s">
        <v>181</v>
      </c>
      <c r="I28" t="str">
        <f t="shared" si="0"/>
        <v>-7.77370045, 110.3752954</v>
      </c>
      <c r="J28" t="s">
        <v>182</v>
      </c>
      <c r="K28" t="s">
        <v>33</v>
      </c>
      <c r="L28" t="s">
        <v>183</v>
      </c>
      <c r="M28" t="s">
        <v>184</v>
      </c>
    </row>
    <row r="29" spans="1:13" x14ac:dyDescent="0.25">
      <c r="A29" t="s">
        <v>12</v>
      </c>
      <c r="B29" t="s">
        <v>13</v>
      </c>
      <c r="C29" t="s">
        <v>14</v>
      </c>
      <c r="D29" t="s">
        <v>13</v>
      </c>
      <c r="E29" t="s">
        <v>13</v>
      </c>
      <c r="F29" t="s">
        <v>185</v>
      </c>
      <c r="G29" t="s">
        <v>186</v>
      </c>
      <c r="H29" t="s">
        <v>187</v>
      </c>
      <c r="I29" t="str">
        <f t="shared" si="0"/>
        <v>-7.77364953, 110.37533077</v>
      </c>
      <c r="J29" t="s">
        <v>188</v>
      </c>
      <c r="K29" t="s">
        <v>33</v>
      </c>
      <c r="L29" t="s">
        <v>189</v>
      </c>
      <c r="M29" t="s">
        <v>190</v>
      </c>
    </row>
    <row r="30" spans="1:13" x14ac:dyDescent="0.25">
      <c r="A30" t="s">
        <v>43</v>
      </c>
      <c r="B30" t="s">
        <v>14</v>
      </c>
      <c r="C30" t="s">
        <v>14</v>
      </c>
      <c r="D30" t="s">
        <v>13</v>
      </c>
      <c r="E30" t="s">
        <v>13</v>
      </c>
      <c r="F30" t="s">
        <v>191</v>
      </c>
      <c r="G30" t="s">
        <v>192</v>
      </c>
      <c r="H30" t="s">
        <v>193</v>
      </c>
      <c r="I30" t="str">
        <f t="shared" si="0"/>
        <v>-7.77295363, 110.37565498</v>
      </c>
      <c r="J30" t="s">
        <v>194</v>
      </c>
      <c r="K30" t="s">
        <v>33</v>
      </c>
      <c r="L30" t="s">
        <v>195</v>
      </c>
      <c r="M30" t="s">
        <v>196</v>
      </c>
    </row>
    <row r="31" spans="1:13" x14ac:dyDescent="0.25">
      <c r="A31" t="s">
        <v>43</v>
      </c>
      <c r="B31" t="s">
        <v>14</v>
      </c>
      <c r="C31" t="s">
        <v>14</v>
      </c>
      <c r="D31" t="s">
        <v>13</v>
      </c>
      <c r="E31" t="s">
        <v>13</v>
      </c>
      <c r="F31" t="s">
        <v>197</v>
      </c>
      <c r="G31" t="s">
        <v>198</v>
      </c>
      <c r="H31" t="s">
        <v>199</v>
      </c>
      <c r="I31" t="str">
        <f t="shared" si="0"/>
        <v>-7.77213122, 110.37589397</v>
      </c>
      <c r="J31" t="s">
        <v>200</v>
      </c>
      <c r="K31" t="s">
        <v>19</v>
      </c>
      <c r="L31" t="s">
        <v>201</v>
      </c>
      <c r="M31" t="s">
        <v>202</v>
      </c>
    </row>
    <row r="32" spans="1:13" x14ac:dyDescent="0.25">
      <c r="A32" t="s">
        <v>43</v>
      </c>
      <c r="B32" t="s">
        <v>14</v>
      </c>
      <c r="C32" t="s">
        <v>14</v>
      </c>
      <c r="D32" t="s">
        <v>13</v>
      </c>
      <c r="E32" t="s">
        <v>13</v>
      </c>
      <c r="F32" t="s">
        <v>203</v>
      </c>
      <c r="G32" t="s">
        <v>204</v>
      </c>
      <c r="H32" t="s">
        <v>205</v>
      </c>
      <c r="I32" t="str">
        <f t="shared" si="0"/>
        <v>-7.77174061, 110.37601753</v>
      </c>
      <c r="J32" t="s">
        <v>206</v>
      </c>
      <c r="K32" t="s">
        <v>19</v>
      </c>
      <c r="L32" t="s">
        <v>207</v>
      </c>
      <c r="M32" t="s">
        <v>208</v>
      </c>
    </row>
    <row r="33" spans="1:13" x14ac:dyDescent="0.25">
      <c r="A33" t="s">
        <v>36</v>
      </c>
      <c r="B33" t="s">
        <v>13</v>
      </c>
      <c r="C33" t="s">
        <v>13</v>
      </c>
      <c r="D33" t="s">
        <v>14</v>
      </c>
      <c r="E33" t="s">
        <v>13</v>
      </c>
      <c r="F33" t="s">
        <v>209</v>
      </c>
      <c r="G33" t="s">
        <v>210</v>
      </c>
      <c r="H33" t="s">
        <v>211</v>
      </c>
      <c r="I33" t="str">
        <f t="shared" si="0"/>
        <v>-7.76554092, 110.37875479</v>
      </c>
      <c r="J33" t="s">
        <v>212</v>
      </c>
      <c r="K33" t="s">
        <v>19</v>
      </c>
      <c r="L33" t="s">
        <v>213</v>
      </c>
      <c r="M33" t="s">
        <v>214</v>
      </c>
    </row>
    <row r="34" spans="1:13" x14ac:dyDescent="0.25">
      <c r="A34" t="s">
        <v>43</v>
      </c>
      <c r="B34" t="s">
        <v>14</v>
      </c>
      <c r="C34" t="s">
        <v>14</v>
      </c>
      <c r="D34" t="s">
        <v>13</v>
      </c>
      <c r="E34" t="s">
        <v>13</v>
      </c>
      <c r="F34" t="s">
        <v>215</v>
      </c>
      <c r="G34" t="s">
        <v>216</v>
      </c>
      <c r="H34" t="s">
        <v>217</v>
      </c>
      <c r="I34" t="str">
        <f t="shared" ref="I34:I63" si="1">CONCATENATE(G34,", ",H34)</f>
        <v>-7.76456157, 110.37906559</v>
      </c>
      <c r="J34" t="s">
        <v>218</v>
      </c>
      <c r="K34" t="s">
        <v>19</v>
      </c>
      <c r="L34" t="s">
        <v>219</v>
      </c>
      <c r="M34" t="s">
        <v>220</v>
      </c>
    </row>
    <row r="35" spans="1:13" x14ac:dyDescent="0.25">
      <c r="A35" t="s">
        <v>43</v>
      </c>
      <c r="B35" t="s">
        <v>14</v>
      </c>
      <c r="C35" t="s">
        <v>14</v>
      </c>
      <c r="D35" t="s">
        <v>13</v>
      </c>
      <c r="E35" t="s">
        <v>13</v>
      </c>
      <c r="F35" t="s">
        <v>221</v>
      </c>
      <c r="G35" t="s">
        <v>222</v>
      </c>
      <c r="H35" t="s">
        <v>223</v>
      </c>
      <c r="I35" t="str">
        <f t="shared" si="1"/>
        <v>-7.7641082, 110.37929511</v>
      </c>
      <c r="J35" t="s">
        <v>224</v>
      </c>
      <c r="K35" t="s">
        <v>33</v>
      </c>
      <c r="L35" t="s">
        <v>225</v>
      </c>
      <c r="M35" t="s">
        <v>226</v>
      </c>
    </row>
    <row r="36" spans="1:13" x14ac:dyDescent="0.25">
      <c r="A36" t="s">
        <v>106</v>
      </c>
      <c r="B36" t="s">
        <v>14</v>
      </c>
      <c r="C36" t="s">
        <v>13</v>
      </c>
      <c r="D36" t="s">
        <v>13</v>
      </c>
      <c r="E36" t="s">
        <v>13</v>
      </c>
      <c r="F36" t="s">
        <v>227</v>
      </c>
      <c r="G36" t="s">
        <v>228</v>
      </c>
      <c r="H36" t="s">
        <v>229</v>
      </c>
      <c r="I36" t="str">
        <f t="shared" si="1"/>
        <v>-7.76360041, 110.37951132</v>
      </c>
      <c r="J36" t="s">
        <v>230</v>
      </c>
      <c r="K36" t="s">
        <v>19</v>
      </c>
      <c r="L36" t="s">
        <v>231</v>
      </c>
      <c r="M36" t="s">
        <v>232</v>
      </c>
    </row>
    <row r="37" spans="1:13" x14ac:dyDescent="0.25">
      <c r="A37" t="s">
        <v>12</v>
      </c>
      <c r="B37" t="s">
        <v>13</v>
      </c>
      <c r="C37" t="s">
        <v>14</v>
      </c>
      <c r="D37" t="s">
        <v>13</v>
      </c>
      <c r="E37" t="s">
        <v>13</v>
      </c>
      <c r="F37" t="s">
        <v>233</v>
      </c>
      <c r="G37" t="s">
        <v>234</v>
      </c>
      <c r="H37" t="s">
        <v>235</v>
      </c>
      <c r="I37" t="str">
        <f t="shared" si="1"/>
        <v>-7.75942813, 110.38115831</v>
      </c>
      <c r="J37" t="s">
        <v>236</v>
      </c>
      <c r="K37" t="s">
        <v>19</v>
      </c>
      <c r="L37" t="s">
        <v>237</v>
      </c>
      <c r="M37" t="s">
        <v>238</v>
      </c>
    </row>
    <row r="38" spans="1:13" x14ac:dyDescent="0.25">
      <c r="A38" t="s">
        <v>36</v>
      </c>
      <c r="B38" t="s">
        <v>13</v>
      </c>
      <c r="C38" t="s">
        <v>13</v>
      </c>
      <c r="D38" t="s">
        <v>14</v>
      </c>
      <c r="E38" t="s">
        <v>13</v>
      </c>
      <c r="F38" t="s">
        <v>239</v>
      </c>
      <c r="G38" t="s">
        <v>240</v>
      </c>
      <c r="H38" t="s">
        <v>241</v>
      </c>
      <c r="I38" t="str">
        <f t="shared" si="1"/>
        <v>-7.75938935, 110.38116333</v>
      </c>
      <c r="J38" t="s">
        <v>242</v>
      </c>
      <c r="K38" t="s">
        <v>19</v>
      </c>
      <c r="L38" t="s">
        <v>243</v>
      </c>
      <c r="M38" t="s">
        <v>244</v>
      </c>
    </row>
    <row r="39" spans="1:13" x14ac:dyDescent="0.25">
      <c r="A39" t="s">
        <v>12</v>
      </c>
      <c r="B39" t="s">
        <v>13</v>
      </c>
      <c r="C39" t="s">
        <v>14</v>
      </c>
      <c r="D39" t="s">
        <v>13</v>
      </c>
      <c r="E39" t="s">
        <v>13</v>
      </c>
      <c r="F39" t="s">
        <v>245</v>
      </c>
      <c r="G39" t="s">
        <v>246</v>
      </c>
      <c r="H39" t="s">
        <v>247</v>
      </c>
      <c r="I39" t="str">
        <f t="shared" si="1"/>
        <v>-7.75849002, 110.38163632</v>
      </c>
      <c r="J39" t="s">
        <v>248</v>
      </c>
      <c r="K39" t="s">
        <v>33</v>
      </c>
      <c r="L39" t="s">
        <v>249</v>
      </c>
      <c r="M39" t="s">
        <v>250</v>
      </c>
    </row>
    <row r="40" spans="1:13" x14ac:dyDescent="0.25">
      <c r="A40" t="s">
        <v>106</v>
      </c>
      <c r="B40" t="s">
        <v>14</v>
      </c>
      <c r="C40" t="s">
        <v>13</v>
      </c>
      <c r="D40" t="s">
        <v>13</v>
      </c>
      <c r="E40" t="s">
        <v>13</v>
      </c>
      <c r="F40" t="s">
        <v>251</v>
      </c>
      <c r="G40" t="s">
        <v>252</v>
      </c>
      <c r="H40" t="s">
        <v>253</v>
      </c>
      <c r="I40" t="str">
        <f t="shared" si="1"/>
        <v>-7.75806174, 110.38192678</v>
      </c>
      <c r="J40" t="s">
        <v>254</v>
      </c>
      <c r="K40" t="s">
        <v>19</v>
      </c>
      <c r="L40" t="s">
        <v>255</v>
      </c>
      <c r="M40" t="s">
        <v>256</v>
      </c>
    </row>
    <row r="41" spans="1:13" x14ac:dyDescent="0.25">
      <c r="A41" t="s">
        <v>36</v>
      </c>
      <c r="B41" t="s">
        <v>13</v>
      </c>
      <c r="C41" t="s">
        <v>13</v>
      </c>
      <c r="D41" t="s">
        <v>14</v>
      </c>
      <c r="E41" t="s">
        <v>13</v>
      </c>
      <c r="F41" t="s">
        <v>257</v>
      </c>
      <c r="G41" t="s">
        <v>258</v>
      </c>
      <c r="H41" t="s">
        <v>259</v>
      </c>
      <c r="I41" t="str">
        <f t="shared" si="1"/>
        <v>-7.75679685, 110.38226542</v>
      </c>
      <c r="J41" t="s">
        <v>260</v>
      </c>
      <c r="K41" t="s">
        <v>19</v>
      </c>
      <c r="L41" t="s">
        <v>261</v>
      </c>
      <c r="M41" t="s">
        <v>262</v>
      </c>
    </row>
    <row r="42" spans="1:13" x14ac:dyDescent="0.25">
      <c r="A42" t="s">
        <v>263</v>
      </c>
      <c r="B42" t="s">
        <v>13</v>
      </c>
      <c r="C42" t="s">
        <v>13</v>
      </c>
      <c r="D42" t="s">
        <v>13</v>
      </c>
      <c r="E42" t="s">
        <v>14</v>
      </c>
      <c r="F42" t="s">
        <v>264</v>
      </c>
      <c r="G42" t="s">
        <v>265</v>
      </c>
      <c r="H42" t="s">
        <v>266</v>
      </c>
      <c r="I42" t="str">
        <f t="shared" si="1"/>
        <v>-7.75609687, 110.38259528</v>
      </c>
      <c r="J42" t="s">
        <v>267</v>
      </c>
      <c r="K42" t="s">
        <v>19</v>
      </c>
      <c r="L42" t="s">
        <v>268</v>
      </c>
      <c r="M42" t="s">
        <v>269</v>
      </c>
    </row>
    <row r="43" spans="1:13" x14ac:dyDescent="0.25">
      <c r="A43" t="s">
        <v>106</v>
      </c>
      <c r="B43" t="s">
        <v>14</v>
      </c>
      <c r="C43" t="s">
        <v>13</v>
      </c>
      <c r="D43" t="s">
        <v>13</v>
      </c>
      <c r="E43" t="s">
        <v>13</v>
      </c>
      <c r="F43" t="s">
        <v>270</v>
      </c>
      <c r="G43" t="s">
        <v>271</v>
      </c>
      <c r="H43" t="s">
        <v>272</v>
      </c>
      <c r="I43" t="str">
        <f t="shared" si="1"/>
        <v>-7.75449454, 110.38237975</v>
      </c>
      <c r="J43" t="s">
        <v>273</v>
      </c>
      <c r="K43" t="s">
        <v>19</v>
      </c>
      <c r="L43" t="s">
        <v>274</v>
      </c>
      <c r="M43" t="s">
        <v>275</v>
      </c>
    </row>
    <row r="44" spans="1:13" x14ac:dyDescent="0.25">
      <c r="A44" t="s">
        <v>12</v>
      </c>
      <c r="B44" t="s">
        <v>13</v>
      </c>
      <c r="C44" t="s">
        <v>14</v>
      </c>
      <c r="D44" t="s">
        <v>13</v>
      </c>
      <c r="E44" t="s">
        <v>13</v>
      </c>
      <c r="F44" t="s">
        <v>276</v>
      </c>
      <c r="G44" t="s">
        <v>277</v>
      </c>
      <c r="H44" t="s">
        <v>278</v>
      </c>
      <c r="I44" t="str">
        <f t="shared" si="1"/>
        <v>-7.75571355, 110.3778495</v>
      </c>
      <c r="J44" t="s">
        <v>279</v>
      </c>
      <c r="K44" t="s">
        <v>33</v>
      </c>
      <c r="L44" t="s">
        <v>280</v>
      </c>
      <c r="M44" t="s">
        <v>281</v>
      </c>
    </row>
    <row r="45" spans="1:13" x14ac:dyDescent="0.25">
      <c r="A45" t="s">
        <v>43</v>
      </c>
      <c r="B45" t="s">
        <v>14</v>
      </c>
      <c r="C45" t="s">
        <v>14</v>
      </c>
      <c r="D45" t="s">
        <v>13</v>
      </c>
      <c r="E45" t="s">
        <v>13</v>
      </c>
      <c r="F45" t="s">
        <v>282</v>
      </c>
      <c r="G45" t="s">
        <v>283</v>
      </c>
      <c r="H45" t="s">
        <v>284</v>
      </c>
      <c r="I45" t="str">
        <f t="shared" si="1"/>
        <v>-7.7565585, 110.37275275</v>
      </c>
      <c r="J45" t="s">
        <v>285</v>
      </c>
      <c r="K45" t="s">
        <v>19</v>
      </c>
      <c r="L45" t="s">
        <v>286</v>
      </c>
      <c r="M45" t="s">
        <v>287</v>
      </c>
    </row>
    <row r="46" spans="1:13" x14ac:dyDescent="0.25">
      <c r="A46" t="s">
        <v>106</v>
      </c>
      <c r="B46" t="s">
        <v>14</v>
      </c>
      <c r="C46" t="s">
        <v>13</v>
      </c>
      <c r="D46" t="s">
        <v>13</v>
      </c>
      <c r="E46" t="s">
        <v>13</v>
      </c>
      <c r="F46" t="s">
        <v>288</v>
      </c>
      <c r="G46" t="s">
        <v>289</v>
      </c>
      <c r="H46" t="s">
        <v>290</v>
      </c>
      <c r="I46" t="str">
        <f t="shared" si="1"/>
        <v>-7.75658317, 110.37272144</v>
      </c>
      <c r="J46" t="s">
        <v>291</v>
      </c>
      <c r="K46" t="s">
        <v>19</v>
      </c>
      <c r="L46" t="s">
        <v>292</v>
      </c>
      <c r="M46" t="s">
        <v>293</v>
      </c>
    </row>
    <row r="47" spans="1:13" x14ac:dyDescent="0.25">
      <c r="A47" t="s">
        <v>43</v>
      </c>
      <c r="B47" t="s">
        <v>14</v>
      </c>
      <c r="C47" t="s">
        <v>14</v>
      </c>
      <c r="D47" t="s">
        <v>13</v>
      </c>
      <c r="E47" t="s">
        <v>13</v>
      </c>
      <c r="F47" t="s">
        <v>294</v>
      </c>
      <c r="G47" t="s">
        <v>295</v>
      </c>
      <c r="H47" t="s">
        <v>296</v>
      </c>
      <c r="I47" t="str">
        <f t="shared" si="1"/>
        <v>-7.75938584, 110.37221465</v>
      </c>
      <c r="J47" t="s">
        <v>297</v>
      </c>
      <c r="K47" t="s">
        <v>19</v>
      </c>
      <c r="L47" t="s">
        <v>298</v>
      </c>
      <c r="M47" t="s">
        <v>299</v>
      </c>
    </row>
    <row r="48" spans="1:13" x14ac:dyDescent="0.25">
      <c r="A48" t="s">
        <v>36</v>
      </c>
      <c r="B48" t="s">
        <v>13</v>
      </c>
      <c r="C48" t="s">
        <v>13</v>
      </c>
      <c r="D48" t="s">
        <v>14</v>
      </c>
      <c r="E48" t="s">
        <v>13</v>
      </c>
      <c r="F48" t="s">
        <v>300</v>
      </c>
      <c r="G48" t="s">
        <v>301</v>
      </c>
      <c r="H48" t="s">
        <v>302</v>
      </c>
      <c r="I48" t="str">
        <f t="shared" si="1"/>
        <v>-7.76021606, 110.37210087</v>
      </c>
      <c r="J48" t="s">
        <v>303</v>
      </c>
      <c r="K48" t="s">
        <v>19</v>
      </c>
      <c r="L48" t="s">
        <v>304</v>
      </c>
      <c r="M48" t="s">
        <v>305</v>
      </c>
    </row>
    <row r="49" spans="1:13" x14ac:dyDescent="0.25">
      <c r="A49" t="s">
        <v>43</v>
      </c>
      <c r="B49" t="s">
        <v>14</v>
      </c>
      <c r="C49" t="s">
        <v>14</v>
      </c>
      <c r="D49" t="s">
        <v>13</v>
      </c>
      <c r="E49" t="s">
        <v>13</v>
      </c>
      <c r="F49" t="s">
        <v>306</v>
      </c>
      <c r="G49" t="s">
        <v>307</v>
      </c>
      <c r="H49" t="s">
        <v>308</v>
      </c>
      <c r="I49" t="str">
        <f t="shared" si="1"/>
        <v>-7.76035873, 110.37211627</v>
      </c>
      <c r="J49" t="s">
        <v>309</v>
      </c>
      <c r="K49" t="s">
        <v>33</v>
      </c>
      <c r="L49" t="s">
        <v>310</v>
      </c>
      <c r="M49" t="s">
        <v>311</v>
      </c>
    </row>
    <row r="50" spans="1:13" x14ac:dyDescent="0.25">
      <c r="A50" t="s">
        <v>106</v>
      </c>
      <c r="B50" t="s">
        <v>14</v>
      </c>
      <c r="C50" t="s">
        <v>13</v>
      </c>
      <c r="D50" t="s">
        <v>13</v>
      </c>
      <c r="E50" t="s">
        <v>13</v>
      </c>
      <c r="F50" t="s">
        <v>312</v>
      </c>
      <c r="G50" t="s">
        <v>313</v>
      </c>
      <c r="H50" t="s">
        <v>314</v>
      </c>
      <c r="I50" t="str">
        <f t="shared" si="1"/>
        <v>-7.76162726, 110.37459489</v>
      </c>
      <c r="J50" t="s">
        <v>315</v>
      </c>
      <c r="K50" t="s">
        <v>33</v>
      </c>
      <c r="L50" t="s">
        <v>316</v>
      </c>
      <c r="M50" t="s">
        <v>317</v>
      </c>
    </row>
    <row r="51" spans="1:13" x14ac:dyDescent="0.25">
      <c r="A51" t="s">
        <v>50</v>
      </c>
      <c r="B51" t="s">
        <v>13</v>
      </c>
      <c r="C51" t="s">
        <v>14</v>
      </c>
      <c r="D51" t="s">
        <v>14</v>
      </c>
      <c r="E51" t="s">
        <v>13</v>
      </c>
      <c r="F51" t="s">
        <v>318</v>
      </c>
      <c r="G51" t="s">
        <v>319</v>
      </c>
      <c r="H51" t="s">
        <v>320</v>
      </c>
      <c r="I51" t="str">
        <f t="shared" si="1"/>
        <v>-7.76207406, 110.37759746</v>
      </c>
      <c r="J51" t="s">
        <v>321</v>
      </c>
      <c r="K51" t="s">
        <v>33</v>
      </c>
      <c r="L51" t="s">
        <v>322</v>
      </c>
      <c r="M51" t="s">
        <v>323</v>
      </c>
    </row>
    <row r="52" spans="1:13" x14ac:dyDescent="0.25">
      <c r="A52" t="s">
        <v>12</v>
      </c>
      <c r="B52" t="s">
        <v>13</v>
      </c>
      <c r="C52" t="s">
        <v>14</v>
      </c>
      <c r="D52" t="s">
        <v>13</v>
      </c>
      <c r="E52" t="s">
        <v>13</v>
      </c>
      <c r="F52" t="s">
        <v>324</v>
      </c>
      <c r="G52" t="s">
        <v>325</v>
      </c>
      <c r="H52" t="s">
        <v>326</v>
      </c>
      <c r="I52" t="str">
        <f t="shared" si="1"/>
        <v>-7.76728991, 110.3744307</v>
      </c>
      <c r="J52" t="s">
        <v>327</v>
      </c>
      <c r="K52" t="s">
        <v>328</v>
      </c>
      <c r="L52" t="s">
        <v>329</v>
      </c>
      <c r="M52" t="s">
        <v>330</v>
      </c>
    </row>
    <row r="53" spans="1:13" x14ac:dyDescent="0.25">
      <c r="A53" t="s">
        <v>106</v>
      </c>
      <c r="B53" t="s">
        <v>14</v>
      </c>
      <c r="C53" t="s">
        <v>13</v>
      </c>
      <c r="D53" t="s">
        <v>13</v>
      </c>
      <c r="E53" t="s">
        <v>13</v>
      </c>
      <c r="F53" t="s">
        <v>331</v>
      </c>
      <c r="G53" t="s">
        <v>332</v>
      </c>
      <c r="H53" t="s">
        <v>333</v>
      </c>
      <c r="I53" t="str">
        <f t="shared" si="1"/>
        <v>-7.76304431, 110.37318747</v>
      </c>
      <c r="J53" t="s">
        <v>334</v>
      </c>
      <c r="K53" t="s">
        <v>335</v>
      </c>
      <c r="L53" t="s">
        <v>336</v>
      </c>
      <c r="M53" t="s">
        <v>337</v>
      </c>
    </row>
    <row r="54" spans="1:13" x14ac:dyDescent="0.25">
      <c r="A54" t="s">
        <v>106</v>
      </c>
      <c r="B54" t="s">
        <v>14</v>
      </c>
      <c r="C54" t="s">
        <v>13</v>
      </c>
      <c r="D54" t="s">
        <v>13</v>
      </c>
      <c r="E54" t="s">
        <v>13</v>
      </c>
      <c r="F54" t="s">
        <v>338</v>
      </c>
      <c r="G54" t="s">
        <v>339</v>
      </c>
      <c r="H54" t="s">
        <v>340</v>
      </c>
      <c r="I54" t="str">
        <f t="shared" si="1"/>
        <v>-7.76208693, 110.37329476</v>
      </c>
      <c r="J54" t="s">
        <v>341</v>
      </c>
      <c r="K54" t="s">
        <v>335</v>
      </c>
      <c r="L54" t="s">
        <v>342</v>
      </c>
      <c r="M54" t="s">
        <v>343</v>
      </c>
    </row>
    <row r="55" spans="1:13" x14ac:dyDescent="0.25">
      <c r="A55" t="s">
        <v>106</v>
      </c>
      <c r="B55" t="s">
        <v>14</v>
      </c>
      <c r="C55" t="s">
        <v>13</v>
      </c>
      <c r="D55" t="s">
        <v>13</v>
      </c>
      <c r="E55" t="s">
        <v>13</v>
      </c>
      <c r="F55" t="s">
        <v>344</v>
      </c>
      <c r="G55" t="s">
        <v>345</v>
      </c>
      <c r="H55" t="s">
        <v>346</v>
      </c>
      <c r="I55" t="str">
        <f t="shared" si="1"/>
        <v>-7.76175242, 110.37305324</v>
      </c>
      <c r="J55" t="s">
        <v>347</v>
      </c>
      <c r="K55" t="s">
        <v>335</v>
      </c>
      <c r="L55" t="s">
        <v>348</v>
      </c>
      <c r="M55" t="s">
        <v>349</v>
      </c>
    </row>
    <row r="56" spans="1:13" x14ac:dyDescent="0.25">
      <c r="A56" t="s">
        <v>43</v>
      </c>
      <c r="B56" t="s">
        <v>14</v>
      </c>
      <c r="C56" t="s">
        <v>14</v>
      </c>
      <c r="D56" t="s">
        <v>13</v>
      </c>
      <c r="E56" t="s">
        <v>13</v>
      </c>
      <c r="F56" t="s">
        <v>350</v>
      </c>
      <c r="G56" t="s">
        <v>351</v>
      </c>
      <c r="H56" t="s">
        <v>352</v>
      </c>
      <c r="I56" t="str">
        <f t="shared" si="1"/>
        <v>-7.76332496, 110.37364231</v>
      </c>
      <c r="J56" t="s">
        <v>353</v>
      </c>
      <c r="K56" t="s">
        <v>33</v>
      </c>
      <c r="L56" t="s">
        <v>354</v>
      </c>
      <c r="M56" t="s">
        <v>355</v>
      </c>
    </row>
    <row r="57" spans="1:13" x14ac:dyDescent="0.25">
      <c r="A57" t="s">
        <v>106</v>
      </c>
      <c r="B57" t="s">
        <v>14</v>
      </c>
      <c r="C57" t="s">
        <v>13</v>
      </c>
      <c r="D57" t="s">
        <v>13</v>
      </c>
      <c r="E57" t="s">
        <v>13</v>
      </c>
      <c r="F57" t="s">
        <v>356</v>
      </c>
      <c r="G57" t="s">
        <v>357</v>
      </c>
      <c r="H57" t="s">
        <v>358</v>
      </c>
      <c r="I57" t="str">
        <f t="shared" si="1"/>
        <v>-7.764043, 110.37462374</v>
      </c>
      <c r="J57" t="s">
        <v>359</v>
      </c>
      <c r="K57" t="s">
        <v>33</v>
      </c>
      <c r="L57" t="s">
        <v>360</v>
      </c>
      <c r="M57" t="s">
        <v>361</v>
      </c>
    </row>
    <row r="58" spans="1:13" x14ac:dyDescent="0.25">
      <c r="A58" t="s">
        <v>106</v>
      </c>
      <c r="B58" t="s">
        <v>14</v>
      </c>
      <c r="C58" t="s">
        <v>13</v>
      </c>
      <c r="D58" t="s">
        <v>13</v>
      </c>
      <c r="E58" t="s">
        <v>13</v>
      </c>
      <c r="F58" t="s">
        <v>362</v>
      </c>
      <c r="G58" t="s">
        <v>363</v>
      </c>
      <c r="H58" t="s">
        <v>364</v>
      </c>
      <c r="I58" t="str">
        <f t="shared" si="1"/>
        <v>-7.77088594, 110.37325617</v>
      </c>
      <c r="J58" t="s">
        <v>365</v>
      </c>
      <c r="K58" t="s">
        <v>33</v>
      </c>
      <c r="L58" t="s">
        <v>366</v>
      </c>
      <c r="M58" t="s">
        <v>367</v>
      </c>
    </row>
    <row r="59" spans="1:13" x14ac:dyDescent="0.25">
      <c r="A59" t="s">
        <v>12</v>
      </c>
      <c r="B59" t="s">
        <v>13</v>
      </c>
      <c r="C59" t="s">
        <v>14</v>
      </c>
      <c r="D59" t="s">
        <v>13</v>
      </c>
      <c r="E59" t="s">
        <v>13</v>
      </c>
      <c r="F59" t="s">
        <v>368</v>
      </c>
      <c r="G59" t="s">
        <v>369</v>
      </c>
      <c r="H59" t="s">
        <v>370</v>
      </c>
      <c r="I59" t="str">
        <f t="shared" si="1"/>
        <v>-7.77611891, 110.3756881</v>
      </c>
      <c r="J59" t="s">
        <v>371</v>
      </c>
      <c r="K59" t="s">
        <v>33</v>
      </c>
      <c r="L59" t="s">
        <v>372</v>
      </c>
      <c r="M59" t="s">
        <v>373</v>
      </c>
    </row>
    <row r="60" spans="1:13" x14ac:dyDescent="0.25">
      <c r="A60" t="s">
        <v>43</v>
      </c>
      <c r="B60" t="s">
        <v>14</v>
      </c>
      <c r="C60" t="s">
        <v>14</v>
      </c>
      <c r="D60" t="s">
        <v>13</v>
      </c>
      <c r="E60" t="s">
        <v>13</v>
      </c>
      <c r="F60" t="s">
        <v>374</v>
      </c>
      <c r="G60" t="s">
        <v>375</v>
      </c>
      <c r="H60" t="s">
        <v>376</v>
      </c>
      <c r="I60" t="str">
        <f t="shared" si="1"/>
        <v>-7.77603639, 110.37656219</v>
      </c>
      <c r="J60" t="s">
        <v>377</v>
      </c>
      <c r="K60" t="s">
        <v>33</v>
      </c>
      <c r="L60" t="s">
        <v>378</v>
      </c>
      <c r="M60" t="s">
        <v>379</v>
      </c>
    </row>
    <row r="61" spans="1:13" x14ac:dyDescent="0.25">
      <c r="A61" t="s">
        <v>106</v>
      </c>
      <c r="B61" t="s">
        <v>14</v>
      </c>
      <c r="C61" t="s">
        <v>13</v>
      </c>
      <c r="D61" t="s">
        <v>13</v>
      </c>
      <c r="E61" t="s">
        <v>13</v>
      </c>
      <c r="F61" t="s">
        <v>380</v>
      </c>
      <c r="G61" t="s">
        <v>381</v>
      </c>
      <c r="H61" t="s">
        <v>382</v>
      </c>
      <c r="I61" t="str">
        <f t="shared" si="1"/>
        <v>-7.776187, 110.37704546</v>
      </c>
      <c r="J61" t="s">
        <v>383</v>
      </c>
      <c r="K61" t="s">
        <v>33</v>
      </c>
      <c r="L61" t="s">
        <v>384</v>
      </c>
      <c r="M61" t="s">
        <v>385</v>
      </c>
    </row>
    <row r="62" spans="1:13" x14ac:dyDescent="0.25">
      <c r="A62" t="s">
        <v>106</v>
      </c>
      <c r="B62" t="s">
        <v>14</v>
      </c>
      <c r="C62" t="s">
        <v>13</v>
      </c>
      <c r="D62" t="s">
        <v>13</v>
      </c>
      <c r="E62" t="s">
        <v>13</v>
      </c>
      <c r="F62" t="s">
        <v>386</v>
      </c>
      <c r="G62" t="s">
        <v>387</v>
      </c>
      <c r="H62" t="s">
        <v>388</v>
      </c>
      <c r="I62" t="str">
        <f t="shared" si="1"/>
        <v>-7.77620908, 110.37717774</v>
      </c>
      <c r="J62" t="s">
        <v>389</v>
      </c>
      <c r="K62" t="s">
        <v>33</v>
      </c>
      <c r="L62" t="s">
        <v>390</v>
      </c>
      <c r="M62" t="s">
        <v>391</v>
      </c>
    </row>
    <row r="63" spans="1:13" x14ac:dyDescent="0.25">
      <c r="A63" t="s">
        <v>43</v>
      </c>
      <c r="B63" t="s">
        <v>14</v>
      </c>
      <c r="C63" t="s">
        <v>14</v>
      </c>
      <c r="D63" t="s">
        <v>13</v>
      </c>
      <c r="E63" t="s">
        <v>13</v>
      </c>
      <c r="F63" t="s">
        <v>392</v>
      </c>
      <c r="G63" t="s">
        <v>393</v>
      </c>
      <c r="H63" t="s">
        <v>394</v>
      </c>
      <c r="I63" t="str">
        <f t="shared" si="1"/>
        <v>-7.77613958, 110.37821217</v>
      </c>
      <c r="J63" t="s">
        <v>395</v>
      </c>
      <c r="K63" t="s">
        <v>33</v>
      </c>
      <c r="L63" t="s">
        <v>396</v>
      </c>
      <c r="M63" t="s">
        <v>397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A26AE-86CD-448C-B80E-FD40C21F4B8A}">
  <dimension ref="A2:H4"/>
  <sheetViews>
    <sheetView tabSelected="1" workbookViewId="0">
      <selection activeCell="G3" sqref="G3"/>
    </sheetView>
  </sheetViews>
  <sheetFormatPr defaultRowHeight="15" x14ac:dyDescent="0.25"/>
  <cols>
    <col min="1" max="1" width="30.140625" bestFit="1" customWidth="1"/>
    <col min="2" max="2" width="23.7109375" bestFit="1" customWidth="1"/>
    <col min="3" max="3" width="17" bestFit="1" customWidth="1"/>
    <col min="4" max="4" width="54.85546875" bestFit="1" customWidth="1"/>
  </cols>
  <sheetData>
    <row r="2" spans="1:8" x14ac:dyDescent="0.25">
      <c r="A2" s="2" t="s">
        <v>525</v>
      </c>
      <c r="B2" s="2" t="s">
        <v>401</v>
      </c>
      <c r="C2" s="2" t="s">
        <v>35</v>
      </c>
      <c r="D2" t="s">
        <v>463</v>
      </c>
      <c r="E2" s="2" t="s">
        <v>648</v>
      </c>
      <c r="F2" s="2">
        <v>1</v>
      </c>
      <c r="G2" s="2" t="str">
        <f>CONCATENATE("&lt;td&gt;",F2,"&lt;/td&gt;","&lt;td&gt;",A2,"&lt;/td&gt;","&lt;td&gt;",B2,"&lt;/td&gt;","&lt;td&gt;",D2,"&lt;/td&gt;")</f>
        <v>&lt;td&gt;1&lt;/td&gt;&lt;td&gt;Bensin Eceran + Tambal Ban + Bengkel&lt;/td&gt;&lt;td&gt;-7.75627566, 110.3705664&lt;/td&gt;&lt;td&gt;Jl.  Tirtamarta 1, Pandega. Selatan PDAM monjali,  Timur soto ijo&lt;/td&gt;</v>
      </c>
      <c r="H2" t="str">
        <f>CONCATENATE(E2," = ","L.marker([",B2,"], {icon:hitam}).bindPopup('",A2," &lt;br&gt; &lt;img src = ""foto/",C2,""""," /&gt; &lt;br&gt;",D2,"'),")</f>
        <v>h1 = L.marker([-7.75627566, 110.3705664], {icon:hitam}).bindPopup('Bensin Eceran + Tambal Ban + Bengkel &lt;br&gt; &lt;img src = "foto/1558412258028.jpg" /&gt; &lt;br&gt;Jl.  Tirtamarta 1, Pandega. Selatan PDAM monjali,  Timur soto ijo'),</v>
      </c>
    </row>
    <row r="3" spans="1:8" x14ac:dyDescent="0.25">
      <c r="A3" s="2" t="s">
        <v>525</v>
      </c>
      <c r="B3" s="2" t="s">
        <v>411</v>
      </c>
      <c r="C3" s="2" t="s">
        <v>99</v>
      </c>
      <c r="D3" t="s">
        <v>472</v>
      </c>
      <c r="E3" s="2" t="s">
        <v>649</v>
      </c>
      <c r="F3" s="2">
        <v>2</v>
      </c>
      <c r="G3" s="2" t="str">
        <f>CONCATENATE("&lt;td&gt;",F3,"&lt;/td&gt;","&lt;td&gt;",A3,"&lt;/td&gt;","&lt;td&gt;",B3,"&lt;/td&gt;","&lt;td&gt;",D3,"&lt;/td&gt;")</f>
        <v>&lt;td&gt;2&lt;/td&gt;&lt;td&gt;Bensin Eceran + Tambal Ban + Bengkel&lt;/td&gt;&lt;td&gt;-7.76581191, 110.36912266&lt;/td&gt;&lt;td&gt;Timur Jl. Monjali. Utara ahas monjali&lt;/td&gt;</v>
      </c>
      <c r="H3" t="str">
        <f>CONCATENATE(E3," = ","L.marker([",B3,"], {icon:hitam}).bindPopup('",A3," &lt;br&gt; &lt;img src = ""foto/",C3,""""," /&gt; &lt;br&gt;",D3,"'),")</f>
        <v>h2 = L.marker([-7.76581191, 110.36912266], {icon:hitam}).bindPopup('Bensin Eceran + Tambal Ban + Bengkel &lt;br&gt; &lt;img src = "foto/1558413249017.jpg" /&gt; &lt;br&gt;Timur Jl. Monjali. Utara ahas monjali'),</v>
      </c>
    </row>
    <row r="4" spans="1:8" x14ac:dyDescent="0.25">
      <c r="E4" t="str">
        <f>CONCATENATE(E2,", ",E3)</f>
        <v>h1, h2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30B6B-4903-4D64-BCF1-86D465548456}">
  <dimension ref="A1:D63"/>
  <sheetViews>
    <sheetView workbookViewId="0">
      <selection activeCell="D48" sqref="D48"/>
    </sheetView>
  </sheetViews>
  <sheetFormatPr defaultColWidth="8.7109375" defaultRowHeight="15" x14ac:dyDescent="0.25"/>
  <cols>
    <col min="1" max="1" width="38.140625" style="2" customWidth="1"/>
    <col min="2" max="2" width="23.7109375" style="2" bestFit="1" customWidth="1"/>
    <col min="3" max="3" width="17" style="2" bestFit="1" customWidth="1"/>
    <col min="4" max="4" width="75.5703125" style="2" bestFit="1" customWidth="1"/>
    <col min="5" max="16384" width="8.7109375" style="2"/>
  </cols>
  <sheetData>
    <row r="1" spans="1:4" x14ac:dyDescent="0.25">
      <c r="A1" s="2" t="s">
        <v>0</v>
      </c>
      <c r="B1" s="2" t="s">
        <v>398</v>
      </c>
      <c r="C1" s="2" t="s">
        <v>11</v>
      </c>
      <c r="D1" s="2" t="s">
        <v>461</v>
      </c>
    </row>
    <row r="2" spans="1:4" x14ac:dyDescent="0.25">
      <c r="A2" s="2" t="s">
        <v>12</v>
      </c>
      <c r="B2" s="2" t="s">
        <v>399</v>
      </c>
      <c r="C2" s="2" t="s">
        <v>21</v>
      </c>
      <c r="D2" t="s">
        <v>518</v>
      </c>
    </row>
    <row r="3" spans="1:4" x14ac:dyDescent="0.25">
      <c r="A3" s="2" t="s">
        <v>12</v>
      </c>
      <c r="B3" s="2" t="s">
        <v>400</v>
      </c>
      <c r="C3" s="2" t="s">
        <v>27</v>
      </c>
      <c r="D3" s="3" t="s">
        <v>519</v>
      </c>
    </row>
    <row r="4" spans="1:4" x14ac:dyDescent="0.25">
      <c r="A4" s="2" t="s">
        <v>525</v>
      </c>
      <c r="B4" s="2" t="s">
        <v>401</v>
      </c>
      <c r="C4" s="2" t="s">
        <v>35</v>
      </c>
      <c r="D4" t="s">
        <v>463</v>
      </c>
    </row>
    <row r="5" spans="1:4" x14ac:dyDescent="0.25">
      <c r="A5" s="2" t="s">
        <v>36</v>
      </c>
      <c r="B5" s="2" t="s">
        <v>402</v>
      </c>
      <c r="C5" s="2" t="s">
        <v>42</v>
      </c>
      <c r="D5" s="3" t="s">
        <v>462</v>
      </c>
    </row>
    <row r="6" spans="1:4" x14ac:dyDescent="0.25">
      <c r="A6" s="2" t="s">
        <v>522</v>
      </c>
      <c r="B6" s="2" t="s">
        <v>403</v>
      </c>
      <c r="C6" s="2" t="s">
        <v>49</v>
      </c>
      <c r="D6" t="s">
        <v>464</v>
      </c>
    </row>
    <row r="7" spans="1:4" x14ac:dyDescent="0.25">
      <c r="A7" s="2" t="s">
        <v>524</v>
      </c>
      <c r="B7" s="2" t="s">
        <v>404</v>
      </c>
      <c r="C7" s="2" t="s">
        <v>56</v>
      </c>
      <c r="D7" t="s">
        <v>465</v>
      </c>
    </row>
    <row r="8" spans="1:4" x14ac:dyDescent="0.25">
      <c r="A8" s="2" t="s">
        <v>522</v>
      </c>
      <c r="B8" s="2" t="s">
        <v>405</v>
      </c>
      <c r="C8" s="2" t="s">
        <v>62</v>
      </c>
      <c r="D8" t="s">
        <v>466</v>
      </c>
    </row>
    <row r="9" spans="1:4" x14ac:dyDescent="0.25">
      <c r="A9" s="2" t="s">
        <v>524</v>
      </c>
      <c r="B9" s="2" t="s">
        <v>406</v>
      </c>
      <c r="C9" s="2" t="s">
        <v>68</v>
      </c>
      <c r="D9" t="s">
        <v>467</v>
      </c>
    </row>
    <row r="10" spans="1:4" x14ac:dyDescent="0.25">
      <c r="A10" s="2" t="s">
        <v>69</v>
      </c>
      <c r="B10" s="2" t="s">
        <v>407</v>
      </c>
      <c r="C10" s="2" t="s">
        <v>75</v>
      </c>
      <c r="D10" t="s">
        <v>468</v>
      </c>
    </row>
    <row r="11" spans="1:4" x14ac:dyDescent="0.25">
      <c r="A11" s="2" t="s">
        <v>36</v>
      </c>
      <c r="B11" s="2" t="s">
        <v>408</v>
      </c>
      <c r="C11" s="2" t="s">
        <v>81</v>
      </c>
      <c r="D11" t="s">
        <v>469</v>
      </c>
    </row>
    <row r="12" spans="1:4" x14ac:dyDescent="0.25">
      <c r="A12" s="2" t="s">
        <v>524</v>
      </c>
      <c r="B12" s="2" t="s">
        <v>409</v>
      </c>
      <c r="C12" s="2" t="s">
        <v>87</v>
      </c>
      <c r="D12" t="s">
        <v>470</v>
      </c>
    </row>
    <row r="13" spans="1:4" x14ac:dyDescent="0.25">
      <c r="A13" s="2" t="s">
        <v>12</v>
      </c>
      <c r="B13" s="2" t="s">
        <v>410</v>
      </c>
      <c r="C13" s="2" t="s">
        <v>93</v>
      </c>
      <c r="D13" t="s">
        <v>471</v>
      </c>
    </row>
    <row r="14" spans="1:4" x14ac:dyDescent="0.25">
      <c r="A14" s="2" t="s">
        <v>525</v>
      </c>
      <c r="B14" s="2" t="s">
        <v>411</v>
      </c>
      <c r="C14" s="2" t="s">
        <v>99</v>
      </c>
      <c r="D14" t="s">
        <v>472</v>
      </c>
    </row>
    <row r="15" spans="1:4" x14ac:dyDescent="0.25">
      <c r="A15" s="2" t="s">
        <v>36</v>
      </c>
      <c r="B15" s="2" t="s">
        <v>412</v>
      </c>
      <c r="C15" s="2" t="s">
        <v>105</v>
      </c>
      <c r="D15" t="s">
        <v>473</v>
      </c>
    </row>
    <row r="16" spans="1:4" x14ac:dyDescent="0.25">
      <c r="A16" s="2" t="s">
        <v>106</v>
      </c>
      <c r="B16" s="2" t="s">
        <v>413</v>
      </c>
      <c r="C16" s="2" t="s">
        <v>112</v>
      </c>
      <c r="D16" t="s">
        <v>474</v>
      </c>
    </row>
    <row r="17" spans="1:4" x14ac:dyDescent="0.25">
      <c r="A17" s="2" t="s">
        <v>12</v>
      </c>
      <c r="B17" s="2" t="s">
        <v>414</v>
      </c>
      <c r="C17" s="2" t="s">
        <v>118</v>
      </c>
      <c r="D17" t="s">
        <v>475</v>
      </c>
    </row>
    <row r="18" spans="1:4" x14ac:dyDescent="0.25">
      <c r="A18" s="2" t="s">
        <v>522</v>
      </c>
      <c r="B18" s="2" t="s">
        <v>415</v>
      </c>
      <c r="C18" s="2" t="s">
        <v>124</v>
      </c>
      <c r="D18" t="s">
        <v>476</v>
      </c>
    </row>
    <row r="19" spans="1:4" x14ac:dyDescent="0.25">
      <c r="A19" s="2" t="s">
        <v>36</v>
      </c>
      <c r="B19" s="2" t="s">
        <v>416</v>
      </c>
      <c r="C19" s="2" t="s">
        <v>130</v>
      </c>
      <c r="D19" t="s">
        <v>477</v>
      </c>
    </row>
    <row r="20" spans="1:4" x14ac:dyDescent="0.25">
      <c r="A20" s="2" t="s">
        <v>12</v>
      </c>
      <c r="B20" s="2" t="s">
        <v>417</v>
      </c>
      <c r="C20" s="2" t="s">
        <v>136</v>
      </c>
      <c r="D20" t="s">
        <v>478</v>
      </c>
    </row>
    <row r="21" spans="1:4" x14ac:dyDescent="0.25">
      <c r="A21" s="2" t="s">
        <v>522</v>
      </c>
      <c r="B21" s="2" t="s">
        <v>418</v>
      </c>
      <c r="C21" s="2" t="s">
        <v>142</v>
      </c>
      <c r="D21" t="s">
        <v>479</v>
      </c>
    </row>
    <row r="22" spans="1:4" x14ac:dyDescent="0.25">
      <c r="A22" s="2" t="s">
        <v>524</v>
      </c>
      <c r="B22" s="2" t="s">
        <v>419</v>
      </c>
      <c r="C22" s="2" t="s">
        <v>148</v>
      </c>
      <c r="D22" t="s">
        <v>480</v>
      </c>
    </row>
    <row r="23" spans="1:4" x14ac:dyDescent="0.25">
      <c r="A23" s="2" t="s">
        <v>36</v>
      </c>
      <c r="B23" s="2" t="s">
        <v>420</v>
      </c>
      <c r="C23" s="2" t="s">
        <v>154</v>
      </c>
      <c r="D23" t="s">
        <v>481</v>
      </c>
    </row>
    <row r="24" spans="1:4" x14ac:dyDescent="0.25">
      <c r="A24" s="2" t="s">
        <v>36</v>
      </c>
      <c r="B24" s="2" t="s">
        <v>421</v>
      </c>
      <c r="C24" s="2" t="s">
        <v>160</v>
      </c>
      <c r="D24" t="s">
        <v>482</v>
      </c>
    </row>
    <row r="25" spans="1:4" x14ac:dyDescent="0.25">
      <c r="A25" s="2" t="s">
        <v>522</v>
      </c>
      <c r="B25" s="2" t="s">
        <v>422</v>
      </c>
      <c r="C25" s="2" t="s">
        <v>166</v>
      </c>
      <c r="D25" t="s">
        <v>484</v>
      </c>
    </row>
    <row r="26" spans="1:4" x14ac:dyDescent="0.25">
      <c r="A26" s="2" t="s">
        <v>522</v>
      </c>
      <c r="B26" s="2" t="s">
        <v>423</v>
      </c>
      <c r="C26" s="2" t="s">
        <v>172</v>
      </c>
      <c r="D26" t="s">
        <v>483</v>
      </c>
    </row>
    <row r="27" spans="1:4" x14ac:dyDescent="0.25">
      <c r="A27" s="2" t="s">
        <v>106</v>
      </c>
      <c r="B27" s="2" t="s">
        <v>424</v>
      </c>
      <c r="C27" s="2" t="s">
        <v>178</v>
      </c>
      <c r="D27" t="s">
        <v>485</v>
      </c>
    </row>
    <row r="28" spans="1:4" x14ac:dyDescent="0.25">
      <c r="A28" s="2" t="s">
        <v>522</v>
      </c>
      <c r="B28" s="2" t="s">
        <v>425</v>
      </c>
      <c r="C28" s="2" t="s">
        <v>184</v>
      </c>
      <c r="D28" t="s">
        <v>487</v>
      </c>
    </row>
    <row r="29" spans="1:4" x14ac:dyDescent="0.25">
      <c r="A29" s="2" t="s">
        <v>12</v>
      </c>
      <c r="B29" s="2" t="s">
        <v>426</v>
      </c>
      <c r="C29" s="2" t="s">
        <v>190</v>
      </c>
      <c r="D29" t="s">
        <v>486</v>
      </c>
    </row>
    <row r="30" spans="1:4" x14ac:dyDescent="0.25">
      <c r="A30" s="2" t="s">
        <v>522</v>
      </c>
      <c r="B30" s="2" t="s">
        <v>427</v>
      </c>
      <c r="C30" s="2" t="s">
        <v>196</v>
      </c>
      <c r="D30" t="s">
        <v>488</v>
      </c>
    </row>
    <row r="31" spans="1:4" x14ac:dyDescent="0.25">
      <c r="A31" s="2" t="s">
        <v>522</v>
      </c>
      <c r="B31" s="2" t="s">
        <v>428</v>
      </c>
      <c r="C31" s="2" t="s">
        <v>202</v>
      </c>
      <c r="D31" t="s">
        <v>489</v>
      </c>
    </row>
    <row r="32" spans="1:4" x14ac:dyDescent="0.25">
      <c r="A32" s="2" t="s">
        <v>522</v>
      </c>
      <c r="B32" s="2" t="s">
        <v>429</v>
      </c>
      <c r="C32" s="2" t="s">
        <v>208</v>
      </c>
      <c r="D32" t="s">
        <v>490</v>
      </c>
    </row>
    <row r="33" spans="1:4" x14ac:dyDescent="0.25">
      <c r="A33" s="2" t="s">
        <v>36</v>
      </c>
      <c r="B33" s="2" t="s">
        <v>430</v>
      </c>
      <c r="C33" s="2" t="s">
        <v>214</v>
      </c>
      <c r="D33" t="s">
        <v>491</v>
      </c>
    </row>
    <row r="34" spans="1:4" x14ac:dyDescent="0.25">
      <c r="A34" s="2" t="s">
        <v>522</v>
      </c>
      <c r="B34" s="2" t="s">
        <v>431</v>
      </c>
      <c r="C34" s="2" t="s">
        <v>220</v>
      </c>
      <c r="D34" t="s">
        <v>492</v>
      </c>
    </row>
    <row r="35" spans="1:4" x14ac:dyDescent="0.25">
      <c r="A35" s="2" t="s">
        <v>522</v>
      </c>
      <c r="B35" s="2" t="s">
        <v>432</v>
      </c>
      <c r="C35" s="2" t="s">
        <v>226</v>
      </c>
      <c r="D35" t="s">
        <v>493</v>
      </c>
    </row>
    <row r="36" spans="1:4" x14ac:dyDescent="0.25">
      <c r="A36" s="2" t="s">
        <v>106</v>
      </c>
      <c r="B36" s="2" t="s">
        <v>433</v>
      </c>
      <c r="C36" s="2" t="s">
        <v>232</v>
      </c>
      <c r="D36" t="s">
        <v>494</v>
      </c>
    </row>
    <row r="37" spans="1:4" x14ac:dyDescent="0.25">
      <c r="A37" s="2" t="s">
        <v>12</v>
      </c>
      <c r="B37" s="2" t="s">
        <v>434</v>
      </c>
      <c r="C37" s="2" t="s">
        <v>238</v>
      </c>
      <c r="D37" t="s">
        <v>495</v>
      </c>
    </row>
    <row r="38" spans="1:4" x14ac:dyDescent="0.25">
      <c r="A38" s="2" t="s">
        <v>36</v>
      </c>
      <c r="B38" s="2" t="s">
        <v>435</v>
      </c>
      <c r="C38" s="2" t="s">
        <v>244</v>
      </c>
      <c r="D38" t="s">
        <v>496</v>
      </c>
    </row>
    <row r="39" spans="1:4" x14ac:dyDescent="0.25">
      <c r="A39" s="2" t="s">
        <v>12</v>
      </c>
      <c r="B39" s="2" t="s">
        <v>436</v>
      </c>
      <c r="C39" s="2" t="s">
        <v>250</v>
      </c>
      <c r="D39" t="s">
        <v>497</v>
      </c>
    </row>
    <row r="40" spans="1:4" x14ac:dyDescent="0.25">
      <c r="A40" s="2" t="s">
        <v>106</v>
      </c>
      <c r="B40" s="2" t="s">
        <v>437</v>
      </c>
      <c r="C40" s="2" t="s">
        <v>256</v>
      </c>
      <c r="D40" t="s">
        <v>498</v>
      </c>
    </row>
    <row r="41" spans="1:4" x14ac:dyDescent="0.25">
      <c r="A41" s="2" t="s">
        <v>36</v>
      </c>
      <c r="B41" s="2" t="s">
        <v>438</v>
      </c>
      <c r="C41" s="2" t="s">
        <v>262</v>
      </c>
      <c r="D41" t="s">
        <v>499</v>
      </c>
    </row>
    <row r="42" spans="1:4" x14ac:dyDescent="0.25">
      <c r="A42" s="2" t="s">
        <v>263</v>
      </c>
      <c r="B42" s="2" t="s">
        <v>439</v>
      </c>
      <c r="C42" s="2" t="s">
        <v>269</v>
      </c>
      <c r="D42" t="s">
        <v>500</v>
      </c>
    </row>
    <row r="43" spans="1:4" x14ac:dyDescent="0.25">
      <c r="A43" s="2" t="s">
        <v>106</v>
      </c>
      <c r="B43" s="2" t="s">
        <v>440</v>
      </c>
      <c r="C43" s="2" t="s">
        <v>275</v>
      </c>
      <c r="D43" t="s">
        <v>501</v>
      </c>
    </row>
    <row r="44" spans="1:4" x14ac:dyDescent="0.25">
      <c r="A44" s="2" t="s">
        <v>12</v>
      </c>
      <c r="B44" s="2" t="s">
        <v>441</v>
      </c>
      <c r="C44" s="2" t="s">
        <v>281</v>
      </c>
      <c r="D44" t="s">
        <v>503</v>
      </c>
    </row>
    <row r="45" spans="1:4" x14ac:dyDescent="0.25">
      <c r="A45" s="2" t="s">
        <v>522</v>
      </c>
      <c r="B45" s="2" t="s">
        <v>442</v>
      </c>
      <c r="C45" s="2" t="s">
        <v>287</v>
      </c>
      <c r="D45" t="s">
        <v>502</v>
      </c>
    </row>
    <row r="46" spans="1:4" x14ac:dyDescent="0.25">
      <c r="A46" s="2" t="s">
        <v>106</v>
      </c>
      <c r="B46" s="2" t="s">
        <v>443</v>
      </c>
      <c r="C46" s="2" t="s">
        <v>293</v>
      </c>
      <c r="D46" t="s">
        <v>504</v>
      </c>
    </row>
    <row r="47" spans="1:4" x14ac:dyDescent="0.25">
      <c r="A47" s="2" t="s">
        <v>522</v>
      </c>
      <c r="B47" s="2" t="s">
        <v>444</v>
      </c>
      <c r="C47" s="2" t="s">
        <v>299</v>
      </c>
      <c r="D47" t="s">
        <v>505</v>
      </c>
    </row>
    <row r="48" spans="1:4" x14ac:dyDescent="0.25">
      <c r="A48" s="2" t="s">
        <v>36</v>
      </c>
      <c r="B48" s="2" t="s">
        <v>445</v>
      </c>
      <c r="C48" s="2" t="s">
        <v>305</v>
      </c>
      <c r="D48" t="s">
        <v>506</v>
      </c>
    </row>
    <row r="49" spans="1:4" x14ac:dyDescent="0.25">
      <c r="A49" s="2" t="s">
        <v>522</v>
      </c>
      <c r="B49" s="2" t="s">
        <v>446</v>
      </c>
      <c r="C49" s="2" t="s">
        <v>311</v>
      </c>
      <c r="D49" t="s">
        <v>507</v>
      </c>
    </row>
    <row r="50" spans="1:4" x14ac:dyDescent="0.25">
      <c r="A50" s="2" t="s">
        <v>106</v>
      </c>
      <c r="B50" s="2" t="s">
        <v>447</v>
      </c>
      <c r="C50" s="2" t="s">
        <v>317</v>
      </c>
      <c r="D50" t="s">
        <v>508</v>
      </c>
    </row>
    <row r="51" spans="1:4" x14ac:dyDescent="0.25">
      <c r="A51" s="2" t="s">
        <v>524</v>
      </c>
      <c r="B51" s="2" t="s">
        <v>448</v>
      </c>
      <c r="C51" s="2" t="s">
        <v>323</v>
      </c>
      <c r="D51" t="s">
        <v>509</v>
      </c>
    </row>
    <row r="52" spans="1:4" x14ac:dyDescent="0.25">
      <c r="A52" s="2" t="s">
        <v>12</v>
      </c>
      <c r="B52" s="2" t="s">
        <v>449</v>
      </c>
      <c r="C52" s="2" t="s">
        <v>330</v>
      </c>
      <c r="D52" t="s">
        <v>521</v>
      </c>
    </row>
    <row r="53" spans="1:4" x14ac:dyDescent="0.25">
      <c r="A53" s="2" t="s">
        <v>106</v>
      </c>
      <c r="B53" s="2" t="s">
        <v>450</v>
      </c>
      <c r="C53" s="2" t="s">
        <v>337</v>
      </c>
      <c r="D53" t="s">
        <v>510</v>
      </c>
    </row>
    <row r="54" spans="1:4" x14ac:dyDescent="0.25">
      <c r="A54" s="2" t="s">
        <v>106</v>
      </c>
      <c r="B54" s="2" t="s">
        <v>451</v>
      </c>
      <c r="C54" s="2" t="s">
        <v>343</v>
      </c>
      <c r="D54" t="s">
        <v>520</v>
      </c>
    </row>
    <row r="55" spans="1:4" x14ac:dyDescent="0.25">
      <c r="A55" s="2" t="s">
        <v>106</v>
      </c>
      <c r="B55" s="2" t="s">
        <v>452</v>
      </c>
      <c r="C55" s="2" t="s">
        <v>349</v>
      </c>
      <c r="D55" t="s">
        <v>511</v>
      </c>
    </row>
    <row r="56" spans="1:4" x14ac:dyDescent="0.25">
      <c r="A56" s="2" t="s">
        <v>522</v>
      </c>
      <c r="B56" s="2" t="s">
        <v>453</v>
      </c>
      <c r="C56" s="2" t="s">
        <v>355</v>
      </c>
      <c r="D56" t="s">
        <v>512</v>
      </c>
    </row>
    <row r="57" spans="1:4" x14ac:dyDescent="0.25">
      <c r="A57" s="2" t="s">
        <v>106</v>
      </c>
      <c r="B57" s="2" t="s">
        <v>454</v>
      </c>
      <c r="C57" s="2" t="s">
        <v>361</v>
      </c>
      <c r="D57" t="s">
        <v>513</v>
      </c>
    </row>
    <row r="58" spans="1:4" x14ac:dyDescent="0.25">
      <c r="A58" s="2" t="s">
        <v>106</v>
      </c>
      <c r="B58" s="2" t="s">
        <v>455</v>
      </c>
      <c r="C58" s="2" t="s">
        <v>367</v>
      </c>
      <c r="D58" t="s">
        <v>514</v>
      </c>
    </row>
    <row r="59" spans="1:4" x14ac:dyDescent="0.25">
      <c r="A59" s="2" t="s">
        <v>12</v>
      </c>
      <c r="B59" s="2" t="s">
        <v>456</v>
      </c>
      <c r="C59" s="2" t="s">
        <v>373</v>
      </c>
      <c r="D59" t="s">
        <v>515</v>
      </c>
    </row>
    <row r="60" spans="1:4" x14ac:dyDescent="0.25">
      <c r="A60" s="2" t="s">
        <v>522</v>
      </c>
      <c r="B60" s="2" t="s">
        <v>457</v>
      </c>
      <c r="C60" s="2" t="s">
        <v>379</v>
      </c>
      <c r="D60" t="s">
        <v>516</v>
      </c>
    </row>
    <row r="61" spans="1:4" x14ac:dyDescent="0.25">
      <c r="A61" s="2" t="s">
        <v>106</v>
      </c>
      <c r="B61" s="2" t="s">
        <v>458</v>
      </c>
      <c r="C61" s="2" t="s">
        <v>385</v>
      </c>
      <c r="D61" t="s">
        <v>517</v>
      </c>
    </row>
    <row r="62" spans="1:4" x14ac:dyDescent="0.25">
      <c r="A62" s="2" t="s">
        <v>106</v>
      </c>
      <c r="B62" s="2" t="s">
        <v>459</v>
      </c>
      <c r="C62" s="2" t="s">
        <v>391</v>
      </c>
      <c r="D62" t="s">
        <v>516</v>
      </c>
    </row>
    <row r="63" spans="1:4" x14ac:dyDescent="0.25">
      <c r="A63" s="2" t="s">
        <v>522</v>
      </c>
      <c r="B63" s="2" t="s">
        <v>460</v>
      </c>
      <c r="C63" s="2" t="s">
        <v>397</v>
      </c>
      <c r="D63" t="s">
        <v>516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7AE6-8408-441C-84CD-76A3A2E7D4B3}">
  <dimension ref="A1:F64"/>
  <sheetViews>
    <sheetView topLeftCell="E44" workbookViewId="0">
      <selection activeCell="F2" sqref="F2:F63"/>
    </sheetView>
  </sheetViews>
  <sheetFormatPr defaultRowHeight="15" x14ac:dyDescent="0.25"/>
  <cols>
    <col min="4" max="4" width="75.5703125" bestFit="1" customWidth="1"/>
    <col min="6" max="6" width="130.140625" bestFit="1" customWidth="1"/>
  </cols>
  <sheetData>
    <row r="1" spans="1:6" x14ac:dyDescent="0.25">
      <c r="A1" s="2" t="s">
        <v>0</v>
      </c>
      <c r="B1" s="2" t="s">
        <v>398</v>
      </c>
      <c r="C1" s="2" t="s">
        <v>11</v>
      </c>
      <c r="D1" s="2" t="s">
        <v>461</v>
      </c>
    </row>
    <row r="2" spans="1:6" x14ac:dyDescent="0.25">
      <c r="A2" s="2" t="s">
        <v>36</v>
      </c>
      <c r="B2" s="2" t="s">
        <v>402</v>
      </c>
      <c r="C2" s="2" t="s">
        <v>42</v>
      </c>
      <c r="D2" s="3" t="s">
        <v>462</v>
      </c>
      <c r="E2" s="2" t="s">
        <v>526</v>
      </c>
      <c r="F2" t="str">
        <f>CONCATENATE(E2," = ","L.marker([",B2,"]).bindPopup('",A2," &lt;br&gt; &lt;img src = ""foto/",C2,""""," /&gt; &lt;br&gt;",D2,"').addTo(map),")</f>
        <v>a1 = L.marker([-7.75342589, 110.37030904]).bindPopup('Bengkel &lt;br&gt; &lt;img src = "foto/1558412418206.jpg" /&gt; &lt;br&gt;sebelah timur Jl. monjali,  samping laundry').addTo(map),</v>
      </c>
    </row>
    <row r="3" spans="1:6" x14ac:dyDescent="0.25">
      <c r="A3" s="2" t="s">
        <v>36</v>
      </c>
      <c r="B3" s="2" t="s">
        <v>408</v>
      </c>
      <c r="C3" s="2" t="s">
        <v>81</v>
      </c>
      <c r="D3" t="s">
        <v>469</v>
      </c>
      <c r="E3" s="2" t="s">
        <v>527</v>
      </c>
      <c r="F3" t="str">
        <f t="shared" ref="F3:F63" si="0">CONCATENATE(E3," = ","L.marker([",B3,"]).bindPopup('",A3," &lt;br&gt; &lt;img src = ""foto/",C3,""""," /&gt; &lt;br&gt;",D3,"').addTo(map),")</f>
        <v>a2 = L.marker([-7.76343265, 110.36937592]).bindPopup('Bengkel &lt;br&gt; &lt;img src = "foto/1558413064567.jpg" /&gt; &lt;br&gt;Bengkel Yamaha Jl. Monjali. Selatan Primagama').addTo(map),</v>
      </c>
    </row>
    <row r="4" spans="1:6" x14ac:dyDescent="0.25">
      <c r="A4" s="2" t="s">
        <v>36</v>
      </c>
      <c r="B4" s="2" t="s">
        <v>412</v>
      </c>
      <c r="C4" s="2" t="s">
        <v>105</v>
      </c>
      <c r="D4" t="s">
        <v>473</v>
      </c>
      <c r="E4" s="2" t="s">
        <v>532</v>
      </c>
      <c r="F4" t="str">
        <f t="shared" si="0"/>
        <v>a3 = L.marker([-7.76584814, 110.36915257]).bindPopup('Bengkel &lt;br&gt; &lt;img src = "foto/1558413290502.jpg" /&gt; &lt;br&gt;Ahass Monjali. Timur Jl. Monjali. Selatan lampu merah perempatan jembatan baru UGM').addTo(map),</v>
      </c>
    </row>
    <row r="5" spans="1:6" x14ac:dyDescent="0.25">
      <c r="A5" s="2" t="s">
        <v>36</v>
      </c>
      <c r="B5" s="2" t="s">
        <v>416</v>
      </c>
      <c r="C5" s="2" t="s">
        <v>130</v>
      </c>
      <c r="D5" t="s">
        <v>477</v>
      </c>
      <c r="E5" s="2" t="s">
        <v>531</v>
      </c>
      <c r="F5" t="str">
        <f t="shared" si="0"/>
        <v>a4 = L.marker([-7.77195091, 110.36840299]).bindPopup('Bengkel &lt;br&gt; &lt;img src = "foto/1558413576680.jpg" /&gt; &lt;br&gt;Yamaha mataram sakti monjali. Selatan batas Kota Jogja').addTo(map),</v>
      </c>
    </row>
    <row r="6" spans="1:6" x14ac:dyDescent="0.25">
      <c r="A6" s="2" t="s">
        <v>36</v>
      </c>
      <c r="B6" s="2" t="s">
        <v>420</v>
      </c>
      <c r="C6" s="2" t="s">
        <v>154</v>
      </c>
      <c r="D6" t="s">
        <v>481</v>
      </c>
      <c r="E6" s="2" t="s">
        <v>528</v>
      </c>
      <c r="F6" t="str">
        <f t="shared" si="0"/>
        <v>a5 = L.marker([-7.77830681, 110.3695849]).bindPopup('Bengkel &lt;br&gt; &lt;img src = "foto/1558413975250.jpg" /&gt; &lt;br&gt;Utara Jl. Sardjito. Timur lampu merah perempatan Jetis. Timur nadila salon &amp; spa ').addTo(map),</v>
      </c>
    </row>
    <row r="7" spans="1:6" x14ac:dyDescent="0.25">
      <c r="A7" s="2" t="s">
        <v>36</v>
      </c>
      <c r="B7" s="2" t="s">
        <v>421</v>
      </c>
      <c r="C7" s="2" t="s">
        <v>160</v>
      </c>
      <c r="D7" t="s">
        <v>482</v>
      </c>
      <c r="E7" s="2" t="s">
        <v>533</v>
      </c>
      <c r="F7" t="str">
        <f t="shared" si="0"/>
        <v>a6 = L.marker([-7.77830968, 110.36970261]).bindPopup('Bengkel &lt;br&gt; &lt;img src = "foto/1558414034138.jpg" /&gt; &lt;br&gt;Utara Jl. Sardjito. Timur lampu merah perempatan Jetis. Brat nadila salon &amp; spa').addTo(map),</v>
      </c>
    </row>
    <row r="8" spans="1:6" x14ac:dyDescent="0.25">
      <c r="A8" s="2" t="s">
        <v>36</v>
      </c>
      <c r="B8" s="2" t="s">
        <v>430</v>
      </c>
      <c r="C8" s="2" t="s">
        <v>214</v>
      </c>
      <c r="D8" t="s">
        <v>491</v>
      </c>
      <c r="E8" s="2" t="s">
        <v>534</v>
      </c>
      <c r="F8" t="str">
        <f t="shared" si="0"/>
        <v>a7 = L.marker([-7.76554092, 110.37875479]).bindPopup('Bengkel &lt;br&gt; &lt;img src = "foto/1558414850241.jpg" /&gt; &lt;br&gt;Timur Jl. Kaliurang. Lampu merah perempatan MM UGM').addTo(map),</v>
      </c>
    </row>
    <row r="9" spans="1:6" x14ac:dyDescent="0.25">
      <c r="A9" s="2" t="s">
        <v>36</v>
      </c>
      <c r="B9" s="2" t="s">
        <v>435</v>
      </c>
      <c r="C9" s="2" t="s">
        <v>244</v>
      </c>
      <c r="D9" t="s">
        <v>496</v>
      </c>
      <c r="E9" s="2" t="s">
        <v>529</v>
      </c>
      <c r="F9" t="str">
        <f t="shared" si="0"/>
        <v>a8 = L.marker([-7.75938935, 110.38116333]).bindPopup('Bengkel &lt;br&gt; &lt;img src = "foto/1558415388132.jpg" /&gt; &lt;br&gt;Yamaha jakal. Timur Jl. Kaliurang').addTo(map),</v>
      </c>
    </row>
    <row r="10" spans="1:6" x14ac:dyDescent="0.25">
      <c r="A10" s="2" t="s">
        <v>36</v>
      </c>
      <c r="B10" s="2" t="s">
        <v>438</v>
      </c>
      <c r="C10" s="2" t="s">
        <v>262</v>
      </c>
      <c r="D10" t="s">
        <v>499</v>
      </c>
      <c r="E10" s="2" t="s">
        <v>535</v>
      </c>
      <c r="F10" t="str">
        <f t="shared" si="0"/>
        <v>a9 = L.marker([-7.75679685, 110.38226542]).bindPopup('Bengkel &lt;br&gt; &lt;img src = "foto/1558415562197.jpg" /&gt; &lt;br&gt;Honda jakal. Timur Jl. Kaliurang').addTo(map),</v>
      </c>
    </row>
    <row r="11" spans="1:6" x14ac:dyDescent="0.25">
      <c r="A11" s="2" t="s">
        <v>36</v>
      </c>
      <c r="B11" s="2" t="s">
        <v>445</v>
      </c>
      <c r="C11" s="2" t="s">
        <v>305</v>
      </c>
      <c r="D11" t="s">
        <v>506</v>
      </c>
      <c r="E11" s="2" t="s">
        <v>536</v>
      </c>
      <c r="F11" t="str">
        <f t="shared" si="0"/>
        <v>a10 = L.marker([-7.76021606, 110.37210087]).bindPopup('Bengkel &lt;br&gt; &lt;img src = "foto/1558416204361.jpg" /&gt; &lt;br&gt;Barat Jl. Selokan Mataram. Bengkel Castrol').addTo(map),</v>
      </c>
    </row>
    <row r="12" spans="1:6" x14ac:dyDescent="0.25">
      <c r="A12" s="2" t="s">
        <v>106</v>
      </c>
      <c r="B12" s="2" t="s">
        <v>413</v>
      </c>
      <c r="C12" s="2" t="s">
        <v>112</v>
      </c>
      <c r="D12" t="s">
        <v>474</v>
      </c>
      <c r="E12" s="2" t="s">
        <v>537</v>
      </c>
      <c r="F12" t="str">
        <f t="shared" si="0"/>
        <v>a11 = L.marker([-7.76672391, 110.36913825]).bindPopup('Bensin Eceran &lt;br&gt; &lt;img src = "foto/1558413337216.jpg" /&gt; &lt;br&gt;Timur Jl. Monjali. Depan warung spesial sambal Monjali').addTo(map),</v>
      </c>
    </row>
    <row r="13" spans="1:6" x14ac:dyDescent="0.25">
      <c r="A13" s="2" t="s">
        <v>106</v>
      </c>
      <c r="B13" s="2" t="s">
        <v>424</v>
      </c>
      <c r="C13" s="2" t="s">
        <v>178</v>
      </c>
      <c r="D13" t="s">
        <v>485</v>
      </c>
      <c r="E13" s="2" t="s">
        <v>538</v>
      </c>
      <c r="F13" t="str">
        <f t="shared" si="0"/>
        <v>a12 = L.marker([-7.77440964, 110.37500232]).bindPopup('Bensin Eceran &lt;br&gt; &lt;img src = "foto/1558414354041.jpg" /&gt; &lt;br&gt;Timur Jl. Persatuan. Selatan kopma UGM').addTo(map),</v>
      </c>
    </row>
    <row r="14" spans="1:6" x14ac:dyDescent="0.25">
      <c r="A14" s="2" t="s">
        <v>106</v>
      </c>
      <c r="B14" s="2" t="s">
        <v>433</v>
      </c>
      <c r="C14" s="2" t="s">
        <v>232</v>
      </c>
      <c r="D14" t="s">
        <v>494</v>
      </c>
      <c r="E14" s="2" t="s">
        <v>539</v>
      </c>
      <c r="F14" t="str">
        <f t="shared" si="0"/>
        <v>a13 = L.marker([-7.76360041, 110.37951132]).bindPopup('Bensin Eceran &lt;br&gt; &lt;img src = "foto/1558415203425.jpg" /&gt; &lt;br&gt;Timur Jl. Kaliurang.  Utara fashion story').addTo(map),</v>
      </c>
    </row>
    <row r="15" spans="1:6" x14ac:dyDescent="0.25">
      <c r="A15" s="2" t="s">
        <v>106</v>
      </c>
      <c r="B15" s="2" t="s">
        <v>437</v>
      </c>
      <c r="C15" s="2" t="s">
        <v>256</v>
      </c>
      <c r="D15" t="s">
        <v>498</v>
      </c>
      <c r="E15" s="2" t="s">
        <v>540</v>
      </c>
      <c r="F15" t="str">
        <f t="shared" si="0"/>
        <v>a14 = L.marker([-7.75806174, 110.38192678]).bindPopup('Bensin Eceran &lt;br&gt; &lt;img src = "foto/1558415491484.jpg" /&gt; &lt;br&gt;Barat Jl. Kaliurang. Timur  artotel').addTo(map),</v>
      </c>
    </row>
    <row r="16" spans="1:6" x14ac:dyDescent="0.25">
      <c r="A16" s="2" t="s">
        <v>106</v>
      </c>
      <c r="B16" s="2" t="s">
        <v>440</v>
      </c>
      <c r="C16" s="2" t="s">
        <v>275</v>
      </c>
      <c r="D16" t="s">
        <v>501</v>
      </c>
      <c r="E16" s="2" t="s">
        <v>541</v>
      </c>
      <c r="F16" t="str">
        <f t="shared" si="0"/>
        <v>a15 = L.marker([-7.75449454, 110.38237975]).bindPopup('Bensin Eceran &lt;br&gt; &lt;img src = "foto/1558415727528.jpg" /&gt; &lt;br&gt;Utara Jl. Pandega Marta. Utara Indomaret').addTo(map),</v>
      </c>
    </row>
    <row r="17" spans="1:6" x14ac:dyDescent="0.25">
      <c r="A17" s="2" t="s">
        <v>106</v>
      </c>
      <c r="B17" s="2" t="s">
        <v>443</v>
      </c>
      <c r="C17" s="2" t="s">
        <v>293</v>
      </c>
      <c r="D17" t="s">
        <v>504</v>
      </c>
      <c r="E17" s="2" t="s">
        <v>542</v>
      </c>
      <c r="F17" t="str">
        <f t="shared" si="0"/>
        <v>a16 = L.marker([-7.75658317, 110.37272144]).bindPopup('Bensin Eceran &lt;br&gt; &lt;img src = "foto/1558416061568.jpg" /&gt; &lt;br&gt;Selatan  Jl. Pandega Marta.  Timur pertigaan ').addTo(map),</v>
      </c>
    </row>
    <row r="18" spans="1:6" x14ac:dyDescent="0.25">
      <c r="A18" s="2" t="s">
        <v>106</v>
      </c>
      <c r="B18" s="2" t="s">
        <v>447</v>
      </c>
      <c r="C18" s="2" t="s">
        <v>317</v>
      </c>
      <c r="D18" t="s">
        <v>508</v>
      </c>
      <c r="E18" s="2" t="s">
        <v>543</v>
      </c>
      <c r="F18" t="str">
        <f t="shared" si="0"/>
        <v>a17 = L.marker([-7.76162726, 110.37459489]).bindPopup('Bensin Eceran &lt;br&gt; &lt;img src = "foto/1558416442566.jpg" /&gt; &lt;br&gt;Pogung Dalangan. Toko dimas').addTo(map),</v>
      </c>
    </row>
    <row r="19" spans="1:6" x14ac:dyDescent="0.25">
      <c r="A19" s="2" t="s">
        <v>106</v>
      </c>
      <c r="B19" s="2" t="s">
        <v>450</v>
      </c>
      <c r="C19" s="2" t="s">
        <v>337</v>
      </c>
      <c r="D19" t="s">
        <v>510</v>
      </c>
      <c r="E19" s="2" t="s">
        <v>544</v>
      </c>
      <c r="F19" t="str">
        <f t="shared" si="0"/>
        <v>a18 = L.marker([-7.76304431, 110.37318747]).bindPopup('Bensin Eceran &lt;br&gt; &lt;img src = "foto/1558422157476.jpg" /&gt; &lt;br&gt;Selatan MasjidSiswa Graha').addTo(map),</v>
      </c>
    </row>
    <row r="20" spans="1:6" x14ac:dyDescent="0.25">
      <c r="A20" s="2" t="s">
        <v>106</v>
      </c>
      <c r="B20" s="2" t="s">
        <v>451</v>
      </c>
      <c r="C20" s="2" t="s">
        <v>343</v>
      </c>
      <c r="D20" t="s">
        <v>520</v>
      </c>
      <c r="E20" s="2" t="s">
        <v>545</v>
      </c>
      <c r="F20" t="str">
        <f t="shared" si="0"/>
        <v>a19 = L.marker([-7.76208693, 110.37329476]).bindPopup('Bensin Eceran &lt;br&gt; &lt;img src = "foto/1558422218365.jpg" /&gt; &lt;br&gt;Timur Jl. Selokan Mataram. Barat ayam kremes tulang lunak').addTo(map),</v>
      </c>
    </row>
    <row r="21" spans="1:6" x14ac:dyDescent="0.25">
      <c r="A21" s="2" t="s">
        <v>106</v>
      </c>
      <c r="B21" s="2" t="s">
        <v>452</v>
      </c>
      <c r="C21" s="2" t="s">
        <v>349</v>
      </c>
      <c r="D21" t="s">
        <v>511</v>
      </c>
      <c r="E21" s="2" t="s">
        <v>546</v>
      </c>
      <c r="F21" t="str">
        <f t="shared" si="0"/>
        <v>a20 = L.marker([-7.76175242, 110.37305324]).bindPopup('Bensin Eceran &lt;br&gt; &lt;img src = "foto/1558422274219.jpg" /&gt; &lt;br&gt;Timur Jl. Selokan Mataram. Timur mie ayam ').addTo(map),</v>
      </c>
    </row>
    <row r="22" spans="1:6" x14ac:dyDescent="0.25">
      <c r="A22" s="2" t="s">
        <v>106</v>
      </c>
      <c r="B22" s="2" t="s">
        <v>454</v>
      </c>
      <c r="C22" s="2" t="s">
        <v>361</v>
      </c>
      <c r="D22" t="s">
        <v>513</v>
      </c>
      <c r="E22" s="2" t="s">
        <v>547</v>
      </c>
      <c r="F22" t="str">
        <f t="shared" si="0"/>
        <v>a21 = L.marker([-7.764043, 110.37462374]).bindPopup('Bensin Eceran &lt;br&gt; &lt;img src = "foto/1558430884460.jpg" /&gt; &lt;br&gt;Utara Jl. Pogung Kidul. Pertigaan pogung kidul blok A').addTo(map),</v>
      </c>
    </row>
    <row r="23" spans="1:6" x14ac:dyDescent="0.25">
      <c r="A23" s="2" t="s">
        <v>106</v>
      </c>
      <c r="B23" s="2" t="s">
        <v>455</v>
      </c>
      <c r="C23" s="2" t="s">
        <v>367</v>
      </c>
      <c r="D23" t="s">
        <v>514</v>
      </c>
      <c r="E23" s="2" t="s">
        <v>548</v>
      </c>
      <c r="F23" t="str">
        <f t="shared" si="0"/>
        <v>a22 = L.marker([-7.77088594, 110.37325617]).bindPopup('Bensin Eceran &lt;br&gt; &lt;img src = "foto/1558431071809.jpg" /&gt; &lt;br&gt;Barat Jl. Kesehatan. Utara Asrama UGM sendowo ,  selatan toko bali').addTo(map),</v>
      </c>
    </row>
    <row r="24" spans="1:6" x14ac:dyDescent="0.25">
      <c r="A24" s="2" t="s">
        <v>106</v>
      </c>
      <c r="B24" s="2" t="s">
        <v>458</v>
      </c>
      <c r="C24" s="2" t="s">
        <v>385</v>
      </c>
      <c r="D24" t="s">
        <v>517</v>
      </c>
      <c r="E24" s="2" t="s">
        <v>549</v>
      </c>
      <c r="F24" t="str">
        <f t="shared" si="0"/>
        <v>a23 = L.marker([-7.776187, 110.37704546]).bindPopup('Bensin Eceran &lt;br&gt; &lt;img src = "foto/1558431451856.jpg" /&gt; &lt;br&gt;Utara Jl. Colombo. Bunderan UGM, utara panti rapih').addTo(map),</v>
      </c>
    </row>
    <row r="25" spans="1:6" x14ac:dyDescent="0.25">
      <c r="A25" s="2" t="s">
        <v>106</v>
      </c>
      <c r="B25" s="2" t="s">
        <v>459</v>
      </c>
      <c r="C25" s="2" t="s">
        <v>391</v>
      </c>
      <c r="D25" t="s">
        <v>516</v>
      </c>
      <c r="E25" s="2" t="s">
        <v>550</v>
      </c>
      <c r="F25" t="str">
        <f t="shared" si="0"/>
        <v>a24 = L.marker([-7.77620908, 110.37717774]).bindPopup('Bensin Eceran &lt;br&gt; &lt;img src = "foto/1558431517226.jpg" /&gt; &lt;br&gt;Utara Jl. Colombo. Bunderan UGM,  utara panti rapih').addTo(map),</v>
      </c>
    </row>
    <row r="26" spans="1:6" x14ac:dyDescent="0.25">
      <c r="A26" s="2" t="s">
        <v>522</v>
      </c>
      <c r="B26" s="2" t="s">
        <v>403</v>
      </c>
      <c r="C26" s="2" t="s">
        <v>49</v>
      </c>
      <c r="D26" t="s">
        <v>464</v>
      </c>
      <c r="E26" s="2" t="s">
        <v>551</v>
      </c>
      <c r="F26" t="str">
        <f t="shared" si="0"/>
        <v>a25 = L.marker([-7.75287415, 110.3705848]).bindPopup('Bensin Eceran + Tambal Ban &lt;br&gt; &lt;img src = "foto/1558412497505.jpg" /&gt; &lt;br&gt;Sebelah timur Jl. Monjali.  Depan toko stempel express').addTo(map),</v>
      </c>
    </row>
    <row r="27" spans="1:6" x14ac:dyDescent="0.25">
      <c r="A27" s="2" t="s">
        <v>522</v>
      </c>
      <c r="B27" s="2" t="s">
        <v>405</v>
      </c>
      <c r="C27" s="2" t="s">
        <v>62</v>
      </c>
      <c r="D27" t="s">
        <v>466</v>
      </c>
      <c r="E27" s="2" t="s">
        <v>552</v>
      </c>
      <c r="F27" t="str">
        <f t="shared" si="0"/>
        <v>a26 = L.marker([-7.75416058, 110.37010453]).bindPopup('Bensin Eceran + Tambal Ban &lt;br&gt; &lt;img src = "foto/1558412664654.jpg" /&gt; &lt;br&gt;Sebelah barat Jl. Monjali. Selatan hp service center').addTo(map),</v>
      </c>
    </row>
    <row r="28" spans="1:6" x14ac:dyDescent="0.25">
      <c r="A28" s="2" t="s">
        <v>522</v>
      </c>
      <c r="B28" s="2" t="s">
        <v>415</v>
      </c>
      <c r="C28" s="2" t="s">
        <v>124</v>
      </c>
      <c r="D28" t="s">
        <v>476</v>
      </c>
      <c r="E28" s="2" t="s">
        <v>553</v>
      </c>
      <c r="F28" t="str">
        <f t="shared" si="0"/>
        <v>a27 = L.marker([-7.77024341, 110.36855051]).bindPopup('Bensin Eceran + Tambal Ban &lt;br&gt; &lt;img src = "foto/1558413492741.jpg" /&gt; &lt;br&gt;Batas kota Jogja jl monjali. Depan asrama putra Kutai Kartanegara').addTo(map),</v>
      </c>
    </row>
    <row r="29" spans="1:6" x14ac:dyDescent="0.25">
      <c r="A29" s="2" t="s">
        <v>522</v>
      </c>
      <c r="B29" s="2" t="s">
        <v>418</v>
      </c>
      <c r="C29" s="2" t="s">
        <v>142</v>
      </c>
      <c r="D29" t="s">
        <v>479</v>
      </c>
      <c r="E29" s="2" t="s">
        <v>554</v>
      </c>
      <c r="F29" t="str">
        <f t="shared" si="0"/>
        <v>a28 = L.marker([-7.77549954, 110.3680272]).bindPopup('Bensin Eceran + Tambal Ban &lt;br&gt; &lt;img src = "foto/1558413730404.jpg" /&gt; &lt;br&gt;Timur Jl. Monjali. Utara halte trans jogja. Barat Kampus STIE Nusa Megarkencana').addTo(map),</v>
      </c>
    </row>
    <row r="30" spans="1:6" x14ac:dyDescent="0.25">
      <c r="A30" s="2" t="s">
        <v>522</v>
      </c>
      <c r="B30" s="2" t="s">
        <v>422</v>
      </c>
      <c r="C30" s="2" t="s">
        <v>166</v>
      </c>
      <c r="D30" t="s">
        <v>484</v>
      </c>
      <c r="E30" s="2" t="s">
        <v>555</v>
      </c>
      <c r="F30" t="str">
        <f t="shared" si="0"/>
        <v>a29 = L.marker([-7.77624058, 110.37240894]).bindPopup('Bensin Eceran + Tambal Ban &lt;br&gt; &lt;img src = "foto/1558414175466.jpg" /&gt; &lt;br&gt;Barat Jl. Sardjito. Pertigaan Fisipol MAP UGM').addTo(map),</v>
      </c>
    </row>
    <row r="31" spans="1:6" x14ac:dyDescent="0.25">
      <c r="A31" s="2" t="s">
        <v>522</v>
      </c>
      <c r="B31" s="2" t="s">
        <v>423</v>
      </c>
      <c r="C31" s="2" t="s">
        <v>172</v>
      </c>
      <c r="D31" t="s">
        <v>483</v>
      </c>
      <c r="E31" s="2" t="s">
        <v>556</v>
      </c>
      <c r="F31" t="str">
        <f t="shared" si="0"/>
        <v>a30 = L.marker([-7.77538486, 110.37278326]).bindPopup('Bensin Eceran + Tambal Ban &lt;br&gt; &lt;img src = "foto/1558414230049.jpg" /&gt; &lt;br&gt;Timur Jl. Sardjito. Pertigaan Fisipol MAP UGM').addTo(map),</v>
      </c>
    </row>
    <row r="32" spans="1:6" x14ac:dyDescent="0.25">
      <c r="A32" s="2" t="s">
        <v>522</v>
      </c>
      <c r="B32" s="2" t="s">
        <v>425</v>
      </c>
      <c r="C32" s="2" t="s">
        <v>184</v>
      </c>
      <c r="D32" t="s">
        <v>487</v>
      </c>
      <c r="E32" s="2" t="s">
        <v>557</v>
      </c>
      <c r="F32" t="str">
        <f t="shared" si="0"/>
        <v>a31 = L.marker([-7.77370045, 110.3752954]).bindPopup('Bensin Eceran + Tambal Ban &lt;br&gt; &lt;img src = "foto/1558414415118.jpg" /&gt; &lt;br&gt;Timur Jl. Persatuan. Utara Bank BNI.  Timur Bank Mandiri').addTo(map),</v>
      </c>
    </row>
    <row r="33" spans="1:6" x14ac:dyDescent="0.25">
      <c r="A33" s="2" t="s">
        <v>522</v>
      </c>
      <c r="B33" s="2" t="s">
        <v>427</v>
      </c>
      <c r="C33" s="2" t="s">
        <v>196</v>
      </c>
      <c r="D33" t="s">
        <v>488</v>
      </c>
      <c r="E33" s="2" t="s">
        <v>558</v>
      </c>
      <c r="F33" t="str">
        <f t="shared" si="0"/>
        <v>a32 = L.marker([-7.77295363, 110.37565498]).bindPopup('Bensin Eceran + Tambal Ban &lt;br&gt; &lt;img src = "foto/1558414513328.jpg" /&gt; &lt;br&gt;Timur Jl. Persatuan.  Barat Bank BRI').addTo(map),</v>
      </c>
    </row>
    <row r="34" spans="1:6" x14ac:dyDescent="0.25">
      <c r="A34" s="2" t="s">
        <v>522</v>
      </c>
      <c r="B34" s="2" t="s">
        <v>428</v>
      </c>
      <c r="C34" s="2" t="s">
        <v>202</v>
      </c>
      <c r="D34" t="s">
        <v>489</v>
      </c>
      <c r="E34" s="2" t="s">
        <v>559</v>
      </c>
      <c r="F34" t="str">
        <f t="shared" si="0"/>
        <v>a33 = L.marker([-7.77213122, 110.37589397]).bindPopup('Bensin Eceran + Tambal Ban &lt;br&gt; &lt;img src = "foto/1558414562230.jpg" /&gt; &lt;br&gt;Timur Jl. Persatuan. Utara Bank BRI').addTo(map),</v>
      </c>
    </row>
    <row r="35" spans="1:6" x14ac:dyDescent="0.25">
      <c r="A35" s="2" t="s">
        <v>522</v>
      </c>
      <c r="B35" s="2" t="s">
        <v>429</v>
      </c>
      <c r="C35" s="2" t="s">
        <v>208</v>
      </c>
      <c r="D35" t="s">
        <v>490</v>
      </c>
      <c r="E35" s="2" t="s">
        <v>560</v>
      </c>
      <c r="F35" t="str">
        <f t="shared" si="0"/>
        <v>a34 = L.marker([-7.77174061, 110.37601753]).bindPopup('Bensin Eceran + Tambal Ban &lt;br&gt; &lt;img src = "foto/1558414673895.jpg" /&gt; &lt;br&gt;Timur Jl. Persatuan. Gerbang barat GSP UGM').addTo(map),</v>
      </c>
    </row>
    <row r="36" spans="1:6" x14ac:dyDescent="0.25">
      <c r="A36" s="2" t="s">
        <v>522</v>
      </c>
      <c r="B36" s="2" t="s">
        <v>431</v>
      </c>
      <c r="C36" s="2" t="s">
        <v>220</v>
      </c>
      <c r="D36" t="s">
        <v>492</v>
      </c>
      <c r="E36" s="2" t="s">
        <v>561</v>
      </c>
      <c r="F36" t="str">
        <f t="shared" si="0"/>
        <v>a35 = L.marker([-7.76456157, 110.37906559]).bindPopup('Bensin Eceran + Tambal Ban &lt;br&gt; &lt;img src = "foto/1558414954366.jpg" /&gt; &lt;br&gt;Timur Jl. Kaliurang. Gerbang timur MM UGM').addTo(map),</v>
      </c>
    </row>
    <row r="37" spans="1:6" x14ac:dyDescent="0.25">
      <c r="A37" s="2" t="s">
        <v>522</v>
      </c>
      <c r="B37" s="2" t="s">
        <v>432</v>
      </c>
      <c r="C37" s="2" t="s">
        <v>226</v>
      </c>
      <c r="D37" t="s">
        <v>493</v>
      </c>
      <c r="E37" s="2" t="s">
        <v>562</v>
      </c>
      <c r="F37" t="str">
        <f t="shared" si="0"/>
        <v>a36 = L.marker([-7.7641082, 110.37929511]).bindPopup('Bensin Eceran + Tambal Ban &lt;br&gt; &lt;img src = "foto/1558415013611.jpg" /&gt; &lt;br&gt;Barat  Jl. Kaliurang km 4,5. Timur toko besi dan listrik murah').addTo(map),</v>
      </c>
    </row>
    <row r="38" spans="1:6" x14ac:dyDescent="0.25">
      <c r="A38" s="2" t="s">
        <v>522</v>
      </c>
      <c r="B38" s="2" t="s">
        <v>442</v>
      </c>
      <c r="C38" s="2" t="s">
        <v>287</v>
      </c>
      <c r="D38" t="s">
        <v>502</v>
      </c>
      <c r="E38" s="2" t="s">
        <v>563</v>
      </c>
      <c r="F38" t="str">
        <f t="shared" si="0"/>
        <v>a37 = L.marker([-7.7565585, 110.37275275]).bindPopup('Bensin Eceran + Tambal Ban &lt;br&gt; &lt;img src = "foto/1558416020233.jpg" /&gt; &lt;br&gt;Utara Jl. Pandega Marta.Depan kora pandega').addTo(map),</v>
      </c>
    </row>
    <row r="39" spans="1:6" x14ac:dyDescent="0.25">
      <c r="A39" s="2" t="s">
        <v>522</v>
      </c>
      <c r="B39" s="2" t="s">
        <v>444</v>
      </c>
      <c r="C39" s="2" t="s">
        <v>299</v>
      </c>
      <c r="D39" t="s">
        <v>505</v>
      </c>
      <c r="E39" s="2" t="s">
        <v>564</v>
      </c>
      <c r="F39" t="str">
        <f t="shared" si="0"/>
        <v>a38 = L.marker([-7.75938584, 110.37221465]).bindPopup('Bensin Eceran + Tambal Ban &lt;br&gt; &lt;img src = "foto/1558416165857.jpg" /&gt; &lt;br&gt;Barat Jl. Selokan Mataram. Perempatan Pogung dalangan').addTo(map),</v>
      </c>
    </row>
    <row r="40" spans="1:6" x14ac:dyDescent="0.25">
      <c r="A40" s="2" t="s">
        <v>522</v>
      </c>
      <c r="B40" s="2" t="s">
        <v>446</v>
      </c>
      <c r="C40" s="2" t="s">
        <v>311</v>
      </c>
      <c r="D40" t="s">
        <v>507</v>
      </c>
      <c r="E40" s="2" t="s">
        <v>565</v>
      </c>
      <c r="F40" t="str">
        <f t="shared" si="0"/>
        <v>a39 = L.marker([-7.76035873, 110.37211627]).bindPopup('Bensin Eceran + Tambal Ban &lt;br&gt; &lt;img src = "foto/1558416231381.jpg" /&gt; &lt;br&gt;Barat Jl. Selokan Mataram. Selatan castrol').addTo(map),</v>
      </c>
    </row>
    <row r="41" spans="1:6" x14ac:dyDescent="0.25">
      <c r="A41" s="2" t="s">
        <v>522</v>
      </c>
      <c r="B41" s="2" t="s">
        <v>453</v>
      </c>
      <c r="C41" s="2" t="s">
        <v>355</v>
      </c>
      <c r="D41" t="s">
        <v>512</v>
      </c>
      <c r="E41" s="2" t="s">
        <v>566</v>
      </c>
      <c r="F41" t="str">
        <f t="shared" si="0"/>
        <v>a40 = L.marker([-7.76332496, 110.37364231]).bindPopup('Bensin Eceran + Tambal Ban &lt;br&gt; &lt;img src = "foto/1558430829747.jpg" /&gt; &lt;br&gt;Timur Jl. Selokan Mataram.selatan warung kedaiku').addTo(map),</v>
      </c>
    </row>
    <row r="42" spans="1:6" x14ac:dyDescent="0.25">
      <c r="A42" s="2" t="s">
        <v>522</v>
      </c>
      <c r="B42" s="2" t="s">
        <v>457</v>
      </c>
      <c r="C42" s="2" t="s">
        <v>379</v>
      </c>
      <c r="D42" t="s">
        <v>516</v>
      </c>
      <c r="E42" s="2" t="s">
        <v>567</v>
      </c>
      <c r="F42" t="str">
        <f t="shared" si="0"/>
        <v>a41 = L.marker([-7.77603639, 110.37656219]).bindPopup('Bensin Eceran + Tambal Ban &lt;br&gt; &lt;img src = "foto/1558431408407.jpg" /&gt; &lt;br&gt;Utara Jl. Colombo. Bunderan UGM,  utara panti rapih').addTo(map),</v>
      </c>
    </row>
    <row r="43" spans="1:6" x14ac:dyDescent="0.25">
      <c r="A43" s="2" t="s">
        <v>522</v>
      </c>
      <c r="B43" s="2" t="s">
        <v>460</v>
      </c>
      <c r="C43" s="2" t="s">
        <v>397</v>
      </c>
      <c r="D43" t="s">
        <v>516</v>
      </c>
      <c r="E43" s="2" t="s">
        <v>568</v>
      </c>
      <c r="F43" t="str">
        <f t="shared" si="0"/>
        <v>a42 = L.marker([-7.77613958, 110.37821217]).bindPopup('Bensin Eceran + Tambal Ban &lt;br&gt; &lt;img src = "foto/1558431557030.jpg" /&gt; &lt;br&gt;Utara Jl. Colombo. Bunderan UGM,  utara panti rapih').addTo(map),</v>
      </c>
    </row>
    <row r="44" spans="1:6" x14ac:dyDescent="0.25">
      <c r="A44" s="2" t="s">
        <v>523</v>
      </c>
      <c r="B44" s="2" t="s">
        <v>407</v>
      </c>
      <c r="C44" s="2" t="s">
        <v>75</v>
      </c>
      <c r="D44" t="s">
        <v>468</v>
      </c>
      <c r="E44" s="2" t="s">
        <v>569</v>
      </c>
      <c r="F44" t="str">
        <f t="shared" si="0"/>
        <v>a43 = L.marker([-7.76025676, 110.36948973]).bindPopup('Tambal Ban + Pom Bensin &lt;br&gt; &lt;img src = "foto/1558412878575.jpg" /&gt; &lt;br&gt;Jl. Monjali. Utara bakso tengkleng').addTo(map),</v>
      </c>
    </row>
    <row r="45" spans="1:6" x14ac:dyDescent="0.25">
      <c r="A45" s="2" t="s">
        <v>523</v>
      </c>
      <c r="B45" s="2" t="s">
        <v>439</v>
      </c>
      <c r="C45" s="2" t="s">
        <v>269</v>
      </c>
      <c r="D45" t="s">
        <v>500</v>
      </c>
      <c r="E45" s="2" t="s">
        <v>570</v>
      </c>
      <c r="F45" t="str">
        <f t="shared" si="0"/>
        <v>a44 = L.marker([-7.75609687, 110.38259528]).bindPopup('Tambal Ban + Pom Bensin &lt;br&gt; &lt;img src = "foto/1558415610549.jpg" /&gt; &lt;br&gt;SPBU jakal. Timur Jl. Kaliurang').addTo(map),</v>
      </c>
    </row>
    <row r="46" spans="1:6" x14ac:dyDescent="0.25">
      <c r="A46" s="2" t="s">
        <v>524</v>
      </c>
      <c r="B46" s="2" t="s">
        <v>404</v>
      </c>
      <c r="C46" s="2" t="s">
        <v>56</v>
      </c>
      <c r="D46" t="s">
        <v>465</v>
      </c>
      <c r="E46" s="2" t="s">
        <v>571</v>
      </c>
      <c r="F46" t="str">
        <f t="shared" si="0"/>
        <v>a45 = L.marker([-7.75191005, 110.37092564]).bindPopup('Tambal Ban + Bengkel &lt;br&gt; &lt;img src = "foto/1558412581234.jpg" /&gt; &lt;br&gt;Sebelah Barat Jl. Monjali.  Selatan lampu merah perempatan  ringroad utara ').addTo(map),</v>
      </c>
    </row>
    <row r="47" spans="1:6" x14ac:dyDescent="0.25">
      <c r="A47" s="2" t="s">
        <v>524</v>
      </c>
      <c r="B47" s="2" t="s">
        <v>406</v>
      </c>
      <c r="C47" s="2" t="s">
        <v>68</v>
      </c>
      <c r="D47" t="s">
        <v>467</v>
      </c>
      <c r="E47" s="2" t="s">
        <v>572</v>
      </c>
      <c r="F47" t="str">
        <f t="shared" si="0"/>
        <v>a46 = L.marker([-7.75652352, 110.36983992]).bindPopup('Tambal Ban + Bengkel &lt;br&gt; &lt;img src = "foto/1558412750243.jpg" /&gt; &lt;br&gt;sebelah barat Jl. Monjali. Barat warung rata-rata').addTo(map),</v>
      </c>
    </row>
    <row r="48" spans="1:6" x14ac:dyDescent="0.25">
      <c r="A48" s="2" t="s">
        <v>524</v>
      </c>
      <c r="B48" s="2" t="s">
        <v>409</v>
      </c>
      <c r="C48" s="2" t="s">
        <v>87</v>
      </c>
      <c r="D48" t="s">
        <v>470</v>
      </c>
      <c r="E48" s="2" t="s">
        <v>573</v>
      </c>
      <c r="F48" t="str">
        <f t="shared" si="0"/>
        <v>a47 = L.marker([-7.76382777, 110.36926607]).bindPopup('Tambal Ban + Bengkel &lt;br&gt; &lt;img src = "foto/1558413109820.jpg" /&gt; &lt;br&gt;Barat Jl. Monjali.  Depan bengkel Yamaha Monjali').addTo(map),</v>
      </c>
    </row>
    <row r="49" spans="1:6" x14ac:dyDescent="0.25">
      <c r="A49" s="2" t="s">
        <v>524</v>
      </c>
      <c r="B49" s="2" t="s">
        <v>419</v>
      </c>
      <c r="C49" s="2" t="s">
        <v>148</v>
      </c>
      <c r="D49" t="s">
        <v>480</v>
      </c>
      <c r="E49" s="2" t="s">
        <v>574</v>
      </c>
      <c r="F49" t="str">
        <f t="shared" si="0"/>
        <v>a48 = L.marker([-7.77815958, 110.36831966]).bindPopup('Tambal Ban + Bengkel &lt;br&gt; &lt;img src = "foto/1558413909473.jpg" /&gt; &lt;br&gt;Utara Jl. Sardjito. Timur masjid darul ulum. Lampu merah perempatan  Jetis').addTo(map),</v>
      </c>
    </row>
    <row r="50" spans="1:6" x14ac:dyDescent="0.25">
      <c r="A50" s="2" t="s">
        <v>524</v>
      </c>
      <c r="B50" s="2" t="s">
        <v>448</v>
      </c>
      <c r="C50" s="2" t="s">
        <v>323</v>
      </c>
      <c r="D50" t="s">
        <v>509</v>
      </c>
      <c r="E50" s="2" t="s">
        <v>575</v>
      </c>
      <c r="F50" t="str">
        <f t="shared" si="0"/>
        <v>a49 = L.marker([-7.76207406, 110.37759746]).bindPopup('Tambal Ban + Bengkel &lt;br&gt; &lt;img src = "foto/1558416776286.jpg" /&gt; &lt;br&gt;Jl. Sitisonyo. Utara Masjid Nurul Barokah').addTo(map),</v>
      </c>
    </row>
    <row r="51" spans="1:6" x14ac:dyDescent="0.25">
      <c r="A51" s="2" t="s">
        <v>12</v>
      </c>
      <c r="B51" s="2" t="s">
        <v>399</v>
      </c>
      <c r="C51" s="2" t="s">
        <v>21</v>
      </c>
      <c r="D51" t="s">
        <v>518</v>
      </c>
      <c r="E51" s="2" t="s">
        <v>576</v>
      </c>
      <c r="F51" t="str">
        <f t="shared" si="0"/>
        <v>a50 = L.marker([-7.77636429, 110.36786839]).bindPopup('Tambal Ban &lt;br&gt; &lt;img src = "foto/1558413808390.jpg" /&gt; &lt;br&gt;Timur Jl. Pangeran Mangkubumi. Barat SMK 2 Yogyakarta').addTo(map),</v>
      </c>
    </row>
    <row r="52" spans="1:6" x14ac:dyDescent="0.25">
      <c r="A52" s="2" t="s">
        <v>12</v>
      </c>
      <c r="B52" s="2" t="s">
        <v>400</v>
      </c>
      <c r="C52" s="2" t="s">
        <v>27</v>
      </c>
      <c r="D52" s="3" t="s">
        <v>519</v>
      </c>
      <c r="E52" s="2" t="s">
        <v>577</v>
      </c>
      <c r="F52" t="str">
        <f t="shared" si="0"/>
        <v>a51 = L.marker([-7.77206518, 110.3759585]).bindPopup('Tambal Ban &lt;br&gt; &lt;img src = "foto/1558414622601.jpg" /&gt; &lt;br&gt;Timur Jl. Persatuan. Barat BRI').addTo(map),</v>
      </c>
    </row>
    <row r="53" spans="1:6" x14ac:dyDescent="0.25">
      <c r="A53" s="2" t="s">
        <v>12</v>
      </c>
      <c r="B53" s="2" t="s">
        <v>410</v>
      </c>
      <c r="C53" s="2" t="s">
        <v>93</v>
      </c>
      <c r="D53" t="s">
        <v>471</v>
      </c>
      <c r="E53" s="2" t="s">
        <v>578</v>
      </c>
      <c r="F53" t="str">
        <f t="shared" si="0"/>
        <v>a52 = L.marker([-7.76543821, 110.3690668]).bindPopup('Tambal Ban &lt;br&gt; &lt;img src = "foto/1558413180806.jpg" /&gt; &lt;br&gt;Timur Jl. Monjali. Utara Upload Steak').addTo(map),</v>
      </c>
    </row>
    <row r="54" spans="1:6" x14ac:dyDescent="0.25">
      <c r="A54" s="2" t="s">
        <v>12</v>
      </c>
      <c r="B54" s="2" t="s">
        <v>414</v>
      </c>
      <c r="C54" s="2" t="s">
        <v>118</v>
      </c>
      <c r="D54" t="s">
        <v>475</v>
      </c>
      <c r="E54" s="2" t="s">
        <v>579</v>
      </c>
      <c r="F54" t="str">
        <f t="shared" si="0"/>
        <v>a53 = L.marker([-7.76772982, 110.36892382]).bindPopup('Tambal Ban &lt;br&gt; &lt;img src = "foto/1558413403697.jpg" /&gt; &lt;br&gt;Barat Jl. Monjali. Selatan Yamie Panda').addTo(map),</v>
      </c>
    </row>
    <row r="55" spans="1:6" x14ac:dyDescent="0.25">
      <c r="A55" s="2" t="s">
        <v>12</v>
      </c>
      <c r="B55" s="2" t="s">
        <v>417</v>
      </c>
      <c r="C55" s="2" t="s">
        <v>136</v>
      </c>
      <c r="D55" t="s">
        <v>478</v>
      </c>
      <c r="E55" s="2" t="s">
        <v>580</v>
      </c>
      <c r="F55" t="str">
        <f t="shared" si="0"/>
        <v>a54 = L.marker([-7.77395307, 110.36819803]).bindPopup('Tambal Ban &lt;br&gt; &lt;img src = "foto/1558413673613.jpg" /&gt; &lt;br&gt;Barat Jl. Monjali. Timur hotel tentrem').addTo(map),</v>
      </c>
    </row>
    <row r="56" spans="1:6" x14ac:dyDescent="0.25">
      <c r="A56" s="2" t="s">
        <v>12</v>
      </c>
      <c r="B56" s="2" t="s">
        <v>426</v>
      </c>
      <c r="C56" s="2" t="s">
        <v>190</v>
      </c>
      <c r="D56" t="s">
        <v>486</v>
      </c>
      <c r="E56" s="2" t="s">
        <v>581</v>
      </c>
      <c r="F56" t="str">
        <f t="shared" si="0"/>
        <v>a55 = L.marker([-7.77364953, 110.37533077]).bindPopup('Tambal Ban &lt;br&gt; &lt;img src = "foto/1558414469664.jpg" /&gt; &lt;br&gt;Barat Jl. Persatuan. Utara Bank Mandiri').addTo(map),</v>
      </c>
    </row>
    <row r="57" spans="1:6" x14ac:dyDescent="0.25">
      <c r="A57" s="2" t="s">
        <v>12</v>
      </c>
      <c r="B57" s="2" t="s">
        <v>434</v>
      </c>
      <c r="C57" s="2" t="s">
        <v>238</v>
      </c>
      <c r="D57" t="s">
        <v>495</v>
      </c>
      <c r="E57" s="2" t="s">
        <v>582</v>
      </c>
      <c r="F57" t="str">
        <f t="shared" si="0"/>
        <v>a56 = L.marker([-7.75942813, 110.38115831]).bindPopup('Tambal Ban &lt;br&gt; &lt;img src = "foto/1558415354748.jpg" /&gt; &lt;br&gt;Timur Jl. Kaliurang. Selatan after 9').addTo(map),</v>
      </c>
    </row>
    <row r="58" spans="1:6" x14ac:dyDescent="0.25">
      <c r="A58" s="2" t="s">
        <v>12</v>
      </c>
      <c r="B58" s="2" t="s">
        <v>436</v>
      </c>
      <c r="C58" s="2" t="s">
        <v>250</v>
      </c>
      <c r="D58" t="s">
        <v>497</v>
      </c>
      <c r="E58" s="2" t="s">
        <v>583</v>
      </c>
      <c r="F58" t="str">
        <f t="shared" si="0"/>
        <v>a57 = L.marker([-7.75849002, 110.38163632]).bindPopup('Tambal Ban &lt;br&gt; &lt;img src = "foto/1558415436462.jpg" /&gt; &lt;br&gt;Barat Jl. Kaliurang. Timur apartemen utara').addTo(map),</v>
      </c>
    </row>
    <row r="59" spans="1:6" x14ac:dyDescent="0.25">
      <c r="A59" s="2" t="s">
        <v>12</v>
      </c>
      <c r="B59" s="2" t="s">
        <v>441</v>
      </c>
      <c r="C59" s="2" t="s">
        <v>281</v>
      </c>
      <c r="D59" t="s">
        <v>503</v>
      </c>
      <c r="E59" s="2" t="s">
        <v>584</v>
      </c>
      <c r="F59" t="str">
        <f t="shared" si="0"/>
        <v>a58 = L.marker([-7.75571355, 110.3778495]).bindPopup('Tambal Ban &lt;br&gt; &lt;img src = "foto/1558415865893.jpg" /&gt; &lt;br&gt;Selatan Jl. Pandega Marta. Timur perempatan Pogung baru').addTo(map),</v>
      </c>
    </row>
    <row r="60" spans="1:6" x14ac:dyDescent="0.25">
      <c r="A60" s="2" t="s">
        <v>12</v>
      </c>
      <c r="B60" s="2" t="s">
        <v>449</v>
      </c>
      <c r="C60" s="2" t="s">
        <v>330</v>
      </c>
      <c r="D60" t="s">
        <v>521</v>
      </c>
      <c r="E60" s="2" t="s">
        <v>585</v>
      </c>
      <c r="F60" t="str">
        <f t="shared" si="0"/>
        <v>a59 = L.marker([-7.76728991, 110.3744307]).bindPopup('Tambal Ban &lt;br&gt; &lt;img src = "foto/1558421958694.jpg" /&gt; &lt;br&gt;Barat Jl. Kesehatan. Barat gerbang mipa').addTo(map),</v>
      </c>
    </row>
    <row r="61" spans="1:6" x14ac:dyDescent="0.25">
      <c r="A61" s="2" t="s">
        <v>12</v>
      </c>
      <c r="B61" s="2" t="s">
        <v>456</v>
      </c>
      <c r="C61" s="2" t="s">
        <v>373</v>
      </c>
      <c r="D61" t="s">
        <v>515</v>
      </c>
      <c r="E61" s="2" t="s">
        <v>586</v>
      </c>
      <c r="F61" t="str">
        <f t="shared" si="0"/>
        <v>a60 = L.marker([-7.77611891, 110.3756881]).bindPopup('Tambal Ban &lt;br&gt; &lt;img src = "foto/1558431352381.jpg" /&gt; &lt;br&gt;Utara Jl. Terban. Depan pos menwa').addTo(map),</v>
      </c>
    </row>
    <row r="62" spans="1:6" x14ac:dyDescent="0.25">
      <c r="A62" s="2" t="s">
        <v>525</v>
      </c>
      <c r="B62" s="2" t="s">
        <v>401</v>
      </c>
      <c r="C62" s="2" t="s">
        <v>35</v>
      </c>
      <c r="D62" t="s">
        <v>463</v>
      </c>
      <c r="E62" s="2" t="s">
        <v>587</v>
      </c>
      <c r="F62" t="str">
        <f t="shared" si="0"/>
        <v>a61 = L.marker([-7.75627566, 110.3705664]).bindPopup('Bensin Eceran + Tambal Ban + Bengkel &lt;br&gt; &lt;img src = "foto/1558412258028.jpg" /&gt; &lt;br&gt;Jl.  Tirtamarta 1, Pandega. Selatan PDAM monjali,  Timur soto ijo').addTo(map),</v>
      </c>
    </row>
    <row r="63" spans="1:6" x14ac:dyDescent="0.25">
      <c r="A63" s="2" t="s">
        <v>525</v>
      </c>
      <c r="B63" s="2" t="s">
        <v>411</v>
      </c>
      <c r="C63" s="2" t="s">
        <v>99</v>
      </c>
      <c r="D63" t="s">
        <v>472</v>
      </c>
      <c r="E63" s="2" t="s">
        <v>588</v>
      </c>
      <c r="F63" t="str">
        <f t="shared" si="0"/>
        <v>a62 = L.marker([-7.76581191, 110.36912266]).bindPopup('Bensin Eceran + Tambal Ban + Bengkel &lt;br&gt; &lt;img src = "foto/1558413249017.jpg" /&gt; &lt;br&gt;Timur Jl. Monjali. Utara ahas monjali').addTo(map),</v>
      </c>
    </row>
    <row r="64" spans="1:6" x14ac:dyDescent="0.25">
      <c r="E64" t="str">
        <f>CONCATENATE(E2,", ",E3,", ",E4,", ",E5,", ",E6,", ",E7,", ",E8,", ",E9,", ",E10,", ",E11,", ",E12,", ",E13,", ",E14,", ",E15,", ",E16,", ",E17,", ",E18,", ",E19,", ",E20,", ",E21,", ",E22,", ",E23,", ",E24,", ",E25,", ",E26,", ",E27,", ",E28,", ",E29,", ",E30,", ",E31,", ",E32,", ",E33,", ",E34,", ",E35,", ",E36,", ",E37,", ",E38,", ",E39,", ",E40,", ",E41,", ",E42,", ",E43,", ",E44,", ",E45,", ",E46,", ",E47,", ",E48,", ",E49,", ",E50,", ",E51,", ",E52,", ",E53,", ",E54,", ",E55,", ",E56,", ",E57,", ",E58,", ",E59,", ",E60,", ",E61,", ",E62,", ",E63)</f>
        <v>a1, a2, a3, a4, a5, a6, a7, a8, a9, a10, a11, a12, a13, a14, a15, a16, a17, a18, a19, a20, a21, a22, a23, a24, a25, a26, a27, a28, a29, a30, a31, a32, a33, a34, a35, a36, a37, a38, a39, a40, a41, a42, a43, a44, a45, a46, a47, a48, a49, a50, a51, a52, a53, a54, a55, a56, a57, a58, a59, a60, a61, a62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29D6-6628-4A3E-9427-1E99C3ACEDC7}">
  <dimension ref="A1:H19"/>
  <sheetViews>
    <sheetView topLeftCell="B1" workbookViewId="0">
      <selection activeCell="G2" sqref="G2"/>
    </sheetView>
  </sheetViews>
  <sheetFormatPr defaultRowHeight="15" x14ac:dyDescent="0.25"/>
  <cols>
    <col min="1" max="1" width="34.140625" customWidth="1"/>
    <col min="2" max="2" width="23.7109375" bestFit="1" customWidth="1"/>
    <col min="3" max="3" width="17" bestFit="1" customWidth="1"/>
    <col min="4" max="4" width="75.5703125" bestFit="1" customWidth="1"/>
  </cols>
  <sheetData>
    <row r="1" spans="1:8" x14ac:dyDescent="0.25">
      <c r="A1" s="2" t="s">
        <v>0</v>
      </c>
      <c r="B1" s="2" t="s">
        <v>398</v>
      </c>
      <c r="C1" s="2" t="s">
        <v>11</v>
      </c>
      <c r="D1" s="2" t="s">
        <v>461</v>
      </c>
    </row>
    <row r="2" spans="1:8" x14ac:dyDescent="0.25">
      <c r="A2" s="2" t="s">
        <v>36</v>
      </c>
      <c r="B2" s="2" t="s">
        <v>402</v>
      </c>
      <c r="C2" s="2" t="s">
        <v>42</v>
      </c>
      <c r="D2" s="3" t="s">
        <v>462</v>
      </c>
      <c r="E2" s="2" t="s">
        <v>589</v>
      </c>
      <c r="F2" s="2">
        <v>1</v>
      </c>
      <c r="G2" t="str">
        <f>CONCATENATE("&lt;td&gt;",F2,"&lt;/td&gt;","&lt;td&gt;",A2,"&lt;/td&gt;","&lt;td&gt;",B2,"&lt;/td&gt;","&lt;td&gt;",D2,"&lt;/td&gt;")</f>
        <v>&lt;td&gt;1&lt;/td&gt;&lt;td&gt;Bengkel&lt;/td&gt;&lt;td&gt;-7.75342589, 110.37030904&lt;/td&gt;&lt;td&gt;sebelah timur Jl. monjali,  samping laundry&lt;/td&gt;</v>
      </c>
      <c r="H2" t="str">
        <f>CONCATENATE(E2," = ","L.marker([",B2,"], {icon:merah}).bindPopup('",A2," &lt;br&gt; &lt;img src = ""foto/",C2,""""," /&gt; &lt;br&gt;",D2,"'),")</f>
        <v>b1 = L.marker([-7.75342589, 110.37030904], {icon:merah}).bindPopup('Bengkel &lt;br&gt; &lt;img src = "foto/1558412418206.jpg" /&gt; &lt;br&gt;sebelah timur Jl. monjali,  samping laundry'),</v>
      </c>
    </row>
    <row r="3" spans="1:8" x14ac:dyDescent="0.25">
      <c r="A3" s="2" t="s">
        <v>36</v>
      </c>
      <c r="B3" s="2" t="s">
        <v>408</v>
      </c>
      <c r="C3" s="2" t="s">
        <v>81</v>
      </c>
      <c r="D3" t="s">
        <v>469</v>
      </c>
      <c r="E3" s="2" t="s">
        <v>590</v>
      </c>
      <c r="F3" s="2">
        <v>2</v>
      </c>
      <c r="G3" t="str">
        <f t="shared" ref="G3:G19" si="0">CONCATENATE("&lt;td&gt;",F3,"&lt;/td&gt;","&lt;td&gt;",A3,"&lt;/td&gt;","&lt;td&gt;",B3,"&lt;/td&gt;","&lt;td&gt;",D3,"&lt;/td&gt;")</f>
        <v>&lt;td&gt;2&lt;/td&gt;&lt;td&gt;Bengkel&lt;/td&gt;&lt;td&gt;-7.76343265, 110.36937592&lt;/td&gt;&lt;td&gt;Bengkel Yamaha Jl. Monjali. Selatan Primagama&lt;/td&gt;</v>
      </c>
      <c r="H3" t="str">
        <f>CONCATENATE(E3," = ","L.marker([",B3,"], {icon:merah}).bindPopup('",A3," &lt;br&gt; &lt;img src = ""foto/",C3,""""," /&gt; &lt;br&gt;",D3,"'),")</f>
        <v>b2 = L.marker([-7.76343265, 110.36937592], {icon:merah}).bindPopup('Bengkel &lt;br&gt; &lt;img src = "foto/1558413064567.jpg" /&gt; &lt;br&gt;Bengkel Yamaha Jl. Monjali. Selatan Primagama'),</v>
      </c>
    </row>
    <row r="4" spans="1:8" x14ac:dyDescent="0.25">
      <c r="A4" s="2" t="s">
        <v>36</v>
      </c>
      <c r="B4" s="2" t="s">
        <v>412</v>
      </c>
      <c r="C4" s="2" t="s">
        <v>105</v>
      </c>
      <c r="D4" t="s">
        <v>473</v>
      </c>
      <c r="E4" s="2" t="s">
        <v>594</v>
      </c>
      <c r="F4" s="2">
        <v>3</v>
      </c>
      <c r="G4" t="str">
        <f t="shared" si="0"/>
        <v>&lt;td&gt;3&lt;/td&gt;&lt;td&gt;Bengkel&lt;/td&gt;&lt;td&gt;-7.76584814, 110.36915257&lt;/td&gt;&lt;td&gt;Ahass Monjali. Timur Jl. Monjali. Selatan lampu merah perempatan jembatan baru UGM&lt;/td&gt;</v>
      </c>
      <c r="H4" t="str">
        <f>CONCATENATE(E4," = ","L.marker([",B4,"], {icon:merah}).bindPopup('",A4," &lt;br&gt; &lt;img src = ""foto/",C4,""""," /&gt; &lt;br&gt;",D4,"'),")</f>
        <v>b3 = L.marker([-7.76584814, 110.36915257], {icon:merah}).bindPopup('Bengkel &lt;br&gt; &lt;img src = "foto/1558413290502.jpg" /&gt; &lt;br&gt;Ahass Monjali. Timur Jl. Monjali. Selatan lampu merah perempatan jembatan baru UGM'),</v>
      </c>
    </row>
    <row r="5" spans="1:8" x14ac:dyDescent="0.25">
      <c r="A5" s="2" t="s">
        <v>36</v>
      </c>
      <c r="B5" s="2" t="s">
        <v>416</v>
      </c>
      <c r="C5" s="2" t="s">
        <v>130</v>
      </c>
      <c r="D5" t="s">
        <v>477</v>
      </c>
      <c r="E5" s="2" t="s">
        <v>595</v>
      </c>
      <c r="F5" s="2">
        <v>4</v>
      </c>
      <c r="G5" t="str">
        <f t="shared" si="0"/>
        <v>&lt;td&gt;4&lt;/td&gt;&lt;td&gt;Bengkel&lt;/td&gt;&lt;td&gt;-7.77195091, 110.36840299&lt;/td&gt;&lt;td&gt;Yamaha mataram sakti monjali. Selatan batas Kota Jogja&lt;/td&gt;</v>
      </c>
      <c r="H5" t="str">
        <f>CONCATENATE(E5," = ","L.marker([",B5,"], {icon:merah}).bindPopup('",A5," &lt;br&gt; &lt;img src = ""foto/",C5,""""," /&gt; &lt;br&gt;",D5,"'),")</f>
        <v>b4 = L.marker([-7.77195091, 110.36840299], {icon:merah}).bindPopup('Bengkel &lt;br&gt; &lt;img src = "foto/1558413576680.jpg" /&gt; &lt;br&gt;Yamaha mataram sakti monjali. Selatan batas Kota Jogja'),</v>
      </c>
    </row>
    <row r="6" spans="1:8" x14ac:dyDescent="0.25">
      <c r="A6" s="2" t="s">
        <v>36</v>
      </c>
      <c r="B6" s="2" t="s">
        <v>420</v>
      </c>
      <c r="C6" s="2" t="s">
        <v>154</v>
      </c>
      <c r="D6" t="s">
        <v>481</v>
      </c>
      <c r="E6" s="2" t="s">
        <v>596</v>
      </c>
      <c r="F6" s="2">
        <v>5</v>
      </c>
      <c r="G6" t="str">
        <f t="shared" si="0"/>
        <v>&lt;td&gt;5&lt;/td&gt;&lt;td&gt;Bengkel&lt;/td&gt;&lt;td&gt;-7.77830681, 110.3695849&lt;/td&gt;&lt;td&gt;Utara Jl. Sardjito. Timur lampu merah perempatan Jetis. Timur nadila salon &amp; spa &lt;/td&gt;</v>
      </c>
      <c r="H6" t="str">
        <f>CONCATENATE(E6," = ","L.marker([",B6,"], {icon:merah}).bindPopup('",A6," &lt;br&gt; &lt;img src = ""foto/",C6,""""," /&gt; &lt;br&gt;",D6,"'),")</f>
        <v>b5 = L.marker([-7.77830681, 110.3695849], {icon:merah}).bindPopup('Bengkel &lt;br&gt; &lt;img src = "foto/1558413975250.jpg" /&gt; &lt;br&gt;Utara Jl. Sardjito. Timur lampu merah perempatan Jetis. Timur nadila salon &amp; spa '),</v>
      </c>
    </row>
    <row r="7" spans="1:8" x14ac:dyDescent="0.25">
      <c r="A7" s="2" t="s">
        <v>36</v>
      </c>
      <c r="B7" s="2" t="s">
        <v>421</v>
      </c>
      <c r="C7" s="2" t="s">
        <v>160</v>
      </c>
      <c r="D7" t="s">
        <v>482</v>
      </c>
      <c r="E7" s="2" t="s">
        <v>592</v>
      </c>
      <c r="F7" s="2">
        <v>6</v>
      </c>
      <c r="G7" t="str">
        <f t="shared" si="0"/>
        <v>&lt;td&gt;6&lt;/td&gt;&lt;td&gt;Bengkel&lt;/td&gt;&lt;td&gt;-7.77830968, 110.36970261&lt;/td&gt;&lt;td&gt;Utara Jl. Sardjito. Timur lampu merah perempatan Jetis. Brat nadila salon &amp; spa&lt;/td&gt;</v>
      </c>
      <c r="H7" t="str">
        <f>CONCATENATE(E7," = ","L.marker([",B7,"], {icon:merah}).bindPopup('",A7," &lt;br&gt; &lt;img src = ""foto/",C7,""""," /&gt; &lt;br&gt;",D7,"'),")</f>
        <v>b6 = L.marker([-7.77830968, 110.36970261], {icon:merah}).bindPopup('Bengkel &lt;br&gt; &lt;img src = "foto/1558414034138.jpg" /&gt; &lt;br&gt;Utara Jl. Sardjito. Timur lampu merah perempatan Jetis. Brat nadila salon &amp; spa'),</v>
      </c>
    </row>
    <row r="8" spans="1:8" x14ac:dyDescent="0.25">
      <c r="A8" s="2" t="s">
        <v>36</v>
      </c>
      <c r="B8" s="2" t="s">
        <v>430</v>
      </c>
      <c r="C8" s="2" t="s">
        <v>214</v>
      </c>
      <c r="D8" t="s">
        <v>491</v>
      </c>
      <c r="E8" s="2" t="s">
        <v>597</v>
      </c>
      <c r="F8" s="2">
        <v>7</v>
      </c>
      <c r="G8" t="str">
        <f t="shared" si="0"/>
        <v>&lt;td&gt;7&lt;/td&gt;&lt;td&gt;Bengkel&lt;/td&gt;&lt;td&gt;-7.76554092, 110.37875479&lt;/td&gt;&lt;td&gt;Timur Jl. Kaliurang. Lampu merah perempatan MM UGM&lt;/td&gt;</v>
      </c>
      <c r="H8" t="str">
        <f>CONCATENATE(E8," = ","L.marker([",B8,"], {icon:merah}).bindPopup('",A8," &lt;br&gt; &lt;img src = ""foto/",C8,""""," /&gt; &lt;br&gt;",D8,"'),")</f>
        <v>b7 = L.marker([-7.76554092, 110.37875479], {icon:merah}).bindPopup('Bengkel &lt;br&gt; &lt;img src = "foto/1558414850241.jpg" /&gt; &lt;br&gt;Timur Jl. Kaliurang. Lampu merah perempatan MM UGM'),</v>
      </c>
    </row>
    <row r="9" spans="1:8" x14ac:dyDescent="0.25">
      <c r="A9" s="2" t="s">
        <v>36</v>
      </c>
      <c r="B9" s="2" t="s">
        <v>435</v>
      </c>
      <c r="C9" s="2" t="s">
        <v>244</v>
      </c>
      <c r="D9" t="s">
        <v>496</v>
      </c>
      <c r="E9" s="2" t="s">
        <v>591</v>
      </c>
      <c r="F9" s="2">
        <v>8</v>
      </c>
      <c r="G9" t="str">
        <f t="shared" si="0"/>
        <v>&lt;td&gt;8&lt;/td&gt;&lt;td&gt;Bengkel&lt;/td&gt;&lt;td&gt;-7.75938935, 110.38116333&lt;/td&gt;&lt;td&gt;Yamaha jakal. Timur Jl. Kaliurang&lt;/td&gt;</v>
      </c>
      <c r="H9" t="str">
        <f>CONCATENATE(E9," = ","L.marker([",B9,"], {icon:merah}).bindPopup('",A9," &lt;br&gt; &lt;img src = ""foto/",C9,""""," /&gt; &lt;br&gt;",D9,"'),")</f>
        <v>b8 = L.marker([-7.75938935, 110.38116333], {icon:merah}).bindPopup('Bengkel &lt;br&gt; &lt;img src = "foto/1558415388132.jpg" /&gt; &lt;br&gt;Yamaha jakal. Timur Jl. Kaliurang'),</v>
      </c>
    </row>
    <row r="10" spans="1:8" x14ac:dyDescent="0.25">
      <c r="A10" s="2" t="s">
        <v>36</v>
      </c>
      <c r="B10" s="2" t="s">
        <v>438</v>
      </c>
      <c r="C10" s="2" t="s">
        <v>262</v>
      </c>
      <c r="D10" t="s">
        <v>499</v>
      </c>
      <c r="E10" s="2" t="s">
        <v>593</v>
      </c>
      <c r="F10" s="2">
        <v>9</v>
      </c>
      <c r="G10" t="str">
        <f t="shared" si="0"/>
        <v>&lt;td&gt;9&lt;/td&gt;&lt;td&gt;Bengkel&lt;/td&gt;&lt;td&gt;-7.75679685, 110.38226542&lt;/td&gt;&lt;td&gt;Honda jakal. Timur Jl. Kaliurang&lt;/td&gt;</v>
      </c>
      <c r="H10" t="str">
        <f>CONCATENATE(E10," = ","L.marker([",B10,"], {icon:merah}).bindPopup('",A10," &lt;br&gt; &lt;img src = ""foto/",C10,""""," /&gt; &lt;br&gt;",D10,"'),")</f>
        <v>b9 = L.marker([-7.75679685, 110.38226542], {icon:merah}).bindPopup('Bengkel &lt;br&gt; &lt;img src = "foto/1558415562197.jpg" /&gt; &lt;br&gt;Honda jakal. Timur Jl. Kaliurang'),</v>
      </c>
    </row>
    <row r="11" spans="1:8" x14ac:dyDescent="0.25">
      <c r="A11" s="2" t="s">
        <v>36</v>
      </c>
      <c r="B11" s="2" t="s">
        <v>445</v>
      </c>
      <c r="C11" s="2" t="s">
        <v>305</v>
      </c>
      <c r="D11" t="s">
        <v>506</v>
      </c>
      <c r="E11" s="2" t="s">
        <v>598</v>
      </c>
      <c r="F11" s="2">
        <v>10</v>
      </c>
      <c r="G11" t="str">
        <f t="shared" si="0"/>
        <v>&lt;td&gt;10&lt;/td&gt;&lt;td&gt;Bengkel&lt;/td&gt;&lt;td&gt;-7.76021606, 110.37210087&lt;/td&gt;&lt;td&gt;Barat Jl. Selokan Mataram. Bengkel Castrol&lt;/td&gt;</v>
      </c>
      <c r="H11" t="str">
        <f>CONCATENATE(E11," = ","L.marker([",B11,"], {icon:merah}).bindPopup('",A11," &lt;br&gt; &lt;img src = ""foto/",C11,""""," /&gt; &lt;br&gt;",D11,"'),")</f>
        <v>b10 = L.marker([-7.76021606, 110.37210087], {icon:merah}).bindPopup('Bengkel &lt;br&gt; &lt;img src = "foto/1558416204361.jpg" /&gt; &lt;br&gt;Barat Jl. Selokan Mataram. Bengkel Castrol'),</v>
      </c>
    </row>
    <row r="12" spans="1:8" x14ac:dyDescent="0.25">
      <c r="A12" s="2" t="s">
        <v>524</v>
      </c>
      <c r="B12" s="2" t="s">
        <v>404</v>
      </c>
      <c r="C12" s="2" t="s">
        <v>56</v>
      </c>
      <c r="D12" t="s">
        <v>465</v>
      </c>
      <c r="E12" s="2" t="s">
        <v>650</v>
      </c>
      <c r="F12" s="2"/>
      <c r="H12" t="str">
        <f>CONCATENATE(E12," = ","L.marker([",B12,"], {icon:merah}).bindPopup('",A12," &lt;br&gt; &lt;img src = ""foto/",C12,""""," /&gt; &lt;br&gt;",D12,"'),")</f>
        <v>b11 = L.marker([-7.75191005, 110.37092564], {icon:merah}).bindPopup('Tambal Ban + Bengkel &lt;br&gt; &lt;img src = "foto/1558412581234.jpg" /&gt; &lt;br&gt;Sebelah Barat Jl. Monjali.  Selatan lampu merah perempatan  ringroad utara '),</v>
      </c>
    </row>
    <row r="13" spans="1:8" x14ac:dyDescent="0.25">
      <c r="A13" s="2" t="s">
        <v>524</v>
      </c>
      <c r="B13" s="2" t="s">
        <v>406</v>
      </c>
      <c r="C13" s="2" t="s">
        <v>68</v>
      </c>
      <c r="D13" t="s">
        <v>467</v>
      </c>
      <c r="E13" s="2" t="s">
        <v>651</v>
      </c>
      <c r="F13" s="2"/>
      <c r="H13" t="str">
        <f>CONCATENATE(E13," = ","L.marker([",B13,"], {icon:merah}).bindPopup('",A13," &lt;br&gt; &lt;img src = ""foto/",C13,""""," /&gt; &lt;br&gt;",D13,"'),")</f>
        <v>b12 = L.marker([-7.75652352, 110.36983992], {icon:merah}).bindPopup('Tambal Ban + Bengkel &lt;br&gt; &lt;img src = "foto/1558412750243.jpg" /&gt; &lt;br&gt;sebelah barat Jl. Monjali. Barat warung rata-rata'),</v>
      </c>
    </row>
    <row r="14" spans="1:8" x14ac:dyDescent="0.25">
      <c r="A14" s="2" t="s">
        <v>524</v>
      </c>
      <c r="B14" s="2" t="s">
        <v>409</v>
      </c>
      <c r="C14" s="2" t="s">
        <v>87</v>
      </c>
      <c r="D14" t="s">
        <v>470</v>
      </c>
      <c r="E14" s="2" t="s">
        <v>652</v>
      </c>
      <c r="F14" s="2"/>
      <c r="H14" t="str">
        <f>CONCATENATE(E14," = ","L.marker([",B14,"], {icon:merah}).bindPopup('",A14," &lt;br&gt; &lt;img src = ""foto/",C14,""""," /&gt; &lt;br&gt;",D14,"'),")</f>
        <v>b13 = L.marker([-7.76382777, 110.36926607], {icon:merah}).bindPopup('Tambal Ban + Bengkel &lt;br&gt; &lt;img src = "foto/1558413109820.jpg" /&gt; &lt;br&gt;Barat Jl. Monjali.  Depan bengkel Yamaha Monjali'),</v>
      </c>
    </row>
    <row r="15" spans="1:8" x14ac:dyDescent="0.25">
      <c r="A15" s="2" t="s">
        <v>524</v>
      </c>
      <c r="B15" s="2" t="s">
        <v>419</v>
      </c>
      <c r="C15" s="2" t="s">
        <v>148</v>
      </c>
      <c r="D15" t="s">
        <v>480</v>
      </c>
      <c r="E15" s="2" t="s">
        <v>653</v>
      </c>
      <c r="F15" s="2"/>
      <c r="H15" t="str">
        <f>CONCATENATE(E15," = ","L.marker([",B15,"], {icon:merah}).bindPopup('",A15," &lt;br&gt; &lt;img src = ""foto/",C15,""""," /&gt; &lt;br&gt;",D15,"'),")</f>
        <v>b14 = L.marker([-7.77815958, 110.36831966], {icon:merah}).bindPopup('Tambal Ban + Bengkel &lt;br&gt; &lt;img src = "foto/1558413909473.jpg" /&gt; &lt;br&gt;Utara Jl. Sardjito. Timur masjid darul ulum. Lampu merah perempatan  Jetis'),</v>
      </c>
    </row>
    <row r="16" spans="1:8" x14ac:dyDescent="0.25">
      <c r="A16" s="2" t="s">
        <v>524</v>
      </c>
      <c r="B16" s="2" t="s">
        <v>448</v>
      </c>
      <c r="C16" s="2" t="s">
        <v>323</v>
      </c>
      <c r="D16" t="s">
        <v>509</v>
      </c>
      <c r="E16" s="2" t="s">
        <v>654</v>
      </c>
      <c r="F16" s="2"/>
      <c r="H16" t="str">
        <f>CONCATENATE(E16," = ","L.marker([",B16,"], {icon:merah}).bindPopup('",A16," &lt;br&gt; &lt;img src = ""foto/",C16,""""," /&gt; &lt;br&gt;",D16,"'),")</f>
        <v>b15 = L.marker([-7.76207406, 110.37759746], {icon:merah}).bindPopup('Tambal Ban + Bengkel &lt;br&gt; &lt;img src = "foto/1558416776286.jpg" /&gt; &lt;br&gt;Jl. Sitisonyo. Utara Masjid Nurul Barokah'),</v>
      </c>
    </row>
    <row r="17" spans="1:8" x14ac:dyDescent="0.25">
      <c r="A17" s="2" t="s">
        <v>525</v>
      </c>
      <c r="B17" s="2" t="s">
        <v>401</v>
      </c>
      <c r="C17" s="2" t="s">
        <v>35</v>
      </c>
      <c r="D17" t="s">
        <v>463</v>
      </c>
      <c r="E17" s="2" t="s">
        <v>655</v>
      </c>
      <c r="F17" s="2"/>
      <c r="H17" t="str">
        <f>CONCATENATE(E17," = ","L.marker([",B17,"], {icon:merah}).bindPopup('",A17," &lt;br&gt; &lt;img src = ""foto/",C17,""""," /&gt; &lt;br&gt;",D17,"'),")</f>
        <v>b16 = L.marker([-7.75627566, 110.3705664], {icon:merah}).bindPopup('Bensin Eceran + Tambal Ban + Bengkel &lt;br&gt; &lt;img src = "foto/1558412258028.jpg" /&gt; &lt;br&gt;Jl.  Tirtamarta 1, Pandega. Selatan PDAM monjali,  Timur soto ijo'),</v>
      </c>
    </row>
    <row r="18" spans="1:8" x14ac:dyDescent="0.25">
      <c r="A18" s="2" t="s">
        <v>525</v>
      </c>
      <c r="B18" s="2" t="s">
        <v>411</v>
      </c>
      <c r="C18" s="2" t="s">
        <v>99</v>
      </c>
      <c r="D18" t="s">
        <v>472</v>
      </c>
      <c r="E18" s="2" t="s">
        <v>656</v>
      </c>
      <c r="F18" s="2"/>
      <c r="H18" t="str">
        <f>CONCATENATE(E18," = ","L.marker([",B18,"], {icon:merah}).bindPopup('",A18," &lt;br&gt; &lt;img src = ""foto/",C18,""""," /&gt; &lt;br&gt;",D18,"'),")</f>
        <v>b17 = L.marker([-7.76581191, 110.36912266], {icon:merah}).bindPopup('Bensin Eceran + Tambal Ban + Bengkel &lt;br&gt; &lt;img src = "foto/1558413249017.jpg" /&gt; &lt;br&gt;Timur Jl. Monjali. Utara ahas monjali'),</v>
      </c>
    </row>
    <row r="19" spans="1:8" x14ac:dyDescent="0.25">
      <c r="E19" t="str">
        <f>CONCATENATE(E2,", ",E3,", ",E4,", ",E5,", ",E6,", ",E7,", ",E8,", ",E9,", ",E10,", ",E11,", ",E12,", ",E13,", ",E14,", ",E15,", ",E16,", ",E17,", ",E18)</f>
        <v>b1, b2, b3, b4, b5, b6, b7, b8, b9, b10, b11, b12, b13, b14, b15, b16, b17</v>
      </c>
    </row>
  </sheetData>
  <sortState ref="A2:D6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DEFA-3D9E-4168-9503-7C492A27F9EF}">
  <dimension ref="A2:F36"/>
  <sheetViews>
    <sheetView workbookViewId="0">
      <selection activeCell="C15" sqref="C15"/>
    </sheetView>
  </sheetViews>
  <sheetFormatPr defaultRowHeight="15" x14ac:dyDescent="0.25"/>
  <cols>
    <col min="1" max="1" width="21.42578125" customWidth="1"/>
    <col min="2" max="2" width="23.7109375" bestFit="1" customWidth="1"/>
    <col min="3" max="3" width="17" bestFit="1" customWidth="1"/>
    <col min="4" max="4" width="58.28515625" bestFit="1" customWidth="1"/>
  </cols>
  <sheetData>
    <row r="2" spans="1:6" x14ac:dyDescent="0.25">
      <c r="A2" s="2" t="s">
        <v>106</v>
      </c>
      <c r="B2" s="2" t="s">
        <v>413</v>
      </c>
      <c r="C2" s="2" t="s">
        <v>112</v>
      </c>
      <c r="D2" t="s">
        <v>474</v>
      </c>
      <c r="E2" s="2" t="s">
        <v>599</v>
      </c>
      <c r="F2" t="str">
        <f>CONCATENATE(E2," = ","L.marker([",B2,"], {icon:kuning}).bindPopup('",A2," &lt;br&gt; &lt;img src = ""foto/",C2,""""," /&gt; &lt;br&gt;",D2,"'),")</f>
        <v>c1 = L.marker([-7.76672391, 110.36913825], {icon:kuning}).bindPopup('Bensin Eceran &lt;br&gt; &lt;img src = "foto/1558413337216.jpg" /&gt; &lt;br&gt;Timur Jl. Monjali. Depan warung spesial sambal Monjali'),</v>
      </c>
    </row>
    <row r="3" spans="1:6" x14ac:dyDescent="0.25">
      <c r="A3" s="2" t="s">
        <v>106</v>
      </c>
      <c r="B3" s="2" t="s">
        <v>424</v>
      </c>
      <c r="C3" s="2" t="s">
        <v>178</v>
      </c>
      <c r="D3" t="s">
        <v>485</v>
      </c>
      <c r="E3" s="2" t="s">
        <v>604</v>
      </c>
      <c r="F3" t="str">
        <f t="shared" ref="F3:F35" si="0">CONCATENATE(E3," = ","L.marker([",B3,"], {icon:kuning}).bindPopup('",A3," &lt;br&gt; &lt;img src = ""foto/",C3,""""," /&gt; &lt;br&gt;",D3,"'),")</f>
        <v>c2 = L.marker([-7.77440964, 110.37500232], {icon:kuning}).bindPopup('Bensin Eceran &lt;br&gt; &lt;img src = "foto/1558414354041.jpg" /&gt; &lt;br&gt;Timur Jl. Persatuan. Selatan kopma UGM'),</v>
      </c>
    </row>
    <row r="4" spans="1:6" x14ac:dyDescent="0.25">
      <c r="A4" s="2" t="s">
        <v>106</v>
      </c>
      <c r="B4" s="2" t="s">
        <v>433</v>
      </c>
      <c r="C4" s="2" t="s">
        <v>232</v>
      </c>
      <c r="D4" t="s">
        <v>494</v>
      </c>
      <c r="E4" s="2" t="s">
        <v>603</v>
      </c>
      <c r="F4" t="str">
        <f t="shared" si="0"/>
        <v>c3 = L.marker([-7.76360041, 110.37951132], {icon:kuning}).bindPopup('Bensin Eceran &lt;br&gt; &lt;img src = "foto/1558415203425.jpg" /&gt; &lt;br&gt;Timur Jl. Kaliurang.  Utara fashion story'),</v>
      </c>
    </row>
    <row r="5" spans="1:6" x14ac:dyDescent="0.25">
      <c r="A5" s="2" t="s">
        <v>106</v>
      </c>
      <c r="B5" s="2" t="s">
        <v>437</v>
      </c>
      <c r="C5" s="2" t="s">
        <v>256</v>
      </c>
      <c r="D5" t="s">
        <v>498</v>
      </c>
      <c r="E5" s="2" t="s">
        <v>600</v>
      </c>
      <c r="F5" t="str">
        <f t="shared" si="0"/>
        <v>c4 = L.marker([-7.75806174, 110.38192678], {icon:kuning}).bindPopup('Bensin Eceran &lt;br&gt; &lt;img src = "foto/1558415491484.jpg" /&gt; &lt;br&gt;Barat Jl. Kaliurang. Timur  artotel'),</v>
      </c>
    </row>
    <row r="6" spans="1:6" x14ac:dyDescent="0.25">
      <c r="A6" s="2" t="s">
        <v>106</v>
      </c>
      <c r="B6" s="2" t="s">
        <v>440</v>
      </c>
      <c r="C6" s="2" t="s">
        <v>275</v>
      </c>
      <c r="D6" t="s">
        <v>501</v>
      </c>
      <c r="E6" s="2" t="s">
        <v>607</v>
      </c>
      <c r="F6" t="str">
        <f t="shared" si="0"/>
        <v>c5 = L.marker([-7.75449454, 110.38237975], {icon:kuning}).bindPopup('Bensin Eceran &lt;br&gt; &lt;img src = "foto/1558415727528.jpg" /&gt; &lt;br&gt;Utara Jl. Pandega Marta. Utara Indomaret'),</v>
      </c>
    </row>
    <row r="7" spans="1:6" x14ac:dyDescent="0.25">
      <c r="A7" s="2" t="s">
        <v>106</v>
      </c>
      <c r="B7" s="2" t="s">
        <v>443</v>
      </c>
      <c r="C7" s="2" t="s">
        <v>293</v>
      </c>
      <c r="D7" t="s">
        <v>504</v>
      </c>
      <c r="E7" s="2" t="s">
        <v>602</v>
      </c>
      <c r="F7" t="str">
        <f t="shared" si="0"/>
        <v>c6 = L.marker([-7.75658317, 110.37272144], {icon:kuning}).bindPopup('Bensin Eceran &lt;br&gt; &lt;img src = "foto/1558416061568.jpg" /&gt; &lt;br&gt;Selatan  Jl. Pandega Marta.  Timur pertigaan '),</v>
      </c>
    </row>
    <row r="8" spans="1:6" x14ac:dyDescent="0.25">
      <c r="A8" s="2" t="s">
        <v>106</v>
      </c>
      <c r="B8" s="2" t="s">
        <v>447</v>
      </c>
      <c r="C8" s="2" t="s">
        <v>317</v>
      </c>
      <c r="D8" t="s">
        <v>508</v>
      </c>
      <c r="E8" s="2" t="s">
        <v>601</v>
      </c>
      <c r="F8" t="str">
        <f t="shared" si="0"/>
        <v>c7 = L.marker([-7.76162726, 110.37459489], {icon:kuning}).bindPopup('Bensin Eceran &lt;br&gt; &lt;img src = "foto/1558416442566.jpg" /&gt; &lt;br&gt;Pogung Dalangan. Toko dimas'),</v>
      </c>
    </row>
    <row r="9" spans="1:6" x14ac:dyDescent="0.25">
      <c r="A9" s="2" t="s">
        <v>106</v>
      </c>
      <c r="B9" s="2" t="s">
        <v>450</v>
      </c>
      <c r="C9" s="2" t="s">
        <v>337</v>
      </c>
      <c r="D9" t="s">
        <v>510</v>
      </c>
      <c r="E9" s="2" t="s">
        <v>605</v>
      </c>
      <c r="F9" t="str">
        <f t="shared" si="0"/>
        <v>c8 = L.marker([-7.76304431, 110.37318747], {icon:kuning}).bindPopup('Bensin Eceran &lt;br&gt; &lt;img src = "foto/1558422157476.jpg" /&gt; &lt;br&gt;Selatan MasjidSiswa Graha'),</v>
      </c>
    </row>
    <row r="10" spans="1:6" x14ac:dyDescent="0.25">
      <c r="A10" s="2" t="s">
        <v>106</v>
      </c>
      <c r="B10" s="2" t="s">
        <v>451</v>
      </c>
      <c r="C10" s="2" t="s">
        <v>343</v>
      </c>
      <c r="D10" t="s">
        <v>520</v>
      </c>
      <c r="E10" s="2" t="s">
        <v>606</v>
      </c>
      <c r="F10" t="str">
        <f t="shared" si="0"/>
        <v>c9 = L.marker([-7.76208693, 110.37329476], {icon:kuning}).bindPopup('Bensin Eceran &lt;br&gt; &lt;img src = "foto/1558422218365.jpg" /&gt; &lt;br&gt;Timur Jl. Selokan Mataram. Barat ayam kremes tulang lunak'),</v>
      </c>
    </row>
    <row r="11" spans="1:6" x14ac:dyDescent="0.25">
      <c r="A11" s="2" t="s">
        <v>106</v>
      </c>
      <c r="B11" s="2" t="s">
        <v>452</v>
      </c>
      <c r="C11" s="2" t="s">
        <v>349</v>
      </c>
      <c r="D11" t="s">
        <v>511</v>
      </c>
      <c r="E11" s="2" t="s">
        <v>608</v>
      </c>
      <c r="F11" t="str">
        <f t="shared" si="0"/>
        <v>c10 = L.marker([-7.76175242, 110.37305324], {icon:kuning}).bindPopup('Bensin Eceran &lt;br&gt; &lt;img src = "foto/1558422274219.jpg" /&gt; &lt;br&gt;Timur Jl. Selokan Mataram. Timur mie ayam '),</v>
      </c>
    </row>
    <row r="12" spans="1:6" x14ac:dyDescent="0.25">
      <c r="A12" s="2" t="s">
        <v>106</v>
      </c>
      <c r="B12" s="2" t="s">
        <v>454</v>
      </c>
      <c r="C12" s="2" t="s">
        <v>361</v>
      </c>
      <c r="D12" t="s">
        <v>513</v>
      </c>
      <c r="E12" s="2" t="s">
        <v>609</v>
      </c>
      <c r="F12" t="str">
        <f t="shared" si="0"/>
        <v>c11 = L.marker([-7.764043, 110.37462374], {icon:kuning}).bindPopup('Bensin Eceran &lt;br&gt; &lt;img src = "foto/1558430884460.jpg" /&gt; &lt;br&gt;Utara Jl. Pogung Kidul. Pertigaan pogung kidul blok A'),</v>
      </c>
    </row>
    <row r="13" spans="1:6" x14ac:dyDescent="0.25">
      <c r="A13" s="2" t="s">
        <v>106</v>
      </c>
      <c r="B13" s="2" t="s">
        <v>455</v>
      </c>
      <c r="C13" s="2" t="s">
        <v>367</v>
      </c>
      <c r="D13" t="s">
        <v>514</v>
      </c>
      <c r="E13" s="2" t="s">
        <v>610</v>
      </c>
      <c r="F13" t="str">
        <f t="shared" si="0"/>
        <v>c12 = L.marker([-7.77088594, 110.37325617], {icon:kuning}).bindPopup('Bensin Eceran &lt;br&gt; &lt;img src = "foto/1558431071809.jpg" /&gt; &lt;br&gt;Barat Jl. Kesehatan. Utara Asrama UGM sendowo ,  selatan toko bali'),</v>
      </c>
    </row>
    <row r="14" spans="1:6" x14ac:dyDescent="0.25">
      <c r="A14" s="2" t="s">
        <v>106</v>
      </c>
      <c r="B14" s="2" t="s">
        <v>458</v>
      </c>
      <c r="C14" s="2" t="s">
        <v>385</v>
      </c>
      <c r="D14" t="s">
        <v>517</v>
      </c>
      <c r="E14" s="2" t="s">
        <v>611</v>
      </c>
      <c r="F14" t="str">
        <f t="shared" si="0"/>
        <v>c13 = L.marker([-7.776187, 110.37704546], {icon:kuning}).bindPopup('Bensin Eceran &lt;br&gt; &lt;img src = "foto/1558431451856.jpg" /&gt; &lt;br&gt;Utara Jl. Colombo. Bunderan UGM, utara panti rapih'),</v>
      </c>
    </row>
    <row r="15" spans="1:6" x14ac:dyDescent="0.25">
      <c r="A15" s="2" t="s">
        <v>106</v>
      </c>
      <c r="B15" s="2" t="s">
        <v>459</v>
      </c>
      <c r="C15" s="2" t="s">
        <v>391</v>
      </c>
      <c r="D15" t="s">
        <v>516</v>
      </c>
      <c r="E15" s="2" t="s">
        <v>612</v>
      </c>
      <c r="F15" t="str">
        <f t="shared" si="0"/>
        <v>c14 = L.marker([-7.77620908, 110.37717774], {icon:kuning}).bindPopup('Bensin Eceran &lt;br&gt; &lt;img src = "foto/1558431517226.jpg" /&gt; &lt;br&gt;Utara Jl. Colombo. Bunderan UGM,  utara panti rapih'),</v>
      </c>
    </row>
    <row r="16" spans="1:6" x14ac:dyDescent="0.25">
      <c r="A16" s="2" t="s">
        <v>522</v>
      </c>
      <c r="B16" s="2" t="s">
        <v>403</v>
      </c>
      <c r="C16" s="2" t="s">
        <v>49</v>
      </c>
      <c r="D16" t="s">
        <v>464</v>
      </c>
      <c r="E16" s="2" t="s">
        <v>657</v>
      </c>
      <c r="F16" t="str">
        <f t="shared" si="0"/>
        <v>c15 = L.marker([-7.75287415, 110.3705848], {icon:kuning}).bindPopup('Bensin Eceran + Tambal Ban &lt;br&gt; &lt;img src = "foto/1558412497505.jpg" /&gt; &lt;br&gt;Sebelah timur Jl. Monjali.  Depan toko stempel express'),</v>
      </c>
    </row>
    <row r="17" spans="1:6" x14ac:dyDescent="0.25">
      <c r="A17" s="2" t="s">
        <v>522</v>
      </c>
      <c r="B17" s="2" t="s">
        <v>405</v>
      </c>
      <c r="C17" s="2" t="s">
        <v>62</v>
      </c>
      <c r="D17" t="s">
        <v>466</v>
      </c>
      <c r="E17" s="2" t="s">
        <v>658</v>
      </c>
      <c r="F17" t="str">
        <f t="shared" si="0"/>
        <v>c16 = L.marker([-7.75416058, 110.37010453], {icon:kuning}).bindPopup('Bensin Eceran + Tambal Ban &lt;br&gt; &lt;img src = "foto/1558412664654.jpg" /&gt; &lt;br&gt;Sebelah barat Jl. Monjali. Selatan hp service center'),</v>
      </c>
    </row>
    <row r="18" spans="1:6" x14ac:dyDescent="0.25">
      <c r="A18" s="2" t="s">
        <v>522</v>
      </c>
      <c r="B18" s="2" t="s">
        <v>415</v>
      </c>
      <c r="C18" s="2" t="s">
        <v>124</v>
      </c>
      <c r="D18" t="s">
        <v>476</v>
      </c>
      <c r="E18" s="2" t="s">
        <v>659</v>
      </c>
      <c r="F18" t="str">
        <f t="shared" si="0"/>
        <v>c17 = L.marker([-7.77024341, 110.36855051], {icon:kuning}).bindPopup('Bensin Eceran + Tambal Ban &lt;br&gt; &lt;img src = "foto/1558413492741.jpg" /&gt; &lt;br&gt;Batas kota Jogja jl monjali. Depan asrama putra Kutai Kartanegara'),</v>
      </c>
    </row>
    <row r="19" spans="1:6" x14ac:dyDescent="0.25">
      <c r="A19" s="2" t="s">
        <v>522</v>
      </c>
      <c r="B19" s="2" t="s">
        <v>418</v>
      </c>
      <c r="C19" s="2" t="s">
        <v>142</v>
      </c>
      <c r="D19" t="s">
        <v>479</v>
      </c>
      <c r="E19" s="2" t="s">
        <v>660</v>
      </c>
      <c r="F19" t="str">
        <f t="shared" si="0"/>
        <v>c18 = L.marker([-7.77549954, 110.3680272], {icon:kuning}).bindPopup('Bensin Eceran + Tambal Ban &lt;br&gt; &lt;img src = "foto/1558413730404.jpg" /&gt; &lt;br&gt;Timur Jl. Monjali. Utara halte trans jogja. Barat Kampus STIE Nusa Megarkencana'),</v>
      </c>
    </row>
    <row r="20" spans="1:6" x14ac:dyDescent="0.25">
      <c r="A20" s="2" t="s">
        <v>522</v>
      </c>
      <c r="B20" s="2" t="s">
        <v>422</v>
      </c>
      <c r="C20" s="2" t="s">
        <v>166</v>
      </c>
      <c r="D20" t="s">
        <v>484</v>
      </c>
      <c r="E20" s="2" t="s">
        <v>661</v>
      </c>
      <c r="F20" t="str">
        <f t="shared" si="0"/>
        <v>c19 = L.marker([-7.77624058, 110.37240894], {icon:kuning}).bindPopup('Bensin Eceran + Tambal Ban &lt;br&gt; &lt;img src = "foto/1558414175466.jpg" /&gt; &lt;br&gt;Barat Jl. Sardjito. Pertigaan Fisipol MAP UGM'),</v>
      </c>
    </row>
    <row r="21" spans="1:6" x14ac:dyDescent="0.25">
      <c r="A21" s="2" t="s">
        <v>522</v>
      </c>
      <c r="B21" s="2" t="s">
        <v>423</v>
      </c>
      <c r="C21" s="2" t="s">
        <v>172</v>
      </c>
      <c r="D21" t="s">
        <v>483</v>
      </c>
      <c r="E21" s="2" t="s">
        <v>662</v>
      </c>
      <c r="F21" t="str">
        <f t="shared" si="0"/>
        <v>c20 = L.marker([-7.77538486, 110.37278326], {icon:kuning}).bindPopup('Bensin Eceran + Tambal Ban &lt;br&gt; &lt;img src = "foto/1558414230049.jpg" /&gt; &lt;br&gt;Timur Jl. Sardjito. Pertigaan Fisipol MAP UGM'),</v>
      </c>
    </row>
    <row r="22" spans="1:6" x14ac:dyDescent="0.25">
      <c r="A22" s="2" t="s">
        <v>522</v>
      </c>
      <c r="B22" s="2" t="s">
        <v>425</v>
      </c>
      <c r="C22" s="2" t="s">
        <v>184</v>
      </c>
      <c r="D22" t="s">
        <v>487</v>
      </c>
      <c r="E22" s="2" t="s">
        <v>663</v>
      </c>
      <c r="F22" t="str">
        <f t="shared" si="0"/>
        <v>c21 = L.marker([-7.77370045, 110.3752954], {icon:kuning}).bindPopup('Bensin Eceran + Tambal Ban &lt;br&gt; &lt;img src = "foto/1558414415118.jpg" /&gt; &lt;br&gt;Timur Jl. Persatuan. Utara Bank BNI.  Timur Bank Mandiri'),</v>
      </c>
    </row>
    <row r="23" spans="1:6" x14ac:dyDescent="0.25">
      <c r="A23" s="2" t="s">
        <v>522</v>
      </c>
      <c r="B23" s="2" t="s">
        <v>427</v>
      </c>
      <c r="C23" s="2" t="s">
        <v>196</v>
      </c>
      <c r="D23" t="s">
        <v>488</v>
      </c>
      <c r="E23" s="2" t="s">
        <v>664</v>
      </c>
      <c r="F23" t="str">
        <f t="shared" si="0"/>
        <v>c22 = L.marker([-7.77295363, 110.37565498], {icon:kuning}).bindPopup('Bensin Eceran + Tambal Ban &lt;br&gt; &lt;img src = "foto/1558414513328.jpg" /&gt; &lt;br&gt;Timur Jl. Persatuan.  Barat Bank BRI'),</v>
      </c>
    </row>
    <row r="24" spans="1:6" x14ac:dyDescent="0.25">
      <c r="A24" s="2" t="s">
        <v>522</v>
      </c>
      <c r="B24" s="2" t="s">
        <v>428</v>
      </c>
      <c r="C24" s="2" t="s">
        <v>202</v>
      </c>
      <c r="D24" t="s">
        <v>489</v>
      </c>
      <c r="E24" s="2" t="s">
        <v>665</v>
      </c>
      <c r="F24" t="str">
        <f t="shared" si="0"/>
        <v>c23 = L.marker([-7.77213122, 110.37589397], {icon:kuning}).bindPopup('Bensin Eceran + Tambal Ban &lt;br&gt; &lt;img src = "foto/1558414562230.jpg" /&gt; &lt;br&gt;Timur Jl. Persatuan. Utara Bank BRI'),</v>
      </c>
    </row>
    <row r="25" spans="1:6" x14ac:dyDescent="0.25">
      <c r="A25" s="2" t="s">
        <v>522</v>
      </c>
      <c r="B25" s="2" t="s">
        <v>429</v>
      </c>
      <c r="C25" s="2" t="s">
        <v>208</v>
      </c>
      <c r="D25" t="s">
        <v>490</v>
      </c>
      <c r="E25" s="2" t="s">
        <v>666</v>
      </c>
      <c r="F25" t="str">
        <f t="shared" si="0"/>
        <v>c24 = L.marker([-7.77174061, 110.37601753], {icon:kuning}).bindPopup('Bensin Eceran + Tambal Ban &lt;br&gt; &lt;img src = "foto/1558414673895.jpg" /&gt; &lt;br&gt;Timur Jl. Persatuan. Gerbang barat GSP UGM'),</v>
      </c>
    </row>
    <row r="26" spans="1:6" x14ac:dyDescent="0.25">
      <c r="A26" s="2" t="s">
        <v>522</v>
      </c>
      <c r="B26" s="2" t="s">
        <v>431</v>
      </c>
      <c r="C26" s="2" t="s">
        <v>220</v>
      </c>
      <c r="D26" t="s">
        <v>492</v>
      </c>
      <c r="E26" s="2" t="s">
        <v>667</v>
      </c>
      <c r="F26" t="str">
        <f t="shared" si="0"/>
        <v>c25 = L.marker([-7.76456157, 110.37906559], {icon:kuning}).bindPopup('Bensin Eceran + Tambal Ban &lt;br&gt; &lt;img src = "foto/1558414954366.jpg" /&gt; &lt;br&gt;Timur Jl. Kaliurang. Gerbang timur MM UGM'),</v>
      </c>
    </row>
    <row r="27" spans="1:6" x14ac:dyDescent="0.25">
      <c r="A27" s="2" t="s">
        <v>522</v>
      </c>
      <c r="B27" s="2" t="s">
        <v>432</v>
      </c>
      <c r="C27" s="2" t="s">
        <v>226</v>
      </c>
      <c r="D27" t="s">
        <v>493</v>
      </c>
      <c r="E27" s="2" t="s">
        <v>668</v>
      </c>
      <c r="F27" t="str">
        <f t="shared" si="0"/>
        <v>c26 = L.marker([-7.7641082, 110.37929511], {icon:kuning}).bindPopup('Bensin Eceran + Tambal Ban &lt;br&gt; &lt;img src = "foto/1558415013611.jpg" /&gt; &lt;br&gt;Barat  Jl. Kaliurang km 4,5. Timur toko besi dan listrik murah'),</v>
      </c>
    </row>
    <row r="28" spans="1:6" x14ac:dyDescent="0.25">
      <c r="A28" s="2" t="s">
        <v>522</v>
      </c>
      <c r="B28" s="2" t="s">
        <v>442</v>
      </c>
      <c r="C28" s="2" t="s">
        <v>287</v>
      </c>
      <c r="D28" t="s">
        <v>502</v>
      </c>
      <c r="E28" s="2" t="s">
        <v>669</v>
      </c>
      <c r="F28" t="str">
        <f t="shared" si="0"/>
        <v>c27 = L.marker([-7.7565585, 110.37275275], {icon:kuning}).bindPopup('Bensin Eceran + Tambal Ban &lt;br&gt; &lt;img src = "foto/1558416020233.jpg" /&gt; &lt;br&gt;Utara Jl. Pandega Marta.Depan kora pandega'),</v>
      </c>
    </row>
    <row r="29" spans="1:6" x14ac:dyDescent="0.25">
      <c r="A29" s="2" t="s">
        <v>522</v>
      </c>
      <c r="B29" s="2" t="s">
        <v>444</v>
      </c>
      <c r="C29" s="2" t="s">
        <v>299</v>
      </c>
      <c r="D29" t="s">
        <v>505</v>
      </c>
      <c r="E29" s="2" t="s">
        <v>670</v>
      </c>
      <c r="F29" t="str">
        <f t="shared" si="0"/>
        <v>c28 = L.marker([-7.75938584, 110.37221465], {icon:kuning}).bindPopup('Bensin Eceran + Tambal Ban &lt;br&gt; &lt;img src = "foto/1558416165857.jpg" /&gt; &lt;br&gt;Barat Jl. Selokan Mataram. Perempatan Pogung dalangan'),</v>
      </c>
    </row>
    <row r="30" spans="1:6" x14ac:dyDescent="0.25">
      <c r="A30" s="2" t="s">
        <v>522</v>
      </c>
      <c r="B30" s="2" t="s">
        <v>446</v>
      </c>
      <c r="C30" s="2" t="s">
        <v>311</v>
      </c>
      <c r="D30" t="s">
        <v>507</v>
      </c>
      <c r="E30" s="2" t="s">
        <v>671</v>
      </c>
      <c r="F30" t="str">
        <f t="shared" si="0"/>
        <v>c29 = L.marker([-7.76035873, 110.37211627], {icon:kuning}).bindPopup('Bensin Eceran + Tambal Ban &lt;br&gt; &lt;img src = "foto/1558416231381.jpg" /&gt; &lt;br&gt;Barat Jl. Selokan Mataram. Selatan castrol'),</v>
      </c>
    </row>
    <row r="31" spans="1:6" x14ac:dyDescent="0.25">
      <c r="A31" s="2" t="s">
        <v>522</v>
      </c>
      <c r="B31" s="2" t="s">
        <v>453</v>
      </c>
      <c r="C31" s="2" t="s">
        <v>355</v>
      </c>
      <c r="D31" t="s">
        <v>512</v>
      </c>
      <c r="E31" s="2" t="s">
        <v>672</v>
      </c>
      <c r="F31" t="str">
        <f t="shared" si="0"/>
        <v>c30 = L.marker([-7.76332496, 110.37364231], {icon:kuning}).bindPopup('Bensin Eceran + Tambal Ban &lt;br&gt; &lt;img src = "foto/1558430829747.jpg" /&gt; &lt;br&gt;Timur Jl. Selokan Mataram.selatan warung kedaiku'),</v>
      </c>
    </row>
    <row r="32" spans="1:6" x14ac:dyDescent="0.25">
      <c r="A32" s="2" t="s">
        <v>522</v>
      </c>
      <c r="B32" s="2" t="s">
        <v>457</v>
      </c>
      <c r="C32" s="2" t="s">
        <v>379</v>
      </c>
      <c r="D32" t="s">
        <v>516</v>
      </c>
      <c r="E32" s="2" t="s">
        <v>673</v>
      </c>
      <c r="F32" t="str">
        <f t="shared" si="0"/>
        <v>c31 = L.marker([-7.77603639, 110.37656219], {icon:kuning}).bindPopup('Bensin Eceran + Tambal Ban &lt;br&gt; &lt;img src = "foto/1558431408407.jpg" /&gt; &lt;br&gt;Utara Jl. Colombo. Bunderan UGM,  utara panti rapih'),</v>
      </c>
    </row>
    <row r="33" spans="1:6" x14ac:dyDescent="0.25">
      <c r="A33" s="2" t="s">
        <v>522</v>
      </c>
      <c r="B33" s="2" t="s">
        <v>460</v>
      </c>
      <c r="C33" s="2" t="s">
        <v>397</v>
      </c>
      <c r="D33" t="s">
        <v>516</v>
      </c>
      <c r="E33" s="2" t="s">
        <v>674</v>
      </c>
      <c r="F33" t="str">
        <f t="shared" si="0"/>
        <v>c32 = L.marker([-7.77613958, 110.37821217], {icon:kuning}).bindPopup('Bensin Eceran + Tambal Ban &lt;br&gt; &lt;img src = "foto/1558431557030.jpg" /&gt; &lt;br&gt;Utara Jl. Colombo. Bunderan UGM,  utara panti rapih'),</v>
      </c>
    </row>
    <row r="34" spans="1:6" x14ac:dyDescent="0.25">
      <c r="A34" s="2" t="s">
        <v>525</v>
      </c>
      <c r="B34" s="2" t="s">
        <v>401</v>
      </c>
      <c r="C34" s="2" t="s">
        <v>35</v>
      </c>
      <c r="D34" t="s">
        <v>463</v>
      </c>
      <c r="E34" s="2" t="s">
        <v>675</v>
      </c>
      <c r="F34" t="str">
        <f t="shared" si="0"/>
        <v>c33 = L.marker([-7.75627566, 110.3705664], {icon:kuning}).bindPopup('Bensin Eceran + Tambal Ban + Bengkel &lt;br&gt; &lt;img src = "foto/1558412258028.jpg" /&gt; &lt;br&gt;Jl.  Tirtamarta 1, Pandega. Selatan PDAM monjali,  Timur soto ijo'),</v>
      </c>
    </row>
    <row r="35" spans="1:6" x14ac:dyDescent="0.25">
      <c r="A35" s="2" t="s">
        <v>525</v>
      </c>
      <c r="B35" s="2" t="s">
        <v>411</v>
      </c>
      <c r="C35" s="2" t="s">
        <v>99</v>
      </c>
      <c r="D35" t="s">
        <v>472</v>
      </c>
      <c r="E35" s="2" t="s">
        <v>676</v>
      </c>
      <c r="F35" t="str">
        <f t="shared" si="0"/>
        <v>c34 = L.marker([-7.76581191, 110.36912266], {icon:kuning}).bindPopup('Bensin Eceran + Tambal Ban + Bengkel &lt;br&gt; &lt;img src = "foto/1558413249017.jpg" /&gt; &lt;br&gt;Timur Jl. Monjali. Utara ahas monjali'),</v>
      </c>
    </row>
    <row r="36" spans="1:6" x14ac:dyDescent="0.25">
      <c r="E36" t="str">
        <f>CONCATENATE(E2,", ",E3,", ",E4,", ",E5,", ",E6,", ",E7,", ",E8,", ",E9,", ",E10,", ",E11,", ",E12,", ",E13,", ",E14,", ",E15,", ",E16,", ",E17,", ",E18,", ",E19,", ",E20,", ",E21,", ",E22,", ",E23,", ",E24,", ",E25,", ",E26,", ",E27,", ",E28,", ",E29,", ",E30,", ",E31,", ",E32,", ",E33,", ",E34,", ",E35)</f>
        <v>c1, c2, c3, c4, c5, c6, c7, c8, c9, c10, c11, c12, c13, c14, c15, c16, c17, c18, c19, c20, c21, c22, c23, c24, c25, c26, c27, c28, c29, c30, c31, c32, c33, c34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E850-DE5A-4844-BF3C-34591E06C0B4}">
  <dimension ref="A2:H20"/>
  <sheetViews>
    <sheetView topLeftCell="E1" workbookViewId="0">
      <selection activeCell="G19" sqref="G19"/>
    </sheetView>
  </sheetViews>
  <sheetFormatPr defaultRowHeight="15" x14ac:dyDescent="0.25"/>
  <cols>
    <col min="1" max="1" width="26.42578125" customWidth="1"/>
    <col min="2" max="2" width="23.7109375" bestFit="1" customWidth="1"/>
    <col min="3" max="3" width="17" bestFit="1" customWidth="1"/>
    <col min="4" max="4" width="69" bestFit="1" customWidth="1"/>
  </cols>
  <sheetData>
    <row r="2" spans="1:8" x14ac:dyDescent="0.25">
      <c r="A2" s="2" t="s">
        <v>522</v>
      </c>
      <c r="B2" s="2" t="s">
        <v>403</v>
      </c>
      <c r="C2" s="2" t="s">
        <v>49</v>
      </c>
      <c r="D2" t="s">
        <v>464</v>
      </c>
      <c r="E2" s="2" t="s">
        <v>613</v>
      </c>
      <c r="F2" s="2">
        <v>1</v>
      </c>
      <c r="G2" s="2" t="str">
        <f>CONCATENATE("&lt;td&gt;",F2,"&lt;/td&gt;","&lt;td&gt;",A2,"&lt;/td&gt;","&lt;td&gt;",B2,"&lt;/td&gt;","&lt;td&gt;",D2,"&lt;/td&gt;")</f>
        <v>&lt;td&gt;1&lt;/td&gt;&lt;td&gt;Bensin Eceran + Tambal Ban&lt;/td&gt;&lt;td&gt;-7.75287415, 110.3705848&lt;/td&gt;&lt;td&gt;Sebelah timur Jl. Monjali.  Depan toko stempel express&lt;/td&gt;</v>
      </c>
      <c r="H2" t="str">
        <f>CONCATENATE(E2," = ","L.marker([",B2,"], {icon:hijau}).bindPopup('",A2," &lt;br&gt; &lt;img src = ""foto/",C2,""""," /&gt; &lt;br&gt;",D2,"'),")</f>
        <v>d1 = L.marker([-7.75287415, 110.3705848], {icon:hijau}).bindPopup('Bensin Eceran + Tambal Ban &lt;br&gt; &lt;img src = "foto/1558412497505.jpg" /&gt; &lt;br&gt;Sebelah timur Jl. Monjali.  Depan toko stempel express'),</v>
      </c>
    </row>
    <row r="3" spans="1:8" x14ac:dyDescent="0.25">
      <c r="A3" s="2" t="s">
        <v>522</v>
      </c>
      <c r="B3" s="2" t="s">
        <v>405</v>
      </c>
      <c r="C3" s="2" t="s">
        <v>62</v>
      </c>
      <c r="D3" t="s">
        <v>466</v>
      </c>
      <c r="E3" s="2" t="s">
        <v>615</v>
      </c>
      <c r="F3" s="2">
        <v>2</v>
      </c>
      <c r="G3" s="2" t="str">
        <f t="shared" ref="G3:G20" si="0">CONCATENATE("&lt;td&gt;",F3,"&lt;/td&gt;","&lt;td&gt;",A3,"&lt;/td&gt;","&lt;td&gt;",B3,"&lt;/td&gt;","&lt;td&gt;",D3,"&lt;/td&gt;")</f>
        <v>&lt;td&gt;2&lt;/td&gt;&lt;td&gt;Bensin Eceran + Tambal Ban&lt;/td&gt;&lt;td&gt;-7.75416058, 110.37010453&lt;/td&gt;&lt;td&gt;Sebelah barat Jl. Monjali. Selatan hp service center&lt;/td&gt;</v>
      </c>
      <c r="H3" t="str">
        <f t="shared" ref="H3:H19" si="1">CONCATENATE(E3," = ","L.marker([",B3,"], {icon:hijau}).bindPopup('",A3," &lt;br&gt; &lt;img src = ""foto/",C3,""""," /&gt; &lt;br&gt;",D3,"'),")</f>
        <v>d2 = L.marker([-7.75416058, 110.37010453], {icon:hijau}).bindPopup('Bensin Eceran + Tambal Ban &lt;br&gt; &lt;img src = "foto/1558412664654.jpg" /&gt; &lt;br&gt;Sebelah barat Jl. Monjali. Selatan hp service center'),</v>
      </c>
    </row>
    <row r="4" spans="1:8" x14ac:dyDescent="0.25">
      <c r="A4" s="2" t="s">
        <v>522</v>
      </c>
      <c r="B4" s="2" t="s">
        <v>415</v>
      </c>
      <c r="C4" s="2" t="s">
        <v>124</v>
      </c>
      <c r="D4" t="s">
        <v>476</v>
      </c>
      <c r="E4" s="2" t="s">
        <v>616</v>
      </c>
      <c r="F4" s="2">
        <v>3</v>
      </c>
      <c r="G4" s="2" t="str">
        <f t="shared" si="0"/>
        <v>&lt;td&gt;3&lt;/td&gt;&lt;td&gt;Bensin Eceran + Tambal Ban&lt;/td&gt;&lt;td&gt;-7.77024341, 110.36855051&lt;/td&gt;&lt;td&gt;Batas kota Jogja jl monjali. Depan asrama putra Kutai Kartanegara&lt;/td&gt;</v>
      </c>
      <c r="H4" t="str">
        <f t="shared" si="1"/>
        <v>d3 = L.marker([-7.77024341, 110.36855051], {icon:hijau}).bindPopup('Bensin Eceran + Tambal Ban &lt;br&gt; &lt;img src = "foto/1558413492741.jpg" /&gt; &lt;br&gt;Batas kota Jogja jl monjali. Depan asrama putra Kutai Kartanegara'),</v>
      </c>
    </row>
    <row r="5" spans="1:8" x14ac:dyDescent="0.25">
      <c r="A5" s="2" t="s">
        <v>522</v>
      </c>
      <c r="B5" s="2" t="s">
        <v>418</v>
      </c>
      <c r="C5" s="2" t="s">
        <v>142</v>
      </c>
      <c r="D5" t="s">
        <v>479</v>
      </c>
      <c r="E5" s="2" t="s">
        <v>617</v>
      </c>
      <c r="F5" s="2">
        <v>4</v>
      </c>
      <c r="G5" s="2" t="str">
        <f t="shared" si="0"/>
        <v>&lt;td&gt;4&lt;/td&gt;&lt;td&gt;Bensin Eceran + Tambal Ban&lt;/td&gt;&lt;td&gt;-7.77549954, 110.3680272&lt;/td&gt;&lt;td&gt;Timur Jl. Monjali. Utara halte trans jogja. Barat Kampus STIE Nusa Megarkencana&lt;/td&gt;</v>
      </c>
      <c r="H5" t="str">
        <f t="shared" si="1"/>
        <v>d4 = L.marker([-7.77549954, 110.3680272], {icon:hijau}).bindPopup('Bensin Eceran + Tambal Ban &lt;br&gt; &lt;img src = "foto/1558413730404.jpg" /&gt; &lt;br&gt;Timur Jl. Monjali. Utara halte trans jogja. Barat Kampus STIE Nusa Megarkencana'),</v>
      </c>
    </row>
    <row r="6" spans="1:8" x14ac:dyDescent="0.25">
      <c r="A6" s="2" t="s">
        <v>522</v>
      </c>
      <c r="B6" s="2" t="s">
        <v>422</v>
      </c>
      <c r="C6" s="2" t="s">
        <v>166</v>
      </c>
      <c r="D6" t="s">
        <v>484</v>
      </c>
      <c r="E6" s="2" t="s">
        <v>614</v>
      </c>
      <c r="F6" s="2">
        <v>5</v>
      </c>
      <c r="G6" s="2" t="str">
        <f t="shared" si="0"/>
        <v>&lt;td&gt;5&lt;/td&gt;&lt;td&gt;Bensin Eceran + Tambal Ban&lt;/td&gt;&lt;td&gt;-7.77624058, 110.37240894&lt;/td&gt;&lt;td&gt;Barat Jl. Sardjito. Pertigaan Fisipol MAP UGM&lt;/td&gt;</v>
      </c>
      <c r="H6" t="str">
        <f t="shared" si="1"/>
        <v>d5 = L.marker([-7.77624058, 110.37240894], {icon:hijau}).bindPopup('Bensin Eceran + Tambal Ban &lt;br&gt; &lt;img src = "foto/1558414175466.jpg" /&gt; &lt;br&gt;Barat Jl. Sardjito. Pertigaan Fisipol MAP UGM'),</v>
      </c>
    </row>
    <row r="7" spans="1:8" x14ac:dyDescent="0.25">
      <c r="A7" s="2" t="s">
        <v>522</v>
      </c>
      <c r="B7" s="2" t="s">
        <v>423</v>
      </c>
      <c r="C7" s="2" t="s">
        <v>172</v>
      </c>
      <c r="D7" t="s">
        <v>483</v>
      </c>
      <c r="E7" s="2" t="s">
        <v>618</v>
      </c>
      <c r="F7" s="2">
        <v>6</v>
      </c>
      <c r="G7" s="2" t="str">
        <f t="shared" si="0"/>
        <v>&lt;td&gt;6&lt;/td&gt;&lt;td&gt;Bensin Eceran + Tambal Ban&lt;/td&gt;&lt;td&gt;-7.77538486, 110.37278326&lt;/td&gt;&lt;td&gt;Timur Jl. Sardjito. Pertigaan Fisipol MAP UGM&lt;/td&gt;</v>
      </c>
      <c r="H7" t="str">
        <f t="shared" si="1"/>
        <v>d6 = L.marker([-7.77538486, 110.37278326], {icon:hijau}).bindPopup('Bensin Eceran + Tambal Ban &lt;br&gt; &lt;img src = "foto/1558414230049.jpg" /&gt; &lt;br&gt;Timur Jl. Sardjito. Pertigaan Fisipol MAP UGM'),</v>
      </c>
    </row>
    <row r="8" spans="1:8" x14ac:dyDescent="0.25">
      <c r="A8" s="2" t="s">
        <v>522</v>
      </c>
      <c r="B8" s="2" t="s">
        <v>425</v>
      </c>
      <c r="C8" s="2" t="s">
        <v>184</v>
      </c>
      <c r="D8" t="s">
        <v>487</v>
      </c>
      <c r="E8" s="2" t="s">
        <v>619</v>
      </c>
      <c r="F8" s="2">
        <v>7</v>
      </c>
      <c r="G8" s="2" t="str">
        <f t="shared" si="0"/>
        <v>&lt;td&gt;7&lt;/td&gt;&lt;td&gt;Bensin Eceran + Tambal Ban&lt;/td&gt;&lt;td&gt;-7.77370045, 110.3752954&lt;/td&gt;&lt;td&gt;Timur Jl. Persatuan. Utara Bank BNI.  Timur Bank Mandiri&lt;/td&gt;</v>
      </c>
      <c r="H8" t="str">
        <f t="shared" si="1"/>
        <v>d7 = L.marker([-7.77370045, 110.3752954], {icon:hijau}).bindPopup('Bensin Eceran + Tambal Ban &lt;br&gt; &lt;img src = "foto/1558414415118.jpg" /&gt; &lt;br&gt;Timur Jl. Persatuan. Utara Bank BNI.  Timur Bank Mandiri'),</v>
      </c>
    </row>
    <row r="9" spans="1:8" x14ac:dyDescent="0.25">
      <c r="A9" s="2" t="s">
        <v>522</v>
      </c>
      <c r="B9" s="2" t="s">
        <v>427</v>
      </c>
      <c r="C9" s="2" t="s">
        <v>196</v>
      </c>
      <c r="D9" t="s">
        <v>488</v>
      </c>
      <c r="E9" s="2" t="s">
        <v>620</v>
      </c>
      <c r="F9" s="2">
        <v>8</v>
      </c>
      <c r="G9" s="2" t="str">
        <f t="shared" si="0"/>
        <v>&lt;td&gt;8&lt;/td&gt;&lt;td&gt;Bensin Eceran + Tambal Ban&lt;/td&gt;&lt;td&gt;-7.77295363, 110.37565498&lt;/td&gt;&lt;td&gt;Timur Jl. Persatuan.  Barat Bank BRI&lt;/td&gt;</v>
      </c>
      <c r="H9" t="str">
        <f t="shared" si="1"/>
        <v>d8 = L.marker([-7.77295363, 110.37565498], {icon:hijau}).bindPopup('Bensin Eceran + Tambal Ban &lt;br&gt; &lt;img src = "foto/1558414513328.jpg" /&gt; &lt;br&gt;Timur Jl. Persatuan.  Barat Bank BRI'),</v>
      </c>
    </row>
    <row r="10" spans="1:8" x14ac:dyDescent="0.25">
      <c r="A10" s="2" t="s">
        <v>522</v>
      </c>
      <c r="B10" s="2" t="s">
        <v>428</v>
      </c>
      <c r="C10" s="2" t="s">
        <v>202</v>
      </c>
      <c r="D10" t="s">
        <v>489</v>
      </c>
      <c r="E10" s="2" t="s">
        <v>621</v>
      </c>
      <c r="F10" s="2">
        <v>9</v>
      </c>
      <c r="G10" s="2" t="str">
        <f t="shared" si="0"/>
        <v>&lt;td&gt;9&lt;/td&gt;&lt;td&gt;Bensin Eceran + Tambal Ban&lt;/td&gt;&lt;td&gt;-7.77213122, 110.37589397&lt;/td&gt;&lt;td&gt;Timur Jl. Persatuan. Utara Bank BRI&lt;/td&gt;</v>
      </c>
      <c r="H10" t="str">
        <f t="shared" si="1"/>
        <v>d9 = L.marker([-7.77213122, 110.37589397], {icon:hijau}).bindPopup('Bensin Eceran + Tambal Ban &lt;br&gt; &lt;img src = "foto/1558414562230.jpg" /&gt; &lt;br&gt;Timur Jl. Persatuan. Utara Bank BRI'),</v>
      </c>
    </row>
    <row r="11" spans="1:8" x14ac:dyDescent="0.25">
      <c r="A11" s="2" t="s">
        <v>522</v>
      </c>
      <c r="B11" s="2" t="s">
        <v>429</v>
      </c>
      <c r="C11" s="2" t="s">
        <v>208</v>
      </c>
      <c r="D11" t="s">
        <v>490</v>
      </c>
      <c r="E11" s="2" t="s">
        <v>622</v>
      </c>
      <c r="F11" s="2">
        <v>10</v>
      </c>
      <c r="G11" s="2" t="str">
        <f t="shared" si="0"/>
        <v>&lt;td&gt;10&lt;/td&gt;&lt;td&gt;Bensin Eceran + Tambal Ban&lt;/td&gt;&lt;td&gt;-7.77174061, 110.37601753&lt;/td&gt;&lt;td&gt;Timur Jl. Persatuan. Gerbang barat GSP UGM&lt;/td&gt;</v>
      </c>
      <c r="H11" t="str">
        <f t="shared" si="1"/>
        <v>d10 = L.marker([-7.77174061, 110.37601753], {icon:hijau}).bindPopup('Bensin Eceran + Tambal Ban &lt;br&gt; &lt;img src = "foto/1558414673895.jpg" /&gt; &lt;br&gt;Timur Jl. Persatuan. Gerbang barat GSP UGM'),</v>
      </c>
    </row>
    <row r="12" spans="1:8" x14ac:dyDescent="0.25">
      <c r="A12" s="2" t="s">
        <v>522</v>
      </c>
      <c r="B12" s="2" t="s">
        <v>431</v>
      </c>
      <c r="C12" s="2" t="s">
        <v>220</v>
      </c>
      <c r="D12" t="s">
        <v>492</v>
      </c>
      <c r="E12" s="2" t="s">
        <v>623</v>
      </c>
      <c r="F12" s="2">
        <v>11</v>
      </c>
      <c r="G12" s="2" t="str">
        <f t="shared" si="0"/>
        <v>&lt;td&gt;11&lt;/td&gt;&lt;td&gt;Bensin Eceran + Tambal Ban&lt;/td&gt;&lt;td&gt;-7.76456157, 110.37906559&lt;/td&gt;&lt;td&gt;Timur Jl. Kaliurang. Gerbang timur MM UGM&lt;/td&gt;</v>
      </c>
      <c r="H12" t="str">
        <f t="shared" si="1"/>
        <v>d11 = L.marker([-7.76456157, 110.37906559], {icon:hijau}).bindPopup('Bensin Eceran + Tambal Ban &lt;br&gt; &lt;img src = "foto/1558414954366.jpg" /&gt; &lt;br&gt;Timur Jl. Kaliurang. Gerbang timur MM UGM'),</v>
      </c>
    </row>
    <row r="13" spans="1:8" x14ac:dyDescent="0.25">
      <c r="A13" s="2" t="s">
        <v>522</v>
      </c>
      <c r="B13" s="2" t="s">
        <v>432</v>
      </c>
      <c r="C13" s="2" t="s">
        <v>226</v>
      </c>
      <c r="D13" t="s">
        <v>493</v>
      </c>
      <c r="E13" s="2" t="s">
        <v>624</v>
      </c>
      <c r="F13" s="2">
        <v>12</v>
      </c>
      <c r="G13" s="2" t="str">
        <f t="shared" si="0"/>
        <v>&lt;td&gt;12&lt;/td&gt;&lt;td&gt;Bensin Eceran + Tambal Ban&lt;/td&gt;&lt;td&gt;-7.7641082, 110.37929511&lt;/td&gt;&lt;td&gt;Barat  Jl. Kaliurang km 4,5. Timur toko besi dan listrik murah&lt;/td&gt;</v>
      </c>
      <c r="H13" t="str">
        <f t="shared" si="1"/>
        <v>d12 = L.marker([-7.7641082, 110.37929511], {icon:hijau}).bindPopup('Bensin Eceran + Tambal Ban &lt;br&gt; &lt;img src = "foto/1558415013611.jpg" /&gt; &lt;br&gt;Barat  Jl. Kaliurang km 4,5. Timur toko besi dan listrik murah'),</v>
      </c>
    </row>
    <row r="14" spans="1:8" x14ac:dyDescent="0.25">
      <c r="A14" s="2" t="s">
        <v>522</v>
      </c>
      <c r="B14" s="2" t="s">
        <v>442</v>
      </c>
      <c r="C14" s="2" t="s">
        <v>287</v>
      </c>
      <c r="D14" t="s">
        <v>502</v>
      </c>
      <c r="E14" s="2" t="s">
        <v>625</v>
      </c>
      <c r="F14" s="2">
        <v>13</v>
      </c>
      <c r="G14" s="2" t="str">
        <f t="shared" si="0"/>
        <v>&lt;td&gt;13&lt;/td&gt;&lt;td&gt;Bensin Eceran + Tambal Ban&lt;/td&gt;&lt;td&gt;-7.7565585, 110.37275275&lt;/td&gt;&lt;td&gt;Utara Jl. Pandega Marta.Depan kora pandega&lt;/td&gt;</v>
      </c>
      <c r="H14" t="str">
        <f t="shared" si="1"/>
        <v>d13 = L.marker([-7.7565585, 110.37275275], {icon:hijau}).bindPopup('Bensin Eceran + Tambal Ban &lt;br&gt; &lt;img src = "foto/1558416020233.jpg" /&gt; &lt;br&gt;Utara Jl. Pandega Marta.Depan kora pandega'),</v>
      </c>
    </row>
    <row r="15" spans="1:8" x14ac:dyDescent="0.25">
      <c r="A15" s="2" t="s">
        <v>522</v>
      </c>
      <c r="B15" s="2" t="s">
        <v>444</v>
      </c>
      <c r="C15" s="2" t="s">
        <v>299</v>
      </c>
      <c r="D15" t="s">
        <v>505</v>
      </c>
      <c r="E15" s="2" t="s">
        <v>626</v>
      </c>
      <c r="F15" s="2">
        <v>14</v>
      </c>
      <c r="G15" s="2" t="str">
        <f t="shared" si="0"/>
        <v>&lt;td&gt;14&lt;/td&gt;&lt;td&gt;Bensin Eceran + Tambal Ban&lt;/td&gt;&lt;td&gt;-7.75938584, 110.37221465&lt;/td&gt;&lt;td&gt;Barat Jl. Selokan Mataram. Perempatan Pogung dalangan&lt;/td&gt;</v>
      </c>
      <c r="H15" t="str">
        <f t="shared" si="1"/>
        <v>d14 = L.marker([-7.75938584, 110.37221465], {icon:hijau}).bindPopup('Bensin Eceran + Tambal Ban &lt;br&gt; &lt;img src = "foto/1558416165857.jpg" /&gt; &lt;br&gt;Barat Jl. Selokan Mataram. Perempatan Pogung dalangan'),</v>
      </c>
    </row>
    <row r="16" spans="1:8" x14ac:dyDescent="0.25">
      <c r="A16" s="2" t="s">
        <v>522</v>
      </c>
      <c r="B16" s="2" t="s">
        <v>446</v>
      </c>
      <c r="C16" s="2" t="s">
        <v>311</v>
      </c>
      <c r="D16" t="s">
        <v>507</v>
      </c>
      <c r="E16" s="2" t="s">
        <v>627</v>
      </c>
      <c r="F16" s="2">
        <v>15</v>
      </c>
      <c r="G16" s="2" t="str">
        <f t="shared" si="0"/>
        <v>&lt;td&gt;15&lt;/td&gt;&lt;td&gt;Bensin Eceran + Tambal Ban&lt;/td&gt;&lt;td&gt;-7.76035873, 110.37211627&lt;/td&gt;&lt;td&gt;Barat Jl. Selokan Mataram. Selatan castrol&lt;/td&gt;</v>
      </c>
      <c r="H16" t="str">
        <f t="shared" si="1"/>
        <v>d15 = L.marker([-7.76035873, 110.37211627], {icon:hijau}).bindPopup('Bensin Eceran + Tambal Ban &lt;br&gt; &lt;img src = "foto/1558416231381.jpg" /&gt; &lt;br&gt;Barat Jl. Selokan Mataram. Selatan castrol'),</v>
      </c>
    </row>
    <row r="17" spans="1:8" x14ac:dyDescent="0.25">
      <c r="A17" s="2" t="s">
        <v>522</v>
      </c>
      <c r="B17" s="2" t="s">
        <v>453</v>
      </c>
      <c r="C17" s="2" t="s">
        <v>355</v>
      </c>
      <c r="D17" t="s">
        <v>512</v>
      </c>
      <c r="E17" s="2" t="s">
        <v>628</v>
      </c>
      <c r="F17" s="2">
        <v>16</v>
      </c>
      <c r="G17" s="2" t="str">
        <f t="shared" si="0"/>
        <v>&lt;td&gt;16&lt;/td&gt;&lt;td&gt;Bensin Eceran + Tambal Ban&lt;/td&gt;&lt;td&gt;-7.76332496, 110.37364231&lt;/td&gt;&lt;td&gt;Timur Jl. Selokan Mataram.selatan warung kedaiku&lt;/td&gt;</v>
      </c>
      <c r="H17" t="str">
        <f t="shared" si="1"/>
        <v>d16 = L.marker([-7.76332496, 110.37364231], {icon:hijau}).bindPopup('Bensin Eceran + Tambal Ban &lt;br&gt; &lt;img src = "foto/1558430829747.jpg" /&gt; &lt;br&gt;Timur Jl. Selokan Mataram.selatan warung kedaiku'),</v>
      </c>
    </row>
    <row r="18" spans="1:8" x14ac:dyDescent="0.25">
      <c r="A18" s="2" t="s">
        <v>522</v>
      </c>
      <c r="B18" s="2" t="s">
        <v>457</v>
      </c>
      <c r="C18" s="2" t="s">
        <v>379</v>
      </c>
      <c r="D18" t="s">
        <v>516</v>
      </c>
      <c r="E18" s="2" t="s">
        <v>629</v>
      </c>
      <c r="F18" s="2">
        <v>17</v>
      </c>
      <c r="G18" s="2" t="str">
        <f t="shared" si="0"/>
        <v>&lt;td&gt;17&lt;/td&gt;&lt;td&gt;Bensin Eceran + Tambal Ban&lt;/td&gt;&lt;td&gt;-7.77603639, 110.37656219&lt;/td&gt;&lt;td&gt;Utara Jl. Colombo. Bunderan UGM,  utara panti rapih&lt;/td&gt;</v>
      </c>
      <c r="H18" t="str">
        <f t="shared" si="1"/>
        <v>d17 = L.marker([-7.77603639, 110.37656219], {icon:hijau}).bindPopup('Bensin Eceran + Tambal Ban &lt;br&gt; &lt;img src = "foto/1558431408407.jpg" /&gt; &lt;br&gt;Utara Jl. Colombo. Bunderan UGM,  utara panti rapih'),</v>
      </c>
    </row>
    <row r="19" spans="1:8" x14ac:dyDescent="0.25">
      <c r="A19" s="2" t="s">
        <v>522</v>
      </c>
      <c r="B19" s="2" t="s">
        <v>460</v>
      </c>
      <c r="C19" s="2" t="s">
        <v>397</v>
      </c>
      <c r="D19" t="s">
        <v>516</v>
      </c>
      <c r="E19" s="2" t="s">
        <v>630</v>
      </c>
      <c r="F19" s="2">
        <v>18</v>
      </c>
      <c r="G19" s="2" t="str">
        <f t="shared" si="0"/>
        <v>&lt;td&gt;18&lt;/td&gt;&lt;td&gt;Bensin Eceran + Tambal Ban&lt;/td&gt;&lt;td&gt;-7.77613958, 110.37821217&lt;/td&gt;&lt;td&gt;Utara Jl. Colombo. Bunderan UGM,  utara panti rapih&lt;/td&gt;</v>
      </c>
      <c r="H19" t="str">
        <f t="shared" si="1"/>
        <v>d18 = L.marker([-7.77613958, 110.37821217], {icon:hijau}).bindPopup('Bensin Eceran + Tambal Ban &lt;br&gt; &lt;img src = "foto/1558431557030.jpg" /&gt; &lt;br&gt;Utara Jl. Colombo. Bunderan UGM,  utara panti rapih'),</v>
      </c>
    </row>
    <row r="20" spans="1:8" x14ac:dyDescent="0.25">
      <c r="E20" t="str">
        <f>CONCATENATE(E2,", ",E3,", ",E4,", ",E5,", ",E6,", ",E7,", ",E8,", ",E9,", ",E10,", ",E11,", ",E12,", ",E13,", ",E14,", ",E15,", ",E16,", ",E17,", ",E18,", ",E19)</f>
        <v>d1, d2, d3, d4, d5, d6, d7, d8, d9, d10, d11, d12, d13, d14, d15, d16, d17, d18</v>
      </c>
      <c r="F20" s="2">
        <v>19</v>
      </c>
      <c r="G20" s="2" t="str">
        <f t="shared" si="0"/>
        <v>&lt;td&gt;19&lt;/td&gt;&lt;td&gt;&lt;/td&gt;&lt;td&gt;&lt;/td&gt;&lt;td&gt;&lt;/td&gt;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8A1E-9100-401A-AA2D-BE734F7CFB82}">
  <dimension ref="A2:H4"/>
  <sheetViews>
    <sheetView workbookViewId="0">
      <selection activeCell="G2" sqref="G2"/>
    </sheetView>
  </sheetViews>
  <sheetFormatPr defaultRowHeight="15" x14ac:dyDescent="0.25"/>
  <cols>
    <col min="1" max="1" width="21.140625" bestFit="1" customWidth="1"/>
    <col min="2" max="2" width="23.7109375" bestFit="1" customWidth="1"/>
    <col min="3" max="3" width="17" bestFit="1" customWidth="1"/>
    <col min="4" max="4" width="29" bestFit="1" customWidth="1"/>
  </cols>
  <sheetData>
    <row r="2" spans="1:8" x14ac:dyDescent="0.25">
      <c r="A2" s="2" t="s">
        <v>523</v>
      </c>
      <c r="B2" s="2" t="s">
        <v>407</v>
      </c>
      <c r="C2" s="2" t="s">
        <v>75</v>
      </c>
      <c r="D2" t="s">
        <v>468</v>
      </c>
      <c r="E2" s="2" t="s">
        <v>631</v>
      </c>
      <c r="F2" s="2">
        <v>1</v>
      </c>
      <c r="G2" s="2" t="str">
        <f>CONCATENATE("&lt;td&gt;",F2,"&lt;/td&gt;","&lt;td&gt;",A2,"&lt;/td&gt;","&lt;td&gt;",B2,"&lt;/td&gt;","&lt;td&gt;",D2,"&lt;/td&gt;")</f>
        <v>&lt;td&gt;1&lt;/td&gt;&lt;td&gt;Tambal Ban + Pom Bensin&lt;/td&gt;&lt;td&gt;-7.76025676, 110.36948973&lt;/td&gt;&lt;td&gt;Jl. Monjali. Utara bakso tengkleng&lt;/td&gt;</v>
      </c>
      <c r="H2" t="str">
        <f>CONCATENATE(E2," = ","L.marker([",B2,"], {icon:ungu}).bindPopup('",A2," &lt;br&gt; &lt;img src = ""foto/",C2,""""," /&gt; &lt;br&gt;",D2,"'),")</f>
        <v>e1 = L.marker([-7.76025676, 110.36948973], {icon:ungu}).bindPopup('Tambal Ban + Pom Bensin &lt;br&gt; &lt;img src = "foto/1558412878575.jpg" /&gt; &lt;br&gt;Jl. Monjali. Utara bakso tengkleng'),</v>
      </c>
    </row>
    <row r="3" spans="1:8" x14ac:dyDescent="0.25">
      <c r="A3" s="2" t="s">
        <v>523</v>
      </c>
      <c r="B3" s="2" t="s">
        <v>439</v>
      </c>
      <c r="C3" s="2" t="s">
        <v>269</v>
      </c>
      <c r="D3" t="s">
        <v>500</v>
      </c>
      <c r="E3" s="2" t="s">
        <v>632</v>
      </c>
      <c r="F3" s="2">
        <v>2</v>
      </c>
      <c r="G3" s="2" t="str">
        <f>CONCATENATE("&lt;td&gt;",F3,"&lt;/td&gt;","&lt;td&gt;",A3,"&lt;/td&gt;","&lt;td&gt;",B3,"&lt;/td&gt;","&lt;td&gt;",D3,"&lt;/td&gt;")</f>
        <v>&lt;td&gt;2&lt;/td&gt;&lt;td&gt;Tambal Ban + Pom Bensin&lt;/td&gt;&lt;td&gt;-7.75609687, 110.38259528&lt;/td&gt;&lt;td&gt;SPBU jakal. Timur Jl. Kaliurang&lt;/td&gt;</v>
      </c>
      <c r="H3" t="str">
        <f t="shared" ref="H3:H4" si="0">CONCATENATE(E3," = ","L.marker([",B3,"], {icon:ungu}).bindPopup('",A3," &lt;br&gt; &lt;img src = ""foto/",C3,""""," /&gt; &lt;br&gt;",D3,"'),")</f>
        <v>e2 = L.marker([-7.75609687, 110.38259528], {icon:ungu}).bindPopup('Tambal Ban + Pom Bensin &lt;br&gt; &lt;img src = "foto/1558415610549.jpg" /&gt; &lt;br&gt;SPBU jakal. Timur Jl. Kaliurang'),</v>
      </c>
    </row>
    <row r="4" spans="1:8" x14ac:dyDescent="0.25">
      <c r="H4" t="str">
        <f t="shared" si="0"/>
        <v xml:space="preserve"> = L.marker([], {icon:ungu}).bindPopup(' &lt;br&gt; &lt;img src = "foto/" /&gt; &lt;br&gt;'),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CDBD-B00D-47AE-9B49-F3C430516A07}">
  <dimension ref="A2:H7"/>
  <sheetViews>
    <sheetView workbookViewId="0">
      <selection activeCell="G6" sqref="G6"/>
    </sheetView>
  </sheetViews>
  <sheetFormatPr defaultRowHeight="15" x14ac:dyDescent="0.25"/>
  <cols>
    <col min="1" max="1" width="17.7109375" bestFit="1" customWidth="1"/>
    <col min="2" max="2" width="23.7109375" bestFit="1" customWidth="1"/>
    <col min="3" max="3" width="17" bestFit="1" customWidth="1"/>
    <col min="4" max="4" width="65.5703125" bestFit="1" customWidth="1"/>
  </cols>
  <sheetData>
    <row r="2" spans="1:8" x14ac:dyDescent="0.25">
      <c r="A2" s="2" t="s">
        <v>524</v>
      </c>
      <c r="B2" s="2" t="s">
        <v>404</v>
      </c>
      <c r="C2" s="2" t="s">
        <v>56</v>
      </c>
      <c r="D2" t="s">
        <v>465</v>
      </c>
      <c r="E2" s="2" t="s">
        <v>633</v>
      </c>
      <c r="F2" s="2">
        <v>1</v>
      </c>
      <c r="G2" s="2" t="str">
        <f>CONCATENATE("&lt;td&gt;",F2,"&lt;/td&gt;","&lt;td&gt;",A2,"&lt;/td&gt;","&lt;td&gt;",B2,"&lt;/td&gt;","&lt;td&gt;",D2,"&lt;/td&gt;")</f>
        <v>&lt;td&gt;1&lt;/td&gt;&lt;td&gt;Tambal Ban + Bengkel&lt;/td&gt;&lt;td&gt;-7.75191005, 110.37092564&lt;/td&gt;&lt;td&gt;Sebelah Barat Jl. Monjali.  Selatan lampu merah perempatan  ringroad utara &lt;/td&gt;</v>
      </c>
      <c r="H2" t="str">
        <f>CONCATENATE(E2," = ","L.marker([",B2,"], {icon:abu}).bindPopup('",A2," &lt;br&gt; &lt;img src = ""foto/",C2,""""," /&gt; &lt;br&gt;",D2,"'),")</f>
        <v>f1 = L.marker([-7.75191005, 110.37092564], {icon:abu}).bindPopup('Tambal Ban + Bengkel &lt;br&gt; &lt;img src = "foto/1558412581234.jpg" /&gt; &lt;br&gt;Sebelah Barat Jl. Monjali.  Selatan lampu merah perempatan  ringroad utara '),</v>
      </c>
    </row>
    <row r="3" spans="1:8" x14ac:dyDescent="0.25">
      <c r="A3" s="2" t="s">
        <v>524</v>
      </c>
      <c r="B3" s="2" t="s">
        <v>406</v>
      </c>
      <c r="C3" s="2" t="s">
        <v>68</v>
      </c>
      <c r="D3" t="s">
        <v>467</v>
      </c>
      <c r="E3" s="2" t="s">
        <v>634</v>
      </c>
      <c r="F3" s="2">
        <v>2</v>
      </c>
      <c r="G3" s="2" t="str">
        <f t="shared" ref="G3:G6" si="0">CONCATENATE("&lt;td&gt;",F3,"&lt;/td&gt;","&lt;td&gt;",A3,"&lt;/td&gt;","&lt;td&gt;",B3,"&lt;/td&gt;","&lt;td&gt;",D3,"&lt;/td&gt;")</f>
        <v>&lt;td&gt;2&lt;/td&gt;&lt;td&gt;Tambal Ban + Bengkel&lt;/td&gt;&lt;td&gt;-7.75652352, 110.36983992&lt;/td&gt;&lt;td&gt;sebelah barat Jl. Monjali. Barat warung rata-rata&lt;/td&gt;</v>
      </c>
      <c r="H3" t="str">
        <f t="shared" ref="H3:H6" si="1">CONCATENATE(E3," = ","L.marker([",B3,"], {icon:abu}).bindPopup('",A3," &lt;br&gt; &lt;img src = ""foto/",C3,""""," /&gt; &lt;br&gt;",D3,"'),")</f>
        <v>f2 = L.marker([-7.75652352, 110.36983992], {icon:abu}).bindPopup('Tambal Ban + Bengkel &lt;br&gt; &lt;img src = "foto/1558412750243.jpg" /&gt; &lt;br&gt;sebelah barat Jl. Monjali. Barat warung rata-rata'),</v>
      </c>
    </row>
    <row r="4" spans="1:8" x14ac:dyDescent="0.25">
      <c r="A4" s="2" t="s">
        <v>524</v>
      </c>
      <c r="B4" s="2" t="s">
        <v>409</v>
      </c>
      <c r="C4" s="2" t="s">
        <v>87</v>
      </c>
      <c r="D4" t="s">
        <v>470</v>
      </c>
      <c r="E4" s="2" t="s">
        <v>636</v>
      </c>
      <c r="F4" s="2">
        <v>3</v>
      </c>
      <c r="G4" s="2" t="str">
        <f t="shared" si="0"/>
        <v>&lt;td&gt;3&lt;/td&gt;&lt;td&gt;Tambal Ban + Bengkel&lt;/td&gt;&lt;td&gt;-7.76382777, 110.36926607&lt;/td&gt;&lt;td&gt;Barat Jl. Monjali.  Depan bengkel Yamaha Monjali&lt;/td&gt;</v>
      </c>
      <c r="H4" t="str">
        <f t="shared" si="1"/>
        <v>f3 = L.marker([-7.76382777, 110.36926607], {icon:abu}).bindPopup('Tambal Ban + Bengkel &lt;br&gt; &lt;img src = "foto/1558413109820.jpg" /&gt; &lt;br&gt;Barat Jl. Monjali.  Depan bengkel Yamaha Monjali'),</v>
      </c>
    </row>
    <row r="5" spans="1:8" x14ac:dyDescent="0.25">
      <c r="A5" s="2" t="s">
        <v>524</v>
      </c>
      <c r="B5" s="2" t="s">
        <v>419</v>
      </c>
      <c r="C5" s="2" t="s">
        <v>148</v>
      </c>
      <c r="D5" t="s">
        <v>480</v>
      </c>
      <c r="E5" s="2" t="s">
        <v>637</v>
      </c>
      <c r="F5" s="2">
        <v>4</v>
      </c>
      <c r="G5" s="2" t="str">
        <f t="shared" si="0"/>
        <v>&lt;td&gt;4&lt;/td&gt;&lt;td&gt;Tambal Ban + Bengkel&lt;/td&gt;&lt;td&gt;-7.77815958, 110.36831966&lt;/td&gt;&lt;td&gt;Utara Jl. Sardjito. Timur masjid darul ulum. Lampu merah perempatan  Jetis&lt;/td&gt;</v>
      </c>
      <c r="H5" t="str">
        <f t="shared" si="1"/>
        <v>f4 = L.marker([-7.77815958, 110.36831966], {icon:abu}).bindPopup('Tambal Ban + Bengkel &lt;br&gt; &lt;img src = "foto/1558413909473.jpg" /&gt; &lt;br&gt;Utara Jl. Sardjito. Timur masjid darul ulum. Lampu merah perempatan  Jetis'),</v>
      </c>
    </row>
    <row r="6" spans="1:8" x14ac:dyDescent="0.25">
      <c r="A6" s="2" t="s">
        <v>524</v>
      </c>
      <c r="B6" s="2" t="s">
        <v>448</v>
      </c>
      <c r="C6" s="2" t="s">
        <v>323</v>
      </c>
      <c r="D6" t="s">
        <v>509</v>
      </c>
      <c r="E6" s="2" t="s">
        <v>635</v>
      </c>
      <c r="F6" s="2">
        <v>5</v>
      </c>
      <c r="G6" s="2" t="str">
        <f t="shared" si="0"/>
        <v>&lt;td&gt;5&lt;/td&gt;&lt;td&gt;Tambal Ban + Bengkel&lt;/td&gt;&lt;td&gt;-7.76207406, 110.37759746&lt;/td&gt;&lt;td&gt;Jl. Sitisonyo. Utara Masjid Nurul Barokah&lt;/td&gt;</v>
      </c>
      <c r="H6" t="str">
        <f t="shared" si="1"/>
        <v>f5 = L.marker([-7.76207406, 110.37759746], {icon:abu}).bindPopup('Tambal Ban + Bengkel &lt;br&gt; &lt;img src = "foto/1558416776286.jpg" /&gt; &lt;br&gt;Jl. Sitisonyo. Utara Masjid Nurul Barokah'),</v>
      </c>
    </row>
    <row r="7" spans="1:8" x14ac:dyDescent="0.25">
      <c r="E7" t="str">
        <f>CONCATENATE(E2,", ",E3,", ",E4,", ",E5,", ",E6)</f>
        <v>f1, f2, f3, f4, f5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22388-1F9E-4CDA-A07E-034192A5CE41}">
  <dimension ref="A2:H38"/>
  <sheetViews>
    <sheetView workbookViewId="0">
      <selection activeCell="G12" sqref="G12"/>
    </sheetView>
  </sheetViews>
  <sheetFormatPr defaultRowHeight="15" x14ac:dyDescent="0.25"/>
  <cols>
    <col min="1" max="1" width="10.5703125" bestFit="1" customWidth="1"/>
    <col min="2" max="2" width="23.7109375" bestFit="1" customWidth="1"/>
    <col min="3" max="3" width="17" bestFit="1" customWidth="1"/>
    <col min="4" max="4" width="50.5703125" bestFit="1" customWidth="1"/>
  </cols>
  <sheetData>
    <row r="2" spans="1:8" x14ac:dyDescent="0.25">
      <c r="A2" s="2" t="s">
        <v>12</v>
      </c>
      <c r="B2" s="2" t="s">
        <v>399</v>
      </c>
      <c r="C2" s="2" t="s">
        <v>21</v>
      </c>
      <c r="D2" t="s">
        <v>518</v>
      </c>
      <c r="E2" s="2" t="s">
        <v>638</v>
      </c>
      <c r="F2" s="2">
        <v>1</v>
      </c>
      <c r="G2" s="2" t="str">
        <f>CONCATENATE("&lt;td&gt;",F2,"&lt;/td&gt;","&lt;td&gt;",A2,"&lt;/td&gt;","&lt;td&gt;",B2,"&lt;/td&gt;","&lt;td&gt;",D2,"&lt;/td&gt;")</f>
        <v>&lt;td&gt;1&lt;/td&gt;&lt;td&gt;Tambal Ban&lt;/td&gt;&lt;td&gt;-7.77636429, 110.36786839&lt;/td&gt;&lt;td&gt;Timur Jl. Pangeran Mangkubumi. Barat SMK 2 Yogyakarta&lt;/td&gt;</v>
      </c>
      <c r="H2" t="str">
        <f>CONCATENATE(E2," = ","L.marker([",B2,"], {icon:oren}).bindPopup('",A2," &lt;br&gt;  &lt;img src = ""foto/",C2,""""," /&gt; &lt;br&gt;",D2,"'),")</f>
        <v>g1 = L.marker([-7.77636429, 110.36786839], {icon:oren}).bindPopup('Tambal Ban &lt;br&gt;  &lt;img src = "foto/1558413808390.jpg" /&gt; &lt;br&gt;Timur Jl. Pangeran Mangkubumi. Barat SMK 2 Yogyakarta'),</v>
      </c>
    </row>
    <row r="3" spans="1:8" x14ac:dyDescent="0.25">
      <c r="A3" s="2" t="s">
        <v>12</v>
      </c>
      <c r="B3" s="2" t="s">
        <v>400</v>
      </c>
      <c r="C3" s="2" t="s">
        <v>27</v>
      </c>
      <c r="D3" s="3" t="s">
        <v>519</v>
      </c>
      <c r="E3" s="2" t="s">
        <v>530</v>
      </c>
      <c r="F3" s="2">
        <v>2</v>
      </c>
      <c r="G3" s="2" t="str">
        <f t="shared" ref="G3:G12" si="0">CONCATENATE("&lt;td&gt;",F3,"&lt;/td&gt;","&lt;td&gt;",A3,"&lt;/td&gt;","&lt;td&gt;",B3,"&lt;/td&gt;","&lt;td&gt;",D3,"&lt;/td&gt;")</f>
        <v>&lt;td&gt;2&lt;/td&gt;&lt;td&gt;Tambal Ban&lt;/td&gt;&lt;td&gt;-7.77206518, 110.3759585&lt;/td&gt;&lt;td&gt;Timur Jl. Persatuan. Barat BRI&lt;/td&gt;</v>
      </c>
      <c r="H3" t="str">
        <f t="shared" ref="H3:H37" si="1">CONCATENATE(E3," = ","L.marker([",B3,"], {icon:oren}).bindPopup('",A3," &lt;br&gt;  &lt;img src = ""foto/",C3,""""," /&gt; &lt;br&gt;",D3,"'),")</f>
        <v>g2 = L.marker([-7.77206518, 110.3759585], {icon:oren}).bindPopup('Tambal Ban &lt;br&gt;  &lt;img src = "foto/1558414622601.jpg" /&gt; &lt;br&gt;Timur Jl. Persatuan. Barat BRI'),</v>
      </c>
    </row>
    <row r="4" spans="1:8" x14ac:dyDescent="0.25">
      <c r="A4" s="2" t="s">
        <v>12</v>
      </c>
      <c r="B4" s="2" t="s">
        <v>410</v>
      </c>
      <c r="C4" s="2" t="s">
        <v>93</v>
      </c>
      <c r="D4" t="s">
        <v>471</v>
      </c>
      <c r="E4" s="2" t="s">
        <v>641</v>
      </c>
      <c r="F4" s="2">
        <v>3</v>
      </c>
      <c r="G4" s="2" t="str">
        <f t="shared" si="0"/>
        <v>&lt;td&gt;3&lt;/td&gt;&lt;td&gt;Tambal Ban&lt;/td&gt;&lt;td&gt;-7.76543821, 110.3690668&lt;/td&gt;&lt;td&gt;Timur Jl. Monjali. Utara Upload Steak&lt;/td&gt;</v>
      </c>
      <c r="H4" t="str">
        <f t="shared" si="1"/>
        <v>g3 = L.marker([-7.76543821, 110.3690668], {icon:oren}).bindPopup('Tambal Ban &lt;br&gt;  &lt;img src = "foto/1558413180806.jpg" /&gt; &lt;br&gt;Timur Jl. Monjali. Utara Upload Steak'),</v>
      </c>
    </row>
    <row r="5" spans="1:8" x14ac:dyDescent="0.25">
      <c r="A5" s="2" t="s">
        <v>12</v>
      </c>
      <c r="B5" s="2" t="s">
        <v>414</v>
      </c>
      <c r="C5" s="2" t="s">
        <v>118</v>
      </c>
      <c r="D5" t="s">
        <v>475</v>
      </c>
      <c r="E5" s="2" t="s">
        <v>645</v>
      </c>
      <c r="F5" s="2">
        <v>4</v>
      </c>
      <c r="G5" s="2" t="str">
        <f t="shared" si="0"/>
        <v>&lt;td&gt;4&lt;/td&gt;&lt;td&gt;Tambal Ban&lt;/td&gt;&lt;td&gt;-7.76772982, 110.36892382&lt;/td&gt;&lt;td&gt;Barat Jl. Monjali. Selatan Yamie Panda&lt;/td&gt;</v>
      </c>
      <c r="H5" t="str">
        <f t="shared" si="1"/>
        <v>g4 = L.marker([-7.76772982, 110.36892382], {icon:oren}).bindPopup('Tambal Ban &lt;br&gt;  &lt;img src = "foto/1558413403697.jpg" /&gt; &lt;br&gt;Barat Jl. Monjali. Selatan Yamie Panda'),</v>
      </c>
    </row>
    <row r="6" spans="1:8" x14ac:dyDescent="0.25">
      <c r="A6" s="2" t="s">
        <v>12</v>
      </c>
      <c r="B6" s="2" t="s">
        <v>417</v>
      </c>
      <c r="C6" s="2" t="s">
        <v>136</v>
      </c>
      <c r="D6" t="s">
        <v>478</v>
      </c>
      <c r="E6" s="2" t="s">
        <v>639</v>
      </c>
      <c r="F6" s="2">
        <v>5</v>
      </c>
      <c r="G6" s="2" t="str">
        <f t="shared" si="0"/>
        <v>&lt;td&gt;5&lt;/td&gt;&lt;td&gt;Tambal Ban&lt;/td&gt;&lt;td&gt;-7.77395307, 110.36819803&lt;/td&gt;&lt;td&gt;Barat Jl. Monjali. Timur hotel tentrem&lt;/td&gt;</v>
      </c>
      <c r="H6" t="str">
        <f t="shared" si="1"/>
        <v>g5 = L.marker([-7.77395307, 110.36819803], {icon:oren}).bindPopup('Tambal Ban &lt;br&gt;  &lt;img src = "foto/1558413673613.jpg" /&gt; &lt;br&gt;Barat Jl. Monjali. Timur hotel tentrem'),</v>
      </c>
    </row>
    <row r="7" spans="1:8" x14ac:dyDescent="0.25">
      <c r="A7" s="2" t="s">
        <v>12</v>
      </c>
      <c r="B7" s="2" t="s">
        <v>426</v>
      </c>
      <c r="C7" s="2" t="s">
        <v>190</v>
      </c>
      <c r="D7" t="s">
        <v>486</v>
      </c>
      <c r="E7" s="2" t="s">
        <v>644</v>
      </c>
      <c r="F7" s="2">
        <v>6</v>
      </c>
      <c r="G7" s="2" t="str">
        <f t="shared" si="0"/>
        <v>&lt;td&gt;6&lt;/td&gt;&lt;td&gt;Tambal Ban&lt;/td&gt;&lt;td&gt;-7.77364953, 110.37533077&lt;/td&gt;&lt;td&gt;Barat Jl. Persatuan. Utara Bank Mandiri&lt;/td&gt;</v>
      </c>
      <c r="H7" t="str">
        <f t="shared" si="1"/>
        <v>g6 = L.marker([-7.77364953, 110.37533077], {icon:oren}).bindPopup('Tambal Ban &lt;br&gt;  &lt;img src = "foto/1558414469664.jpg" /&gt; &lt;br&gt;Barat Jl. Persatuan. Utara Bank Mandiri'),</v>
      </c>
    </row>
    <row r="8" spans="1:8" x14ac:dyDescent="0.25">
      <c r="A8" s="2" t="s">
        <v>12</v>
      </c>
      <c r="B8" s="2" t="s">
        <v>434</v>
      </c>
      <c r="C8" s="2" t="s">
        <v>238</v>
      </c>
      <c r="D8" t="s">
        <v>495</v>
      </c>
      <c r="E8" s="2" t="s">
        <v>640</v>
      </c>
      <c r="F8" s="2">
        <v>7</v>
      </c>
      <c r="G8" s="2" t="str">
        <f t="shared" si="0"/>
        <v>&lt;td&gt;7&lt;/td&gt;&lt;td&gt;Tambal Ban&lt;/td&gt;&lt;td&gt;-7.75942813, 110.38115831&lt;/td&gt;&lt;td&gt;Timur Jl. Kaliurang. Selatan after 9&lt;/td&gt;</v>
      </c>
      <c r="H8" t="str">
        <f t="shared" si="1"/>
        <v>g7 = L.marker([-7.75942813, 110.38115831], {icon:oren}).bindPopup('Tambal Ban &lt;br&gt;  &lt;img src = "foto/1558415354748.jpg" /&gt; &lt;br&gt;Timur Jl. Kaliurang. Selatan after 9'),</v>
      </c>
    </row>
    <row r="9" spans="1:8" x14ac:dyDescent="0.25">
      <c r="A9" s="2" t="s">
        <v>12</v>
      </c>
      <c r="B9" s="2" t="s">
        <v>436</v>
      </c>
      <c r="C9" s="2" t="s">
        <v>250</v>
      </c>
      <c r="D9" t="s">
        <v>497</v>
      </c>
      <c r="E9" s="2" t="s">
        <v>643</v>
      </c>
      <c r="F9" s="2">
        <v>8</v>
      </c>
      <c r="G9" s="2" t="str">
        <f t="shared" si="0"/>
        <v>&lt;td&gt;8&lt;/td&gt;&lt;td&gt;Tambal Ban&lt;/td&gt;&lt;td&gt;-7.75849002, 110.38163632&lt;/td&gt;&lt;td&gt;Barat Jl. Kaliurang. Timur apartemen utara&lt;/td&gt;</v>
      </c>
      <c r="H9" t="str">
        <f t="shared" si="1"/>
        <v>g8 = L.marker([-7.75849002, 110.38163632], {icon:oren}).bindPopup('Tambal Ban &lt;br&gt;  &lt;img src = "foto/1558415436462.jpg" /&gt; &lt;br&gt;Barat Jl. Kaliurang. Timur apartemen utara'),</v>
      </c>
    </row>
    <row r="10" spans="1:8" x14ac:dyDescent="0.25">
      <c r="A10" s="2" t="s">
        <v>12</v>
      </c>
      <c r="B10" s="2" t="s">
        <v>441</v>
      </c>
      <c r="C10" s="2" t="s">
        <v>281</v>
      </c>
      <c r="D10" t="s">
        <v>503</v>
      </c>
      <c r="E10" s="2" t="s">
        <v>642</v>
      </c>
      <c r="F10" s="2">
        <v>9</v>
      </c>
      <c r="G10" s="2" t="str">
        <f t="shared" si="0"/>
        <v>&lt;td&gt;9&lt;/td&gt;&lt;td&gt;Tambal Ban&lt;/td&gt;&lt;td&gt;-7.75571355, 110.3778495&lt;/td&gt;&lt;td&gt;Selatan Jl. Pandega Marta. Timur perempatan Pogung baru&lt;/td&gt;</v>
      </c>
      <c r="H10" t="str">
        <f t="shared" si="1"/>
        <v>g9 = L.marker([-7.75571355, 110.3778495], {icon:oren}).bindPopup('Tambal Ban &lt;br&gt;  &lt;img src = "foto/1558415865893.jpg" /&gt; &lt;br&gt;Selatan Jl. Pandega Marta. Timur perempatan Pogung baru'),</v>
      </c>
    </row>
    <row r="11" spans="1:8" x14ac:dyDescent="0.25">
      <c r="A11" s="2" t="s">
        <v>12</v>
      </c>
      <c r="B11" s="2" t="s">
        <v>449</v>
      </c>
      <c r="C11" s="2" t="s">
        <v>330</v>
      </c>
      <c r="D11" t="s">
        <v>521</v>
      </c>
      <c r="E11" s="2" t="s">
        <v>646</v>
      </c>
      <c r="F11" s="2">
        <v>10</v>
      </c>
      <c r="G11" s="2" t="str">
        <f t="shared" si="0"/>
        <v>&lt;td&gt;10&lt;/td&gt;&lt;td&gt;Tambal Ban&lt;/td&gt;&lt;td&gt;-7.76728991, 110.3744307&lt;/td&gt;&lt;td&gt;Barat Jl. Kesehatan. Barat gerbang mipa&lt;/td&gt;</v>
      </c>
      <c r="H11" t="str">
        <f t="shared" si="1"/>
        <v>g10 = L.marker([-7.76728991, 110.3744307], {icon:oren}).bindPopup('Tambal Ban &lt;br&gt;  &lt;img src = "foto/1558421958694.jpg" /&gt; &lt;br&gt;Barat Jl. Kesehatan. Barat gerbang mipa'),</v>
      </c>
    </row>
    <row r="12" spans="1:8" x14ac:dyDescent="0.25">
      <c r="A12" s="2" t="s">
        <v>12</v>
      </c>
      <c r="B12" s="2" t="s">
        <v>456</v>
      </c>
      <c r="C12" s="2" t="s">
        <v>373</v>
      </c>
      <c r="D12" t="s">
        <v>515</v>
      </c>
      <c r="E12" s="2" t="s">
        <v>647</v>
      </c>
      <c r="F12" s="2">
        <v>11</v>
      </c>
      <c r="G12" s="2" t="str">
        <f t="shared" si="0"/>
        <v>&lt;td&gt;11&lt;/td&gt;&lt;td&gt;Tambal Ban&lt;/td&gt;&lt;td&gt;-7.77611891, 110.3756881&lt;/td&gt;&lt;td&gt;Utara Jl. Terban. Depan pos menwa&lt;/td&gt;</v>
      </c>
      <c r="H12" t="str">
        <f t="shared" si="1"/>
        <v>g11 = L.marker([-7.77611891, 110.3756881], {icon:oren}).bindPopup('Tambal Ban &lt;br&gt;  &lt;img src = "foto/1558431352381.jpg" /&gt; &lt;br&gt;Utara Jl. Terban. Depan pos menwa'),</v>
      </c>
    </row>
    <row r="13" spans="1:8" x14ac:dyDescent="0.25">
      <c r="A13" s="2" t="s">
        <v>522</v>
      </c>
      <c r="B13" s="2" t="s">
        <v>403</v>
      </c>
      <c r="C13" s="2" t="s">
        <v>49</v>
      </c>
      <c r="D13" t="s">
        <v>464</v>
      </c>
      <c r="E13" s="2" t="s">
        <v>677</v>
      </c>
      <c r="F13" s="2"/>
      <c r="G13" s="2"/>
      <c r="H13" t="str">
        <f t="shared" si="1"/>
        <v>g12 = L.marker([-7.75287415, 110.3705848], {icon:oren}).bindPopup('Bensin Eceran + Tambal Ban &lt;br&gt;  &lt;img src = "foto/1558412497505.jpg" /&gt; &lt;br&gt;Sebelah timur Jl. Monjali.  Depan toko stempel express'),</v>
      </c>
    </row>
    <row r="14" spans="1:8" x14ac:dyDescent="0.25">
      <c r="A14" s="2" t="s">
        <v>522</v>
      </c>
      <c r="B14" s="2" t="s">
        <v>405</v>
      </c>
      <c r="C14" s="2" t="s">
        <v>62</v>
      </c>
      <c r="D14" t="s">
        <v>466</v>
      </c>
      <c r="E14" s="2" t="s">
        <v>678</v>
      </c>
      <c r="F14" s="2"/>
      <c r="G14" s="2"/>
      <c r="H14" t="str">
        <f t="shared" si="1"/>
        <v>g13 = L.marker([-7.75416058, 110.37010453], {icon:oren}).bindPopup('Bensin Eceran + Tambal Ban &lt;br&gt;  &lt;img src = "foto/1558412664654.jpg" /&gt; &lt;br&gt;Sebelah barat Jl. Monjali. Selatan hp service center'),</v>
      </c>
    </row>
    <row r="15" spans="1:8" x14ac:dyDescent="0.25">
      <c r="A15" s="2" t="s">
        <v>522</v>
      </c>
      <c r="B15" s="2" t="s">
        <v>415</v>
      </c>
      <c r="C15" s="2" t="s">
        <v>124</v>
      </c>
      <c r="D15" t="s">
        <v>476</v>
      </c>
      <c r="E15" s="2" t="s">
        <v>679</v>
      </c>
      <c r="F15" s="2"/>
      <c r="G15" s="2"/>
      <c r="H15" t="str">
        <f t="shared" si="1"/>
        <v>g14 = L.marker([-7.77024341, 110.36855051], {icon:oren}).bindPopup('Bensin Eceran + Tambal Ban &lt;br&gt;  &lt;img src = "foto/1558413492741.jpg" /&gt; &lt;br&gt;Batas kota Jogja jl monjali. Depan asrama putra Kutai Kartanegara'),</v>
      </c>
    </row>
    <row r="16" spans="1:8" x14ac:dyDescent="0.25">
      <c r="A16" s="2" t="s">
        <v>522</v>
      </c>
      <c r="B16" s="2" t="s">
        <v>418</v>
      </c>
      <c r="C16" s="2" t="s">
        <v>142</v>
      </c>
      <c r="D16" t="s">
        <v>479</v>
      </c>
      <c r="E16" s="2" t="s">
        <v>680</v>
      </c>
      <c r="F16" s="2"/>
      <c r="G16" s="2"/>
      <c r="H16" t="str">
        <f t="shared" si="1"/>
        <v>g15 = L.marker([-7.77549954, 110.3680272], {icon:oren}).bindPopup('Bensin Eceran + Tambal Ban &lt;br&gt;  &lt;img src = "foto/1558413730404.jpg" /&gt; &lt;br&gt;Timur Jl. Monjali. Utara halte trans jogja. Barat Kampus STIE Nusa Megarkencana'),</v>
      </c>
    </row>
    <row r="17" spans="1:8" x14ac:dyDescent="0.25">
      <c r="A17" s="2" t="s">
        <v>522</v>
      </c>
      <c r="B17" s="2" t="s">
        <v>422</v>
      </c>
      <c r="C17" s="2" t="s">
        <v>166</v>
      </c>
      <c r="D17" t="s">
        <v>484</v>
      </c>
      <c r="E17" s="2" t="s">
        <v>681</v>
      </c>
      <c r="F17" s="2"/>
      <c r="G17" s="2"/>
      <c r="H17" t="str">
        <f t="shared" si="1"/>
        <v>g16 = L.marker([-7.77624058, 110.37240894], {icon:oren}).bindPopup('Bensin Eceran + Tambal Ban &lt;br&gt;  &lt;img src = "foto/1558414175466.jpg" /&gt; &lt;br&gt;Barat Jl. Sardjito. Pertigaan Fisipol MAP UGM'),</v>
      </c>
    </row>
    <row r="18" spans="1:8" x14ac:dyDescent="0.25">
      <c r="A18" s="2" t="s">
        <v>522</v>
      </c>
      <c r="B18" s="2" t="s">
        <v>423</v>
      </c>
      <c r="C18" s="2" t="s">
        <v>172</v>
      </c>
      <c r="D18" t="s">
        <v>483</v>
      </c>
      <c r="E18" s="2" t="s">
        <v>682</v>
      </c>
      <c r="F18" s="2"/>
      <c r="G18" s="2"/>
      <c r="H18" t="str">
        <f t="shared" si="1"/>
        <v>g17 = L.marker([-7.77538486, 110.37278326], {icon:oren}).bindPopup('Bensin Eceran + Tambal Ban &lt;br&gt;  &lt;img src = "foto/1558414230049.jpg" /&gt; &lt;br&gt;Timur Jl. Sardjito. Pertigaan Fisipol MAP UGM'),</v>
      </c>
    </row>
    <row r="19" spans="1:8" x14ac:dyDescent="0.25">
      <c r="A19" s="2" t="s">
        <v>522</v>
      </c>
      <c r="B19" s="2" t="s">
        <v>425</v>
      </c>
      <c r="C19" s="2" t="s">
        <v>184</v>
      </c>
      <c r="D19" t="s">
        <v>487</v>
      </c>
      <c r="E19" s="2" t="s">
        <v>683</v>
      </c>
      <c r="F19" s="2"/>
      <c r="G19" s="2"/>
      <c r="H19" t="str">
        <f t="shared" si="1"/>
        <v>g18 = L.marker([-7.77370045, 110.3752954], {icon:oren}).bindPopup('Bensin Eceran + Tambal Ban &lt;br&gt;  &lt;img src = "foto/1558414415118.jpg" /&gt; &lt;br&gt;Timur Jl. Persatuan. Utara Bank BNI.  Timur Bank Mandiri'),</v>
      </c>
    </row>
    <row r="20" spans="1:8" x14ac:dyDescent="0.25">
      <c r="A20" s="2" t="s">
        <v>522</v>
      </c>
      <c r="B20" s="2" t="s">
        <v>427</v>
      </c>
      <c r="C20" s="2" t="s">
        <v>196</v>
      </c>
      <c r="D20" t="s">
        <v>488</v>
      </c>
      <c r="E20" s="2" t="s">
        <v>684</v>
      </c>
      <c r="F20" s="2"/>
      <c r="G20" s="2"/>
      <c r="H20" t="str">
        <f t="shared" si="1"/>
        <v>g19 = L.marker([-7.77295363, 110.37565498], {icon:oren}).bindPopup('Bensin Eceran + Tambal Ban &lt;br&gt;  &lt;img src = "foto/1558414513328.jpg" /&gt; &lt;br&gt;Timur Jl. Persatuan.  Barat Bank BRI'),</v>
      </c>
    </row>
    <row r="21" spans="1:8" x14ac:dyDescent="0.25">
      <c r="A21" s="2" t="s">
        <v>522</v>
      </c>
      <c r="B21" s="2" t="s">
        <v>428</v>
      </c>
      <c r="C21" s="2" t="s">
        <v>202</v>
      </c>
      <c r="D21" t="s">
        <v>489</v>
      </c>
      <c r="E21" s="2" t="s">
        <v>685</v>
      </c>
      <c r="F21" s="2"/>
      <c r="G21" s="2"/>
      <c r="H21" t="str">
        <f t="shared" si="1"/>
        <v>g20 = L.marker([-7.77213122, 110.37589397], {icon:oren}).bindPopup('Bensin Eceran + Tambal Ban &lt;br&gt;  &lt;img src = "foto/1558414562230.jpg" /&gt; &lt;br&gt;Timur Jl. Persatuan. Utara Bank BRI'),</v>
      </c>
    </row>
    <row r="22" spans="1:8" x14ac:dyDescent="0.25">
      <c r="A22" s="2" t="s">
        <v>522</v>
      </c>
      <c r="B22" s="2" t="s">
        <v>429</v>
      </c>
      <c r="C22" s="2" t="s">
        <v>208</v>
      </c>
      <c r="D22" t="s">
        <v>490</v>
      </c>
      <c r="E22" s="2" t="s">
        <v>686</v>
      </c>
      <c r="F22" s="2"/>
      <c r="G22" s="2"/>
      <c r="H22" t="str">
        <f t="shared" si="1"/>
        <v>g21 = L.marker([-7.77174061, 110.37601753], {icon:oren}).bindPopup('Bensin Eceran + Tambal Ban &lt;br&gt;  &lt;img src = "foto/1558414673895.jpg" /&gt; &lt;br&gt;Timur Jl. Persatuan. Gerbang barat GSP UGM'),</v>
      </c>
    </row>
    <row r="23" spans="1:8" x14ac:dyDescent="0.25">
      <c r="A23" s="2" t="s">
        <v>522</v>
      </c>
      <c r="B23" s="2" t="s">
        <v>431</v>
      </c>
      <c r="C23" s="2" t="s">
        <v>220</v>
      </c>
      <c r="D23" t="s">
        <v>492</v>
      </c>
      <c r="E23" s="2" t="s">
        <v>687</v>
      </c>
      <c r="F23" s="2"/>
      <c r="G23" s="2"/>
      <c r="H23" t="str">
        <f t="shared" si="1"/>
        <v>g22 = L.marker([-7.76456157, 110.37906559], {icon:oren}).bindPopup('Bensin Eceran + Tambal Ban &lt;br&gt;  &lt;img src = "foto/1558414954366.jpg" /&gt; &lt;br&gt;Timur Jl. Kaliurang. Gerbang timur MM UGM'),</v>
      </c>
    </row>
    <row r="24" spans="1:8" x14ac:dyDescent="0.25">
      <c r="A24" s="2" t="s">
        <v>522</v>
      </c>
      <c r="B24" s="2" t="s">
        <v>432</v>
      </c>
      <c r="C24" s="2" t="s">
        <v>226</v>
      </c>
      <c r="D24" t="s">
        <v>493</v>
      </c>
      <c r="E24" s="2" t="s">
        <v>688</v>
      </c>
      <c r="F24" s="2"/>
      <c r="G24" s="2"/>
      <c r="H24" t="str">
        <f t="shared" si="1"/>
        <v>g23 = L.marker([-7.7641082, 110.37929511], {icon:oren}).bindPopup('Bensin Eceran + Tambal Ban &lt;br&gt;  &lt;img src = "foto/1558415013611.jpg" /&gt; &lt;br&gt;Barat  Jl. Kaliurang km 4,5. Timur toko besi dan listrik murah'),</v>
      </c>
    </row>
    <row r="25" spans="1:8" x14ac:dyDescent="0.25">
      <c r="A25" s="2" t="s">
        <v>522</v>
      </c>
      <c r="B25" s="2" t="s">
        <v>442</v>
      </c>
      <c r="C25" s="2" t="s">
        <v>287</v>
      </c>
      <c r="D25" t="s">
        <v>502</v>
      </c>
      <c r="E25" s="2" t="s">
        <v>689</v>
      </c>
      <c r="F25" s="2"/>
      <c r="G25" s="2"/>
      <c r="H25" t="str">
        <f t="shared" si="1"/>
        <v>g24 = L.marker([-7.7565585, 110.37275275], {icon:oren}).bindPopup('Bensin Eceran + Tambal Ban &lt;br&gt;  &lt;img src = "foto/1558416020233.jpg" /&gt; &lt;br&gt;Utara Jl. Pandega Marta.Depan kora pandega'),</v>
      </c>
    </row>
    <row r="26" spans="1:8" x14ac:dyDescent="0.25">
      <c r="A26" s="2" t="s">
        <v>522</v>
      </c>
      <c r="B26" s="2" t="s">
        <v>444</v>
      </c>
      <c r="C26" s="2" t="s">
        <v>299</v>
      </c>
      <c r="D26" t="s">
        <v>505</v>
      </c>
      <c r="E26" s="2" t="s">
        <v>690</v>
      </c>
      <c r="F26" s="2"/>
      <c r="G26" s="2"/>
      <c r="H26" t="str">
        <f t="shared" si="1"/>
        <v>g25 = L.marker([-7.75938584, 110.37221465], {icon:oren}).bindPopup('Bensin Eceran + Tambal Ban &lt;br&gt;  &lt;img src = "foto/1558416165857.jpg" /&gt; &lt;br&gt;Barat Jl. Selokan Mataram. Perempatan Pogung dalangan'),</v>
      </c>
    </row>
    <row r="27" spans="1:8" x14ac:dyDescent="0.25">
      <c r="A27" s="2" t="s">
        <v>522</v>
      </c>
      <c r="B27" s="2" t="s">
        <v>446</v>
      </c>
      <c r="C27" s="2" t="s">
        <v>311</v>
      </c>
      <c r="D27" t="s">
        <v>507</v>
      </c>
      <c r="E27" s="2" t="s">
        <v>691</v>
      </c>
      <c r="F27" s="2"/>
      <c r="G27" s="2"/>
      <c r="H27" t="str">
        <f t="shared" si="1"/>
        <v>g26 = L.marker([-7.76035873, 110.37211627], {icon:oren}).bindPopup('Bensin Eceran + Tambal Ban &lt;br&gt;  &lt;img src = "foto/1558416231381.jpg" /&gt; &lt;br&gt;Barat Jl. Selokan Mataram. Selatan castrol'),</v>
      </c>
    </row>
    <row r="28" spans="1:8" x14ac:dyDescent="0.25">
      <c r="A28" s="2" t="s">
        <v>522</v>
      </c>
      <c r="B28" s="2" t="s">
        <v>453</v>
      </c>
      <c r="C28" s="2" t="s">
        <v>355</v>
      </c>
      <c r="D28" t="s">
        <v>512</v>
      </c>
      <c r="E28" s="2" t="s">
        <v>692</v>
      </c>
      <c r="F28" s="2"/>
      <c r="G28" s="2"/>
      <c r="H28" t="str">
        <f t="shared" si="1"/>
        <v>g27 = L.marker([-7.76332496, 110.37364231], {icon:oren}).bindPopup('Bensin Eceran + Tambal Ban &lt;br&gt;  &lt;img src = "foto/1558430829747.jpg" /&gt; &lt;br&gt;Timur Jl. Selokan Mataram.selatan warung kedaiku'),</v>
      </c>
    </row>
    <row r="29" spans="1:8" x14ac:dyDescent="0.25">
      <c r="A29" s="2" t="s">
        <v>522</v>
      </c>
      <c r="B29" s="2" t="s">
        <v>457</v>
      </c>
      <c r="C29" s="2" t="s">
        <v>379</v>
      </c>
      <c r="D29" t="s">
        <v>516</v>
      </c>
      <c r="E29" s="2" t="s">
        <v>693</v>
      </c>
      <c r="F29" s="2"/>
      <c r="G29" s="2"/>
      <c r="H29" t="str">
        <f t="shared" si="1"/>
        <v>g28 = L.marker([-7.77603639, 110.37656219], {icon:oren}).bindPopup('Bensin Eceran + Tambal Ban &lt;br&gt;  &lt;img src = "foto/1558431408407.jpg" /&gt; &lt;br&gt;Utara Jl. Colombo. Bunderan UGM,  utara panti rapih'),</v>
      </c>
    </row>
    <row r="30" spans="1:8" x14ac:dyDescent="0.25">
      <c r="A30" s="2" t="s">
        <v>522</v>
      </c>
      <c r="B30" s="2" t="s">
        <v>460</v>
      </c>
      <c r="C30" s="2" t="s">
        <v>397</v>
      </c>
      <c r="D30" t="s">
        <v>516</v>
      </c>
      <c r="E30" s="2" t="s">
        <v>694</v>
      </c>
      <c r="F30" s="2"/>
      <c r="G30" s="2"/>
      <c r="H30" t="str">
        <f t="shared" si="1"/>
        <v>g29 = L.marker([-7.77613958, 110.37821217], {icon:oren}).bindPopup('Bensin Eceran + Tambal Ban &lt;br&gt;  &lt;img src = "foto/1558431557030.jpg" /&gt; &lt;br&gt;Utara Jl. Colombo. Bunderan UGM,  utara panti rapih'),</v>
      </c>
    </row>
    <row r="31" spans="1:8" x14ac:dyDescent="0.25">
      <c r="A31" s="2" t="s">
        <v>524</v>
      </c>
      <c r="B31" s="2" t="s">
        <v>404</v>
      </c>
      <c r="C31" s="2" t="s">
        <v>56</v>
      </c>
      <c r="D31" t="s">
        <v>465</v>
      </c>
      <c r="E31" s="2" t="s">
        <v>695</v>
      </c>
      <c r="F31" s="2"/>
      <c r="G31" s="2"/>
      <c r="H31" t="str">
        <f t="shared" si="1"/>
        <v>g30 = L.marker([-7.75191005, 110.37092564], {icon:oren}).bindPopup('Tambal Ban + Bengkel &lt;br&gt;  &lt;img src = "foto/1558412581234.jpg" /&gt; &lt;br&gt;Sebelah Barat Jl. Monjali.  Selatan lampu merah perempatan  ringroad utara '),</v>
      </c>
    </row>
    <row r="32" spans="1:8" x14ac:dyDescent="0.25">
      <c r="A32" s="2" t="s">
        <v>524</v>
      </c>
      <c r="B32" s="2" t="s">
        <v>406</v>
      </c>
      <c r="C32" s="2" t="s">
        <v>68</v>
      </c>
      <c r="D32" t="s">
        <v>467</v>
      </c>
      <c r="E32" s="2" t="s">
        <v>696</v>
      </c>
      <c r="F32" s="2"/>
      <c r="G32" s="2"/>
      <c r="H32" t="str">
        <f t="shared" si="1"/>
        <v>g31 = L.marker([-7.75652352, 110.36983992], {icon:oren}).bindPopup('Tambal Ban + Bengkel &lt;br&gt;  &lt;img src = "foto/1558412750243.jpg" /&gt; &lt;br&gt;sebelah barat Jl. Monjali. Barat warung rata-rata'),</v>
      </c>
    </row>
    <row r="33" spans="1:8" x14ac:dyDescent="0.25">
      <c r="A33" s="2" t="s">
        <v>524</v>
      </c>
      <c r="B33" s="2" t="s">
        <v>409</v>
      </c>
      <c r="C33" s="2" t="s">
        <v>87</v>
      </c>
      <c r="D33" t="s">
        <v>470</v>
      </c>
      <c r="E33" s="2" t="s">
        <v>697</v>
      </c>
      <c r="F33" s="2"/>
      <c r="G33" s="2"/>
      <c r="H33" t="str">
        <f t="shared" si="1"/>
        <v>g32 = L.marker([-7.76382777, 110.36926607], {icon:oren}).bindPopup('Tambal Ban + Bengkel &lt;br&gt;  &lt;img src = "foto/1558413109820.jpg" /&gt; &lt;br&gt;Barat Jl. Monjali.  Depan bengkel Yamaha Monjali'),</v>
      </c>
    </row>
    <row r="34" spans="1:8" x14ac:dyDescent="0.25">
      <c r="A34" s="2" t="s">
        <v>524</v>
      </c>
      <c r="B34" s="2" t="s">
        <v>419</v>
      </c>
      <c r="C34" s="2" t="s">
        <v>148</v>
      </c>
      <c r="D34" t="s">
        <v>480</v>
      </c>
      <c r="E34" s="2" t="s">
        <v>698</v>
      </c>
      <c r="F34" s="2"/>
      <c r="G34" s="2"/>
      <c r="H34" t="str">
        <f t="shared" si="1"/>
        <v>g33 = L.marker([-7.77815958, 110.36831966], {icon:oren}).bindPopup('Tambal Ban + Bengkel &lt;br&gt;  &lt;img src = "foto/1558413909473.jpg" /&gt; &lt;br&gt;Utara Jl. Sardjito. Timur masjid darul ulum. Lampu merah perempatan  Jetis'),</v>
      </c>
    </row>
    <row r="35" spans="1:8" x14ac:dyDescent="0.25">
      <c r="A35" s="2" t="s">
        <v>524</v>
      </c>
      <c r="B35" s="2" t="s">
        <v>448</v>
      </c>
      <c r="C35" s="2" t="s">
        <v>323</v>
      </c>
      <c r="D35" t="s">
        <v>509</v>
      </c>
      <c r="E35" s="2" t="s">
        <v>699</v>
      </c>
      <c r="F35" s="2"/>
      <c r="G35" s="2"/>
      <c r="H35" t="str">
        <f t="shared" si="1"/>
        <v>g34 = L.marker([-7.76207406, 110.37759746], {icon:oren}).bindPopup('Tambal Ban + Bengkel &lt;br&gt;  &lt;img src = "foto/1558416776286.jpg" /&gt; &lt;br&gt;Jl. Sitisonyo. Utara Masjid Nurul Barokah'),</v>
      </c>
    </row>
    <row r="36" spans="1:8" x14ac:dyDescent="0.25">
      <c r="A36" s="2" t="s">
        <v>525</v>
      </c>
      <c r="B36" s="2" t="s">
        <v>401</v>
      </c>
      <c r="C36" s="2" t="s">
        <v>35</v>
      </c>
      <c r="D36" t="s">
        <v>463</v>
      </c>
      <c r="E36" s="2" t="s">
        <v>700</v>
      </c>
      <c r="F36" s="2"/>
      <c r="G36" s="2"/>
      <c r="H36" t="str">
        <f t="shared" si="1"/>
        <v>g35 = L.marker([-7.75627566, 110.3705664], {icon:oren}).bindPopup('Bensin Eceran + Tambal Ban + Bengkel &lt;br&gt;  &lt;img src = "foto/1558412258028.jpg" /&gt; &lt;br&gt;Jl.  Tirtamarta 1, Pandega. Selatan PDAM monjali,  Timur soto ijo'),</v>
      </c>
    </row>
    <row r="37" spans="1:8" x14ac:dyDescent="0.25">
      <c r="A37" s="2" t="s">
        <v>525</v>
      </c>
      <c r="B37" s="2" t="s">
        <v>411</v>
      </c>
      <c r="C37" s="2" t="s">
        <v>99</v>
      </c>
      <c r="D37" t="s">
        <v>472</v>
      </c>
      <c r="E37" s="2" t="s">
        <v>701</v>
      </c>
      <c r="F37" s="2"/>
      <c r="G37" s="2"/>
      <c r="H37" t="str">
        <f t="shared" si="1"/>
        <v>g36 = L.marker([-7.76581191, 110.36912266], {icon:oren}).bindPopup('Bensin Eceran + Tambal Ban + Bengkel &lt;br&gt;  &lt;img src = "foto/1558413249017.jpg" /&gt; &lt;br&gt;Timur Jl. Monjali. Utara ahas monjali'),</v>
      </c>
    </row>
    <row r="38" spans="1:8" x14ac:dyDescent="0.25">
      <c r="E38" t="str">
        <f>CONCATENATE(E2,", ",E3,", ",E4,", ",E5,", ",E6,", ",E7,", ",E8,", ",E9,", ",E10,", ",E11,", ",E12,", ",E13,", ",E14,", ",E15,", ",E16,", ",E17,", ",E18,", ",E19,", ",E20,", ",E21,", ",E22,", ",E23,", ",E24,", ",E25,", ",E26,", ",E27,", ",E28,", ",E29,", ",E30,", ",E31,", ",E32,", ",E33,", ",E34,", ",E35,", ",E36,", ",E37)</f>
        <v>g1, g2, g3, g4, g5, g6, g7, g8, g9, g10, g11, g12, g13, g14, g15, g16, g17, g18, g19, g20, g21, g22, g23, g24, g25, g26, g27, g28, g29, g30, g31, g32, g33, g34, g35, g36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SigWeb</vt:lpstr>
      <vt:lpstr>Sheet1</vt:lpstr>
      <vt:lpstr>ALL</vt:lpstr>
      <vt:lpstr>BENGKEL</vt:lpstr>
      <vt:lpstr>ECERAN</vt:lpstr>
      <vt:lpstr>ECERAN + TAMBAL</vt:lpstr>
      <vt:lpstr>POM</vt:lpstr>
      <vt:lpstr>TAMBAL + BENGKEL</vt:lpstr>
      <vt:lpstr>TAMBAL</vt:lpstr>
      <vt:lpstr>ECERAN + TAMBAL + BENGKEL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wahyu</cp:lastModifiedBy>
  <dcterms:created xsi:type="dcterms:W3CDTF">2019-05-21T09:56:00Z</dcterms:created>
  <dcterms:modified xsi:type="dcterms:W3CDTF">2019-05-28T06:03:22Z</dcterms:modified>
</cp:coreProperties>
</file>