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wahyu\Downloads\Burger\Project-EXC 24-Wahyu Imam Muhroni\"/>
    </mc:Choice>
  </mc:AlternateContent>
  <xr:revisionPtr revIDLastSave="0" documentId="13_ncr:1_{22B1994F-D093-488F-99EF-46DE7D6F2986}" xr6:coauthVersionLast="47" xr6:coauthVersionMax="47" xr10:uidLastSave="{00000000-0000-0000-0000-000000000000}"/>
  <bookViews>
    <workbookView xWindow="-108" yWindow="-108" windowWidth="23256" windowHeight="12576" activeTab="2" xr2:uid="{1DF3CB1B-66C9-4B13-96D1-FE66552D6E5B}"/>
  </bookViews>
  <sheets>
    <sheet name="Dapur" sheetId="1" r:id="rId1"/>
    <sheet name="Dapur 2" sheetId="4" r:id="rId2"/>
    <sheet name="Dapur 3" sheetId="7" r:id="rId3"/>
    <sheet name="Dashboard Transaksi" sheetId="3" r:id="rId4"/>
  </sheets>
  <definedNames>
    <definedName name="Slicer_branch_name">#N/A</definedName>
    <definedName name="Slicer_burger_name">#N/A</definedName>
    <definedName name="Slicer_category">#N/A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order_detail_d89c86dd-14f6-4713-974e-13eb1808b0b6" name="transaction_order_detail" connection="Query - transaction_order_detail"/>
          <x15:modelTable id="master_customer_389b120d-6bee-48c1-8657-b2701657edd6" name="master_customer" connection="Query - master_customer"/>
          <x15:modelTable id="master_cabang_2fa66986-93d8-455b-a8d2-2a508ebbe4a6" name="master_cabang" connection="Query - master_cabang"/>
          <x15:modelTable id="master_burger_833d87a3-4cc6-4262-bd56-dcbcd3296975" name="master_burger" connection="Query - master_burger"/>
        </x15:modelTables>
        <x15:modelRelationships>
          <x15:modelRelationship fromTable="transaction_order_detail" fromColumn="burger_id" toTable="master_burger" toColumn="burger_id"/>
          <x15:modelRelationship fromTable="transaction_order_detail" fromColumn="customer_id" toTable="master_customer" toColumn="customer_id"/>
          <x15:modelRelationship fromTable="transaction_order_detail" fromColumn="branch_id" toTable="master_cabang" toColumn="branch_id"/>
        </x15:modelRelationships>
        <x15:extLst>
          <ext xmlns:x16="http://schemas.microsoft.com/office/spreadsheetml/2014/11/main" uri="{9835A34E-60A6-4A7C-AAB8-D5F71C897F49}">
            <x16:modelTimeGroupings>
              <x16:modelTimeGrouping tableName="transaction_order_detail"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transaction_order_detail" columnName="completion_time" columnId="completion_time">
                <x16:calculatedTimeColumn columnName="completion_time (Hour)" columnId="completion_time (Hour)" contentType="hours" isSelected="1"/>
                <x16:calculatedTimeColumn columnName="completion_time (Minute)" columnId="completion_time (Minute)" contentType="minutes" isSelected="1"/>
                <x16:calculatedTimeColumn columnName="completion_time (Second)" columnId="completion_time (Second)" contentType="seconds" isSelected="1"/>
              </x16:modelTimeGrouping>
              <x16:modelTimeGrouping tableName="transaction_order_detail"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72" i="4" l="1"/>
  <c r="I73" i="4"/>
  <c r="I74" i="4"/>
  <c r="I75" i="4"/>
  <c r="J75" i="4" s="1"/>
  <c r="I76" i="4"/>
  <c r="I77" i="4"/>
  <c r="I71" i="4"/>
  <c r="J74" i="4"/>
  <c r="J72" i="4"/>
  <c r="J73" i="4"/>
  <c r="J76" i="4"/>
  <c r="J77" i="4"/>
  <c r="J71" i="4"/>
  <c r="H72" i="4"/>
  <c r="H73" i="4"/>
  <c r="H74" i="4"/>
  <c r="H75" i="4"/>
  <c r="H76" i="4"/>
  <c r="H77" i="4"/>
  <c r="H71" i="4"/>
  <c r="F57" i="4" l="1"/>
  <c r="F58" i="4"/>
  <c r="F59" i="4"/>
  <c r="F60" i="4"/>
  <c r="F61" i="4"/>
  <c r="F62" i="4"/>
  <c r="F63" i="4"/>
  <c r="F64" i="4"/>
  <c r="F65" i="4"/>
  <c r="F66" i="4"/>
  <c r="F67" i="4"/>
  <c r="F56" i="4"/>
  <c r="C14" i="7"/>
  <c r="C15" i="7"/>
  <c r="C16" i="7"/>
  <c r="E16" i="7" l="1"/>
  <c r="E14" i="7"/>
  <c r="D16" i="7"/>
  <c r="D14" i="7"/>
  <c r="D15" i="7"/>
  <c r="E15" i="7"/>
  <c r="F21" i="4" l="1"/>
  <c r="F22" i="4"/>
  <c r="F23" i="4"/>
  <c r="F24" i="4"/>
  <c r="F25" i="4"/>
  <c r="F26" i="4"/>
  <c r="F27" i="4"/>
  <c r="F28" i="4"/>
  <c r="F29" i="4"/>
  <c r="F30" i="4"/>
  <c r="F31" i="4"/>
  <c r="F2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346DB1-B172-46D2-82DA-9D057A5E009B}" name="Query - master_burger" description="Connection to the 'master_burger' query in the workbook." type="100" refreshedVersion="8" minRefreshableVersion="5">
    <extLst>
      <ext xmlns:x15="http://schemas.microsoft.com/office/spreadsheetml/2010/11/main" uri="{DE250136-89BD-433C-8126-D09CA5730AF9}">
        <x15:connection id="711a2053-1bab-4e24-9ab1-640014e3681c"/>
      </ext>
    </extLst>
  </connection>
  <connection id="2" xr16:uid="{5B47FECD-23B8-43B1-AE24-00D0C00B9DB2}" name="Query - master_cabang" description="Connection to the 'master_cabang' query in the workbook." type="100" refreshedVersion="8" minRefreshableVersion="5">
    <extLst>
      <ext xmlns:x15="http://schemas.microsoft.com/office/spreadsheetml/2010/11/main" uri="{DE250136-89BD-433C-8126-D09CA5730AF9}">
        <x15:connection id="cebbed93-5ea4-471c-85ac-658ce857669f"/>
      </ext>
    </extLst>
  </connection>
  <connection id="3" xr16:uid="{447B58B1-0330-4B78-9F05-A0F2A1638AA9}" name="Query - master_customer" description="Connection to the 'master_customer' query in the workbook." type="100" refreshedVersion="8" minRefreshableVersion="5">
    <extLst>
      <ext xmlns:x15="http://schemas.microsoft.com/office/spreadsheetml/2010/11/main" uri="{DE250136-89BD-433C-8126-D09CA5730AF9}">
        <x15:connection id="ddd92b22-0dca-4872-85e0-e418b8d51e20"/>
      </ext>
    </extLst>
  </connection>
  <connection id="4" xr16:uid="{D1A9D34A-544E-4CEB-9073-005A7B2A842F}" name="Query - transaction_order_detail" description="Connection to the 'transaction_order_detail' query in the workbook." type="100" refreshedVersion="8" minRefreshableVersion="5">
    <extLst>
      <ext xmlns:x15="http://schemas.microsoft.com/office/spreadsheetml/2010/11/main" uri="{DE250136-89BD-433C-8126-D09CA5730AF9}">
        <x15:connection id="2428642f-8cf2-457d-b834-a53f9fc191a5"/>
      </ext>
    </extLst>
  </connection>
  <connection id="5" xr16:uid="{339D5206-6A9D-49A8-B4B8-F31602C58D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<sst xmlns="http://schemas.openxmlformats.org/spreadsheetml/2006/main" count="191" uniqueCount="83">
  <si>
    <t xml:space="preserve"> </t>
  </si>
  <si>
    <t>Row Labels</t>
  </si>
  <si>
    <t>Grand Total</t>
  </si>
  <si>
    <t>Revenue Per Trx</t>
  </si>
  <si>
    <t>Distinct Count of customer_id</t>
  </si>
  <si>
    <t>Profit</t>
  </si>
  <si>
    <t>Profit Margin %</t>
  </si>
  <si>
    <t>Bandung</t>
  </si>
  <si>
    <t>Jakarta</t>
  </si>
  <si>
    <t>Surabaya</t>
  </si>
  <si>
    <t>Jan</t>
  </si>
  <si>
    <t>Feb</t>
  </si>
  <si>
    <t>Mar</t>
  </si>
  <si>
    <t>Apr</t>
  </si>
  <si>
    <t>May</t>
  </si>
  <si>
    <t>Jun</t>
  </si>
  <si>
    <t>Jul</t>
  </si>
  <si>
    <t>Aug</t>
  </si>
  <si>
    <t>Sep</t>
  </si>
  <si>
    <t>Oct</t>
  </si>
  <si>
    <t>Nov</t>
  </si>
  <si>
    <t>Dec</t>
  </si>
  <si>
    <t>Big King</t>
  </si>
  <si>
    <t>Chicken Royale</t>
  </si>
  <si>
    <t>Crispy Chicken</t>
  </si>
  <si>
    <t>Long Chicken</t>
  </si>
  <si>
    <t>Whopper</t>
  </si>
  <si>
    <t>Column Labels</t>
  </si>
  <si>
    <t>Customer Count</t>
  </si>
  <si>
    <t>Distinct Count of order_details_id</t>
  </si>
  <si>
    <t>Sum of quantity</t>
  </si>
  <si>
    <t>Central Park Mall</t>
  </si>
  <si>
    <t>Galaxy Mall</t>
  </si>
  <si>
    <t>Grand Indonesia</t>
  </si>
  <si>
    <t>Kota Kasablanka</t>
  </si>
  <si>
    <t>Mall Kelapa Gading</t>
  </si>
  <si>
    <t>Mall Taman Anggrek</t>
  </si>
  <si>
    <t>Pakuwon Mall</t>
  </si>
  <si>
    <t>Plaza Indonesia</t>
  </si>
  <si>
    <t>Senayan City</t>
  </si>
  <si>
    <t>Tunjungan Plaza</t>
  </si>
  <si>
    <t>Angry Whopper</t>
  </si>
  <si>
    <t>Cheeseburger</t>
  </si>
  <si>
    <t>Double Whopper Cheese</t>
  </si>
  <si>
    <t>Veggie Burger</t>
  </si>
  <si>
    <t>Whopper Cheese</t>
  </si>
  <si>
    <t>Laki-laki</t>
  </si>
  <si>
    <t>Perempuan</t>
  </si>
  <si>
    <t>20–29</t>
  </si>
  <si>
    <t>30–39</t>
  </si>
  <si>
    <t>40–49</t>
  </si>
  <si>
    <t>50+</t>
  </si>
  <si>
    <t>Under 20</t>
  </si>
  <si>
    <t>Afternoon</t>
  </si>
  <si>
    <t>Evening</t>
  </si>
  <si>
    <t>Lunch</t>
  </si>
  <si>
    <t>Morning</t>
  </si>
  <si>
    <t>Bulan</t>
  </si>
  <si>
    <t>Order</t>
  </si>
  <si>
    <t>Helper</t>
  </si>
  <si>
    <t>Beef</t>
  </si>
  <si>
    <t>Chicken</t>
  </si>
  <si>
    <t>Veggie</t>
  </si>
  <si>
    <t>revenue</t>
  </si>
  <si>
    <t>Bulan Ke</t>
  </si>
  <si>
    <t>Timeline</t>
  </si>
  <si>
    <t>Values</t>
  </si>
  <si>
    <t>Forecast</t>
  </si>
  <si>
    <t>Lower Confidence Bound</t>
  </si>
  <si>
    <t>Upper Confidence Bound</t>
  </si>
  <si>
    <t>Friday</t>
  </si>
  <si>
    <t>Monday</t>
  </si>
  <si>
    <t>Saturday</t>
  </si>
  <si>
    <t>Sunday</t>
  </si>
  <si>
    <t>Thursday</t>
  </si>
  <si>
    <t>Tuesday</t>
  </si>
  <si>
    <t>Wednesday</t>
  </si>
  <si>
    <t>Hari</t>
  </si>
  <si>
    <t>Start</t>
  </si>
  <si>
    <t>End</t>
  </si>
  <si>
    <t>Hari Ke</t>
  </si>
  <si>
    <t>Threshold</t>
  </si>
  <si>
    <t>IF(AND(K2&gt;=J$15,K2&lt;=J$16),L2,NA())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</si>
</sst>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64" formatCode="#,##0.00,,,\ &quot;M&quot;"/>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41" fontId="0" fillId="0" borderId="0" xfId="0" applyNumberFormat="1"/>
    <xf numFmtId="10" fontId="0" fillId="0" borderId="0" xfId="0" applyNumberFormat="1"/>
    <xf numFmtId="164" fontId="0" fillId="0" borderId="0" xfId="0" applyNumberFormat="1"/>
    <xf numFmtId="41" fontId="0" fillId="0" borderId="0" xfId="1" applyFont="1"/>
    <xf numFmtId="37" fontId="0" fillId="0" borderId="0" xfId="0" applyNumberFormat="1"/>
    <xf numFmtId="17" fontId="0" fillId="0" borderId="0" xfId="0" applyNumberFormat="1" applyAlignment="1">
      <alignment horizontal="left"/>
    </xf>
    <xf numFmtId="17" fontId="0" fillId="0" borderId="0" xfId="0" applyNumberFormat="1"/>
    <xf numFmtId="14" fontId="0" fillId="0" borderId="0" xfId="0" applyNumberFormat="1" applyAlignment="1">
      <alignment horizontal="left"/>
    </xf>
  </cellXfs>
  <cellStyles count="2">
    <cellStyle name="Comma [0]" xfId="1" builtinId="6"/>
    <cellStyle name="Normal" xfId="0" builtinId="0"/>
  </cellStyles>
  <dxfs count="25">
    <dxf>
      <numFmt numFmtId="164" formatCode="#,##0.00,,,\ &quot;M&quot;"/>
    </dxf>
    <dxf>
      <numFmt numFmtId="164" formatCode="#,##0.00,,,\ &quot;M&quot;"/>
    </dxf>
    <dxf>
      <numFmt numFmtId="164" formatCode="#,##0.00,,,\ &quot;M&quot;"/>
    </dxf>
    <dxf>
      <numFmt numFmtId="22" formatCode="mmm\-yy"/>
    </dxf>
    <dxf>
      <numFmt numFmtId="164" formatCode="#,##0.00,,,\ &quot;M&quot;"/>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4" formatCode="0.00%"/>
    </dxf>
    <dxf>
      <numFmt numFmtId="164" formatCode="#,##0.00,,,\ &quot;M&quot;"/>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5" formatCode="#,##0;\-#,##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69B4B9EE-5869-49A4-87E4-B9F84F5EBBB9}">
      <tableStyleElement type="wholeTable" dxfId="24"/>
      <tableStyleElement type="headerRow" dxfId="23"/>
    </tableStyle>
  </tableStyles>
  <colors>
    <mruColors>
      <color rgb="FF3399FF"/>
      <color rgb="FF82A9FF"/>
      <color rgb="FF1B4EF5"/>
      <color rgb="FF5996FF"/>
      <color rgb="FF425EFC"/>
      <color rgb="FF5181ED"/>
      <color rgb="FF3874FF"/>
      <color rgb="FF33CCFF"/>
      <color rgb="FF0522FC"/>
      <color rgb="FF3044F2"/>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3.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pivotCacheDefinition" Target="pivotCache/pivotCacheDefinition1.xml"/><Relationship Id="rId61" Type="http://schemas.openxmlformats.org/officeDocument/2006/relationships/customXml" Target="../customXml/item32.xml"/><Relationship Id="rId82" Type="http://schemas.openxmlformats.org/officeDocument/2006/relationships/customXml" Target="../customXml/item53.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5.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pivotCacheDefinition" Target="pivotCache/pivotCacheDefinition3.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theme" Target="theme/theme1.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 2!PivotTable1</c:name>
    <c:fmtId val="2"/>
  </c:pivotSource>
  <c:chart>
    <c:autoTitleDeleted val="1"/>
    <c:pivotFmts>
      <c:pivotFmt>
        <c:idx val="0"/>
        <c:spPr>
          <a:solidFill>
            <a:srgbClr val="425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5EFC"/>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 2'!$B$3</c:f>
              <c:strCache>
                <c:ptCount val="1"/>
                <c:pt idx="0">
                  <c:v>Total</c:v>
                </c:pt>
              </c:strCache>
            </c:strRef>
          </c:tx>
          <c:spPr>
            <a:solidFill>
              <a:srgbClr val="425EFC"/>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2'!$A$4:$A$9</c:f>
              <c:strCache>
                <c:ptCount val="5"/>
                <c:pt idx="0">
                  <c:v>Whopper</c:v>
                </c:pt>
                <c:pt idx="1">
                  <c:v>Chicken Royale</c:v>
                </c:pt>
                <c:pt idx="2">
                  <c:v>Big King</c:v>
                </c:pt>
                <c:pt idx="3">
                  <c:v>Crispy Chicken</c:v>
                </c:pt>
                <c:pt idx="4">
                  <c:v>Long Chicken</c:v>
                </c:pt>
              </c:strCache>
            </c:strRef>
          </c:cat>
          <c:val>
            <c:numRef>
              <c:f>'Dapur 2'!$B$4:$B$9</c:f>
              <c:numCache>
                <c:formatCode>_(* #,##0_);_(* \(#,##0\);_(* "-"_);_(@_)</c:formatCode>
                <c:ptCount val="5"/>
                <c:pt idx="0">
                  <c:v>110840</c:v>
                </c:pt>
                <c:pt idx="1">
                  <c:v>78295</c:v>
                </c:pt>
                <c:pt idx="2">
                  <c:v>73695</c:v>
                </c:pt>
                <c:pt idx="3">
                  <c:v>67795</c:v>
                </c:pt>
                <c:pt idx="4">
                  <c:v>54966</c:v>
                </c:pt>
              </c:numCache>
            </c:numRef>
          </c:val>
          <c:extLst>
            <c:ext xmlns:c16="http://schemas.microsoft.com/office/drawing/2014/chart" uri="{C3380CC4-5D6E-409C-BE32-E72D297353CC}">
              <c16:uniqueId val="{00000004-96E9-455F-88A7-78ACF66E3C40}"/>
            </c:ext>
          </c:extLst>
        </c:ser>
        <c:dLbls>
          <c:dLblPos val="outEnd"/>
          <c:showLegendKey val="0"/>
          <c:showVal val="1"/>
          <c:showCatName val="0"/>
          <c:showSerName val="0"/>
          <c:showPercent val="0"/>
          <c:showBubbleSize val="0"/>
        </c:dLbls>
        <c:gapWidth val="80"/>
        <c:overlap val="-27"/>
        <c:axId val="1966488111"/>
        <c:axId val="1966482831"/>
      </c:barChart>
      <c:catAx>
        <c:axId val="196648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6482831"/>
        <c:crosses val="autoZero"/>
        <c:auto val="1"/>
        <c:lblAlgn val="ctr"/>
        <c:lblOffset val="100"/>
        <c:noMultiLvlLbl val="0"/>
      </c:catAx>
      <c:valAx>
        <c:axId val="1966482831"/>
        <c:scaling>
          <c:orientation val="minMax"/>
        </c:scaling>
        <c:delete val="1"/>
        <c:axPos val="l"/>
        <c:numFmt formatCode="_(* #,##0_);_(* \(#,##0\);_(* &quot;-&quot;_);_(@_)" sourceLinked="1"/>
        <c:majorTickMark val="none"/>
        <c:minorTickMark val="none"/>
        <c:tickLblPos val="nextTo"/>
        <c:crossAx val="19664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'Dapur 2'!$E$19</c:f>
              <c:strCache>
                <c:ptCount val="1"/>
                <c:pt idx="0">
                  <c:v>Order</c:v>
                </c:pt>
              </c:strCache>
            </c:strRef>
          </c:tx>
          <c:spPr>
            <a:ln w="25400" cap="rnd">
              <a:solidFill>
                <a:srgbClr val="425EFC"/>
              </a:solidFill>
              <a:round/>
            </a:ln>
            <a:effectLst/>
          </c:spPr>
          <c:marker>
            <c:symbol val="circle"/>
            <c:size val="11"/>
            <c:spPr>
              <a:solidFill>
                <a:schemeClr val="bg1"/>
              </a:solidFill>
              <a:ln w="15875">
                <a:solidFill>
                  <a:schemeClr val="tx1"/>
                </a:solidFill>
              </a:ln>
              <a:effectLst/>
            </c:spPr>
          </c:marker>
          <c:cat>
            <c:strRef>
              <c:f>'Dapur 2'!$D$20:$D$31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 2'!$E$20:$E$31</c:f>
              <c:numCache>
                <c:formatCode>_(* #,##0_);_(* \(#,##0\);_(* "-"_);_(@_)</c:formatCode>
                <c:ptCount val="12"/>
                <c:pt idx="0">
                  <c:v>19147</c:v>
                </c:pt>
                <c:pt idx="1">
                  <c:v>18676</c:v>
                </c:pt>
                <c:pt idx="2">
                  <c:v>20097</c:v>
                </c:pt>
                <c:pt idx="3">
                  <c:v>20088</c:v>
                </c:pt>
                <c:pt idx="4">
                  <c:v>20867</c:v>
                </c:pt>
                <c:pt idx="5">
                  <c:v>22596</c:v>
                </c:pt>
                <c:pt idx="6">
                  <c:v>23187</c:v>
                </c:pt>
                <c:pt idx="7">
                  <c:v>22843</c:v>
                </c:pt>
                <c:pt idx="8">
                  <c:v>23104</c:v>
                </c:pt>
                <c:pt idx="9">
                  <c:v>24090</c:v>
                </c:pt>
                <c:pt idx="10">
                  <c:v>24488</c:v>
                </c:pt>
                <c:pt idx="11">
                  <c:v>29284</c:v>
                </c:pt>
              </c:numCache>
            </c:numRef>
          </c:val>
          <c:smooth val="0"/>
          <c:extLst>
            <c:ext xmlns:c16="http://schemas.microsoft.com/office/drawing/2014/chart" uri="{C3380CC4-5D6E-409C-BE32-E72D297353CC}">
              <c16:uniqueId val="{00000000-5C3C-4628-A893-3B8734A537A6}"/>
            </c:ext>
          </c:extLst>
        </c:ser>
        <c:ser>
          <c:idx val="1"/>
          <c:order val="1"/>
          <c:tx>
            <c:strRef>
              <c:f>'Dapur 2'!$F$19</c:f>
              <c:strCache>
                <c:ptCount val="1"/>
                <c:pt idx="0">
                  <c:v>Helper</c:v>
                </c:pt>
              </c:strCache>
            </c:strRef>
          </c:tx>
          <c:spPr>
            <a:ln w="28575" cap="rnd">
              <a:solidFill>
                <a:schemeClr val="accent2"/>
              </a:solidFill>
              <a:round/>
            </a:ln>
            <a:effectLst/>
          </c:spPr>
          <c:marker>
            <c:symbol val="circle"/>
            <c:size val="10"/>
            <c:spPr>
              <a:solidFill>
                <a:schemeClr val="bg1"/>
              </a:solidFill>
              <a:ln w="15875">
                <a:solidFill>
                  <a:schemeClr val="tx1"/>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'Dapur 2'!$F$20:$F$31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29284</c:v>
                  </c:pt>
                </c:numCache>
              </c:numRef>
            </c:minus>
            <c:spPr>
              <a:noFill/>
              <a:ln w="19050" cap="flat" cmpd="sng" algn="ctr">
                <a:solidFill>
                  <a:srgbClr val="425EFC"/>
                </a:solidFill>
                <a:prstDash val="dash"/>
                <a:round/>
              </a:ln>
              <a:effectLst/>
            </c:spPr>
          </c:errBars>
          <c:cat>
            <c:strRef>
              <c:f>'Dapur 2'!$D$20:$D$31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 2'!$F$20:$F$31</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29284</c:v>
                </c:pt>
              </c:numCache>
            </c:numRef>
          </c:val>
          <c:smooth val="0"/>
          <c:extLst>
            <c:ext xmlns:c16="http://schemas.microsoft.com/office/drawing/2014/chart" uri="{C3380CC4-5D6E-409C-BE32-E72D297353CC}">
              <c16:uniqueId val="{00000001-5C3C-4628-A893-3B8734A537A6}"/>
            </c:ext>
          </c:extLst>
        </c:ser>
        <c:dLbls>
          <c:showLegendKey val="0"/>
          <c:showVal val="0"/>
          <c:showCatName val="0"/>
          <c:showSerName val="0"/>
          <c:showPercent val="0"/>
          <c:showBubbleSize val="0"/>
        </c:dLbls>
        <c:marker val="1"/>
        <c:smooth val="0"/>
        <c:axId val="1728265343"/>
        <c:axId val="1728269183"/>
      </c:lineChart>
      <c:catAx>
        <c:axId val="172826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28269183"/>
        <c:crosses val="autoZero"/>
        <c:auto val="1"/>
        <c:lblAlgn val="ctr"/>
        <c:lblOffset val="100"/>
        <c:noMultiLvlLbl val="0"/>
      </c:catAx>
      <c:valAx>
        <c:axId val="172826918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282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[Project-EXC 24-Wahyu Imam Muhroni.xlsx]Dapur 2!PivotTable24</c:name>
    <c:fmtId val="56"/>
  </c:pivotSource>
  <c:chart>
    <c:autoTitleDeleted val="1"/>
    <c:pivotFmts>
      <c:pivotFmt>
        <c:idx val="0"/>
        <c:spPr>
          <a:solidFill>
            <a:srgbClr val="425EFC"/>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8575" cap="rnd">
            <a:solidFill>
              <a:schemeClr val="accent4"/>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99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2A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'Dapur 2'!$I$20:$I$21</c:f>
              <c:strCache>
                <c:ptCount val="1"/>
                <c:pt idx="0">
                  <c:v>Jakarta</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2'!$H$22:$H$25</c:f>
              <c:strCache>
                <c:ptCount val="4"/>
                <c:pt idx="0">
                  <c:v>Morning</c:v>
                </c:pt>
                <c:pt idx="1">
                  <c:v>Lunch</c:v>
                </c:pt>
                <c:pt idx="2">
                  <c:v>Afternoon</c:v>
                </c:pt>
                <c:pt idx="3">
                  <c:v>Evening</c:v>
                </c:pt>
              </c:strCache>
            </c:strRef>
          </c:cat>
          <c:val>
            <c:numRef>
              <c:f>'Dapur 2'!$I$22:$I$25</c:f>
              <c:numCache>
                <c:formatCode>_(* #,##0_);_(* \(#,##0\);_(* "-"_);_(@_)</c:formatCode>
                <c:ptCount val="4"/>
                <c:pt idx="0">
                  <c:v>22485</c:v>
                </c:pt>
                <c:pt idx="1">
                  <c:v>35063</c:v>
                </c:pt>
                <c:pt idx="2">
                  <c:v>26752</c:v>
                </c:pt>
                <c:pt idx="3">
                  <c:v>39208</c:v>
                </c:pt>
              </c:numCache>
            </c:numRef>
          </c:val>
          <c:extLst>
            <c:ext xmlns:c16="http://schemas.microsoft.com/office/drawing/2014/chart" uri="{C3380CC4-5D6E-409C-BE32-E72D297353CC}">
              <c16:uniqueId val="{00000000-AC65-4572-9D94-86FBA4564345}"/>
            </c:ext>
          </c:extLst>
        </c:ser>
        <c:ser>
          <c:idx val="1"/>
          <c:order val="1"/>
          <c:tx>
            <c:strRef>
              <c:f>'Dapur 2'!$J$20:$J$21</c:f>
              <c:strCache>
                <c:ptCount val="1"/>
                <c:pt idx="0">
                  <c:v>Bandung</c:v>
                </c:pt>
              </c:strCache>
            </c:strRef>
          </c:tx>
          <c:spPr>
            <a:solidFill>
              <a:srgbClr val="599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2'!$H$22:$H$25</c:f>
              <c:strCache>
                <c:ptCount val="4"/>
                <c:pt idx="0">
                  <c:v>Morning</c:v>
                </c:pt>
                <c:pt idx="1">
                  <c:v>Lunch</c:v>
                </c:pt>
                <c:pt idx="2">
                  <c:v>Afternoon</c:v>
                </c:pt>
                <c:pt idx="3">
                  <c:v>Evening</c:v>
                </c:pt>
              </c:strCache>
            </c:strRef>
          </c:cat>
          <c:val>
            <c:numRef>
              <c:f>'Dapur 2'!$J$22:$J$25</c:f>
              <c:numCache>
                <c:formatCode>_(* #,##0_);_(* \(#,##0\);_(* "-"_);_(@_)</c:formatCode>
                <c:ptCount val="4"/>
                <c:pt idx="0">
                  <c:v>9563</c:v>
                </c:pt>
                <c:pt idx="1">
                  <c:v>18531</c:v>
                </c:pt>
                <c:pt idx="2">
                  <c:v>11993</c:v>
                </c:pt>
                <c:pt idx="3">
                  <c:v>23046</c:v>
                </c:pt>
              </c:numCache>
            </c:numRef>
          </c:val>
          <c:extLst>
            <c:ext xmlns:c16="http://schemas.microsoft.com/office/drawing/2014/chart" uri="{C3380CC4-5D6E-409C-BE32-E72D297353CC}">
              <c16:uniqueId val="{00000023-AC65-4572-9D94-86FBA4564345}"/>
            </c:ext>
          </c:extLst>
        </c:ser>
        <c:ser>
          <c:idx val="2"/>
          <c:order val="2"/>
          <c:tx>
            <c:strRef>
              <c:f>'Dapur 2'!$K$20:$K$21</c:f>
              <c:strCache>
                <c:ptCount val="1"/>
                <c:pt idx="0">
                  <c:v>Surabaya</c:v>
                </c:pt>
              </c:strCache>
            </c:strRef>
          </c:tx>
          <c:spPr>
            <a:solidFill>
              <a:srgbClr val="82A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2'!$H$22:$H$25</c:f>
              <c:strCache>
                <c:ptCount val="4"/>
                <c:pt idx="0">
                  <c:v>Morning</c:v>
                </c:pt>
                <c:pt idx="1">
                  <c:v>Lunch</c:v>
                </c:pt>
                <c:pt idx="2">
                  <c:v>Afternoon</c:v>
                </c:pt>
                <c:pt idx="3">
                  <c:v>Evening</c:v>
                </c:pt>
              </c:strCache>
            </c:strRef>
          </c:cat>
          <c:val>
            <c:numRef>
              <c:f>'Dapur 2'!$K$22:$K$25</c:f>
              <c:numCache>
                <c:formatCode>_(* #,##0_);_(* \(#,##0\);_(* "-"_);_(@_)</c:formatCode>
                <c:ptCount val="4"/>
                <c:pt idx="0">
                  <c:v>10154</c:v>
                </c:pt>
                <c:pt idx="1">
                  <c:v>19794</c:v>
                </c:pt>
                <c:pt idx="2">
                  <c:v>12770</c:v>
                </c:pt>
                <c:pt idx="3">
                  <c:v>24180</c:v>
                </c:pt>
              </c:numCache>
            </c:numRef>
          </c:val>
          <c:extLst>
            <c:ext xmlns:c16="http://schemas.microsoft.com/office/drawing/2014/chart" uri="{C3380CC4-5D6E-409C-BE32-E72D297353CC}">
              <c16:uniqueId val="{00000024-AC65-4572-9D94-86FBA4564345}"/>
            </c:ext>
          </c:extLst>
        </c:ser>
        <c:dLbls>
          <c:showLegendKey val="0"/>
          <c:showVal val="1"/>
          <c:showCatName val="0"/>
          <c:showSerName val="0"/>
          <c:showPercent val="0"/>
          <c:showBubbleSize val="0"/>
        </c:dLbls>
        <c:gapWidth val="150"/>
        <c:overlap val="100"/>
        <c:axId val="389972208"/>
        <c:axId val="389972688"/>
      </c:barChart>
      <c:catAx>
        <c:axId val="38997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89972688"/>
        <c:crosses val="autoZero"/>
        <c:auto val="1"/>
        <c:lblAlgn val="ctr"/>
        <c:lblOffset val="100"/>
        <c:noMultiLvlLbl val="0"/>
      </c:catAx>
      <c:valAx>
        <c:axId val="389972688"/>
        <c:scaling>
          <c:orientation val="minMax"/>
        </c:scaling>
        <c:delete val="1"/>
        <c:axPos val="l"/>
        <c:numFmt formatCode="0%" sourceLinked="1"/>
        <c:majorTickMark val="none"/>
        <c:minorTickMark val="none"/>
        <c:tickLblPos val="nextTo"/>
        <c:crossAx val="38997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63500" sx="101000" sy="101000" algn="ctr" rotWithShape="0">
        <a:prstClr val="black">
          <a:alpha val="40000"/>
        </a:prstClr>
      </a:outerShdw>
    </a:effectLst>
  </c:spPr>
  <c:txPr>
    <a:bodyPr/>
    <a:lstStyle/>
    <a:p>
      <a:pPr>
        <a:defRPr sz="12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 2!PivotTable25</c:name>
    <c:fmtId val="63"/>
  </c:pivotSource>
  <c:chart>
    <c:autoTitleDeleted val="0"/>
    <c:pivotFmts>
      <c:pivotFmt>
        <c:idx val="0"/>
        <c:spPr>
          <a:solidFill>
            <a:srgbClr val="425EF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96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2A9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'Dapur 2'!$O$14:$O$15</c:f>
              <c:strCache>
                <c:ptCount val="1"/>
                <c:pt idx="0">
                  <c:v>Beef</c:v>
                </c:pt>
              </c:strCache>
            </c:strRef>
          </c:tx>
          <c:spPr>
            <a:solidFill>
              <a:srgbClr val="425EFC"/>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2'!$N$16:$N$20</c:f>
              <c:strCache>
                <c:ptCount val="5"/>
                <c:pt idx="0">
                  <c:v>Under 20</c:v>
                </c:pt>
                <c:pt idx="1">
                  <c:v>20–29</c:v>
                </c:pt>
                <c:pt idx="2">
                  <c:v>30–39</c:v>
                </c:pt>
                <c:pt idx="3">
                  <c:v>40–49</c:v>
                </c:pt>
                <c:pt idx="4">
                  <c:v>50+</c:v>
                </c:pt>
              </c:strCache>
            </c:strRef>
          </c:cat>
          <c:val>
            <c:numRef>
              <c:f>'Dapur 2'!$O$16:$O$20</c:f>
              <c:numCache>
                <c:formatCode>_(* #,##0_);_(* \(#,##0\);_(* "-"_);_(@_)</c:formatCode>
                <c:ptCount val="5"/>
                <c:pt idx="0">
                  <c:v>934</c:v>
                </c:pt>
                <c:pt idx="1">
                  <c:v>9637</c:v>
                </c:pt>
                <c:pt idx="2">
                  <c:v>9748</c:v>
                </c:pt>
                <c:pt idx="3">
                  <c:v>9645</c:v>
                </c:pt>
                <c:pt idx="4">
                  <c:v>17334</c:v>
                </c:pt>
              </c:numCache>
            </c:numRef>
          </c:val>
          <c:extLst>
            <c:ext xmlns:c16="http://schemas.microsoft.com/office/drawing/2014/chart" uri="{C3380CC4-5D6E-409C-BE32-E72D297353CC}">
              <c16:uniqueId val="{00000000-0653-4F81-94C6-015E01A321D9}"/>
            </c:ext>
          </c:extLst>
        </c:ser>
        <c:ser>
          <c:idx val="1"/>
          <c:order val="1"/>
          <c:tx>
            <c:strRef>
              <c:f>'Dapur 2'!$P$14:$P$15</c:f>
              <c:strCache>
                <c:ptCount val="1"/>
                <c:pt idx="0">
                  <c:v>Chicken</c:v>
                </c:pt>
              </c:strCache>
            </c:strRef>
          </c:tx>
          <c:spPr>
            <a:solidFill>
              <a:srgbClr val="5996FF"/>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2'!$N$16:$N$20</c:f>
              <c:strCache>
                <c:ptCount val="5"/>
                <c:pt idx="0">
                  <c:v>Under 20</c:v>
                </c:pt>
                <c:pt idx="1">
                  <c:v>20–29</c:v>
                </c:pt>
                <c:pt idx="2">
                  <c:v>30–39</c:v>
                </c:pt>
                <c:pt idx="3">
                  <c:v>40–49</c:v>
                </c:pt>
                <c:pt idx="4">
                  <c:v>50+</c:v>
                </c:pt>
              </c:strCache>
            </c:strRef>
          </c:cat>
          <c:val>
            <c:numRef>
              <c:f>'Dapur 2'!$P$16:$P$20</c:f>
              <c:numCache>
                <c:formatCode>_(* #,##0_);_(* \(#,##0\);_(* "-"_);_(@_)</c:formatCode>
                <c:ptCount val="5"/>
                <c:pt idx="0">
                  <c:v>798</c:v>
                </c:pt>
                <c:pt idx="1">
                  <c:v>8206</c:v>
                </c:pt>
                <c:pt idx="2">
                  <c:v>8254</c:v>
                </c:pt>
                <c:pt idx="3">
                  <c:v>8212</c:v>
                </c:pt>
                <c:pt idx="4">
                  <c:v>14720</c:v>
                </c:pt>
              </c:numCache>
            </c:numRef>
          </c:val>
          <c:extLst>
            <c:ext xmlns:c16="http://schemas.microsoft.com/office/drawing/2014/chart" uri="{C3380CC4-5D6E-409C-BE32-E72D297353CC}">
              <c16:uniqueId val="{00000001-0653-4F81-94C6-015E01A321D9}"/>
            </c:ext>
          </c:extLst>
        </c:ser>
        <c:ser>
          <c:idx val="2"/>
          <c:order val="2"/>
          <c:tx>
            <c:strRef>
              <c:f>'Dapur 2'!$Q$14:$Q$15</c:f>
              <c:strCache>
                <c:ptCount val="1"/>
                <c:pt idx="0">
                  <c:v>Veggie</c:v>
                </c:pt>
              </c:strCache>
            </c:strRef>
          </c:tx>
          <c:spPr>
            <a:solidFill>
              <a:srgbClr val="82A9FF"/>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2'!$N$16:$N$20</c:f>
              <c:strCache>
                <c:ptCount val="5"/>
                <c:pt idx="0">
                  <c:v>Under 20</c:v>
                </c:pt>
                <c:pt idx="1">
                  <c:v>20–29</c:v>
                </c:pt>
                <c:pt idx="2">
                  <c:v>30–39</c:v>
                </c:pt>
                <c:pt idx="3">
                  <c:v>40–49</c:v>
                </c:pt>
                <c:pt idx="4">
                  <c:v>50+</c:v>
                </c:pt>
              </c:strCache>
            </c:strRef>
          </c:cat>
          <c:val>
            <c:numRef>
              <c:f>'Dapur 2'!$Q$16:$Q$20</c:f>
              <c:numCache>
                <c:formatCode>_(* #,##0_);_(* \(#,##0\);_(* "-"_);_(@_)</c:formatCode>
                <c:ptCount val="5"/>
                <c:pt idx="0">
                  <c:v>380</c:v>
                </c:pt>
                <c:pt idx="1">
                  <c:v>3936</c:v>
                </c:pt>
                <c:pt idx="2">
                  <c:v>3946</c:v>
                </c:pt>
                <c:pt idx="3">
                  <c:v>3814</c:v>
                </c:pt>
                <c:pt idx="4">
                  <c:v>6976</c:v>
                </c:pt>
              </c:numCache>
            </c:numRef>
          </c:val>
          <c:extLst>
            <c:ext xmlns:c16="http://schemas.microsoft.com/office/drawing/2014/chart" uri="{C3380CC4-5D6E-409C-BE32-E72D297353CC}">
              <c16:uniqueId val="{00000002-0653-4F81-94C6-015E01A321D9}"/>
            </c:ext>
          </c:extLst>
        </c:ser>
        <c:dLbls>
          <c:dLblPos val="ctr"/>
          <c:showLegendKey val="0"/>
          <c:showVal val="1"/>
          <c:showCatName val="0"/>
          <c:showSerName val="0"/>
          <c:showPercent val="0"/>
          <c:showBubbleSize val="0"/>
        </c:dLbls>
        <c:gapWidth val="80"/>
        <c:overlap val="100"/>
        <c:axId val="1966453551"/>
        <c:axId val="1966451631"/>
      </c:barChart>
      <c:catAx>
        <c:axId val="196645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6451631"/>
        <c:crosses val="autoZero"/>
        <c:auto val="1"/>
        <c:lblAlgn val="ctr"/>
        <c:lblOffset val="100"/>
        <c:noMultiLvlLbl val="0"/>
      </c:catAx>
      <c:valAx>
        <c:axId val="1966451631"/>
        <c:scaling>
          <c:orientation val="minMax"/>
        </c:scaling>
        <c:delete val="1"/>
        <c:axPos val="l"/>
        <c:numFmt formatCode="0%" sourceLinked="1"/>
        <c:majorTickMark val="none"/>
        <c:minorTickMark val="none"/>
        <c:tickLblPos val="nextTo"/>
        <c:crossAx val="196645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63500" sx="101000" sy="101000" algn="ctr" rotWithShape="0">
        <a:prstClr val="black">
          <a:alpha val="40000"/>
        </a:prstClr>
      </a:outerShdw>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3"/>
          <c:order val="3"/>
          <c:tx>
            <c:strRef>
              <c:f>'Dapur 2'!$J$70</c:f>
              <c:strCache>
                <c:ptCount val="1"/>
                <c:pt idx="0">
                  <c:v>Helper</c:v>
                </c:pt>
              </c:strCache>
            </c:strRef>
          </c:tx>
          <c:spPr>
            <a:solidFill>
              <a:schemeClr val="bg2">
                <a:lumMod val="90000"/>
              </a:schemeClr>
            </a:solidFill>
            <a:ln>
              <a:noFill/>
            </a:ln>
            <a:effectLst/>
          </c:spPr>
          <c:cat>
            <c:strRef>
              <c:f>'Dapur 2'!$F$71:$F$77</c:f>
              <c:strCache>
                <c:ptCount val="7"/>
                <c:pt idx="0">
                  <c:v>Monday</c:v>
                </c:pt>
                <c:pt idx="1">
                  <c:v>Tuesday</c:v>
                </c:pt>
                <c:pt idx="2">
                  <c:v>Wednesday</c:v>
                </c:pt>
                <c:pt idx="3">
                  <c:v>Thursday</c:v>
                </c:pt>
                <c:pt idx="4">
                  <c:v>Friday</c:v>
                </c:pt>
                <c:pt idx="5">
                  <c:v>Saturday</c:v>
                </c:pt>
                <c:pt idx="6">
                  <c:v>Sunday</c:v>
                </c:pt>
              </c:strCache>
            </c:strRef>
          </c:cat>
          <c:val>
            <c:numRef>
              <c:f>'Dapur 2'!$J$71:$J$77</c:f>
              <c:numCache>
                <c:formatCode>General</c:formatCode>
                <c:ptCount val="7"/>
                <c:pt idx="0">
                  <c:v>#N/A</c:v>
                </c:pt>
                <c:pt idx="1">
                  <c:v>#N/A</c:v>
                </c:pt>
                <c:pt idx="2">
                  <c:v>38089.700000000004</c:v>
                </c:pt>
                <c:pt idx="3">
                  <c:v>38089.700000000004</c:v>
                </c:pt>
                <c:pt idx="4">
                  <c:v>38089.700000000004</c:v>
                </c:pt>
                <c:pt idx="5">
                  <c:v>#N/A</c:v>
                </c:pt>
                <c:pt idx="6">
                  <c:v>#N/A</c:v>
                </c:pt>
              </c:numCache>
            </c:numRef>
          </c:val>
          <c:extLst>
            <c:ext xmlns:c16="http://schemas.microsoft.com/office/drawing/2014/chart" uri="{C3380CC4-5D6E-409C-BE32-E72D297353CC}">
              <c16:uniqueId val="{00000003-E549-4E71-BD61-95C4E7427490}"/>
            </c:ext>
          </c:extLst>
        </c:ser>
        <c:dLbls>
          <c:showLegendKey val="0"/>
          <c:showVal val="0"/>
          <c:showCatName val="0"/>
          <c:showSerName val="0"/>
          <c:showPercent val="0"/>
          <c:showBubbleSize val="0"/>
        </c:dLbls>
        <c:axId val="1581147215"/>
        <c:axId val="1581162575"/>
      </c:areaChart>
      <c:lineChart>
        <c:grouping val="standard"/>
        <c:varyColors val="0"/>
        <c:ser>
          <c:idx val="0"/>
          <c:order val="0"/>
          <c:tx>
            <c:strRef>
              <c:f>'Dapur 2'!$G$70</c:f>
              <c:strCache>
                <c:ptCount val="1"/>
                <c:pt idx="0">
                  <c:v>Order</c:v>
                </c:pt>
              </c:strCache>
            </c:strRef>
          </c:tx>
          <c:spPr>
            <a:ln w="28575" cap="rnd">
              <a:solidFill>
                <a:srgbClr val="3399FF"/>
              </a:solidFill>
              <a:round/>
            </a:ln>
            <a:effectLst/>
          </c:spPr>
          <c:marker>
            <c:symbol val="circle"/>
            <c:size val="8"/>
            <c:spPr>
              <a:solidFill>
                <a:schemeClr val="bg1"/>
              </a:solidFill>
              <a:ln w="19050">
                <a:solidFill>
                  <a:schemeClr val="tx1"/>
                </a:solidFill>
              </a:ln>
              <a:effectLst/>
            </c:spPr>
          </c:marker>
          <c:dLbls>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49-4E71-BD61-95C4E7427490}"/>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49-4E71-BD61-95C4E7427490}"/>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49-4E71-BD61-95C4E74274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2'!$F$71:$F$77</c:f>
              <c:strCache>
                <c:ptCount val="7"/>
                <c:pt idx="0">
                  <c:v>Monday</c:v>
                </c:pt>
                <c:pt idx="1">
                  <c:v>Tuesday</c:v>
                </c:pt>
                <c:pt idx="2">
                  <c:v>Wednesday</c:v>
                </c:pt>
                <c:pt idx="3">
                  <c:v>Thursday</c:v>
                </c:pt>
                <c:pt idx="4">
                  <c:v>Friday</c:v>
                </c:pt>
                <c:pt idx="5">
                  <c:v>Saturday</c:v>
                </c:pt>
                <c:pt idx="6">
                  <c:v>Sunday</c:v>
                </c:pt>
              </c:strCache>
            </c:strRef>
          </c:cat>
          <c:val>
            <c:numRef>
              <c:f>'Dapur 2'!$G$71:$G$77</c:f>
              <c:numCache>
                <c:formatCode>_(* #,##0_);_(* \(#,##0\);_(* "-"_);_(@_)</c:formatCode>
                <c:ptCount val="7"/>
                <c:pt idx="0">
                  <c:v>30607</c:v>
                </c:pt>
                <c:pt idx="1">
                  <c:v>30665</c:v>
                </c:pt>
                <c:pt idx="2">
                  <c:v>30126</c:v>
                </c:pt>
                <c:pt idx="3">
                  <c:v>30065</c:v>
                </c:pt>
                <c:pt idx="4">
                  <c:v>30107</c:v>
                </c:pt>
                <c:pt idx="5">
                  <c:v>34596</c:v>
                </c:pt>
                <c:pt idx="6">
                  <c:v>34627</c:v>
                </c:pt>
              </c:numCache>
            </c:numRef>
          </c:val>
          <c:smooth val="0"/>
          <c:extLst>
            <c:ext xmlns:c16="http://schemas.microsoft.com/office/drawing/2014/chart" uri="{C3380CC4-5D6E-409C-BE32-E72D297353CC}">
              <c16:uniqueId val="{00000000-E549-4E71-BD61-95C4E7427490}"/>
            </c:ext>
          </c:extLst>
        </c:ser>
        <c:dLbls>
          <c:showLegendKey val="0"/>
          <c:showVal val="0"/>
          <c:showCatName val="0"/>
          <c:showSerName val="0"/>
          <c:showPercent val="0"/>
          <c:showBubbleSize val="0"/>
        </c:dLbls>
        <c:marker val="1"/>
        <c:smooth val="0"/>
        <c:axId val="1581147215"/>
        <c:axId val="1581162575"/>
        <c:extLst>
          <c:ext xmlns:c15="http://schemas.microsoft.com/office/drawing/2012/chart" uri="{02D57815-91ED-43cb-92C2-25804820EDAC}">
            <c15:filteredLineSeries>
              <c15:ser>
                <c:idx val="1"/>
                <c:order val="1"/>
                <c:tx>
                  <c:strRef>
                    <c:extLst>
                      <c:ext uri="{02D57815-91ED-43cb-92C2-25804820EDAC}">
                        <c15:formulaRef>
                          <c15:sqref>'Dapur 2'!$H$70</c15:sqref>
                        </c15:formulaRef>
                      </c:ext>
                    </c:extLst>
                    <c:strCache>
                      <c:ptCount val="1"/>
                      <c:pt idx="0">
                        <c:v>Hari 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'Dapur 2'!$F$71:$F$77</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c:ext uri="{02D57815-91ED-43cb-92C2-25804820EDAC}">
                        <c15:formulaRef>
                          <c15:sqref>'Dapur 2'!$H$71:$H$77</c15:sqref>
                        </c15:formulaRef>
                      </c:ext>
                    </c:extLst>
                    <c:numCache>
                      <c:formatCode>General</c:formatCode>
                      <c:ptCount val="7"/>
                      <c:pt idx="0">
                        <c:v>1</c:v>
                      </c:pt>
                      <c:pt idx="1">
                        <c:v>2</c:v>
                      </c:pt>
                      <c:pt idx="2">
                        <c:v>3</c:v>
                      </c:pt>
                      <c:pt idx="3">
                        <c:v>4</c:v>
                      </c:pt>
                      <c:pt idx="4">
                        <c:v>5</c:v>
                      </c:pt>
                      <c:pt idx="5">
                        <c:v>6</c:v>
                      </c:pt>
                      <c:pt idx="6">
                        <c:v>7</c:v>
                      </c:pt>
                    </c:numCache>
                  </c:numRef>
                </c:val>
                <c:smooth val="0"/>
                <c:extLst>
                  <c:ext xmlns:c16="http://schemas.microsoft.com/office/drawing/2014/chart" uri="{C3380CC4-5D6E-409C-BE32-E72D297353CC}">
                    <c16:uniqueId val="{00000001-E549-4E71-BD61-95C4E742749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'Dapur 2'!$I$70</c15:sqref>
                        </c15:formulaRef>
                      </c:ext>
                    </c:extLst>
                    <c:strCache>
                      <c:ptCount val="1"/>
                      <c:pt idx="0">
                        <c:v>Threshold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'Dapur 2'!$F$71:$F$77</c15:sqref>
                        </c15:formulaRef>
                      </c:ext>
                    </c:extLst>
                    <c:strCache>
                      <c:ptCount val="7"/>
                      <c:pt idx="0">
                        <c:v>Monday</c:v>
                      </c:pt>
                      <c:pt idx="1">
                        <c:v>Tuesday</c:v>
                      </c:pt>
                      <c:pt idx="2">
                        <c:v>Wednesday</c:v>
                      </c:pt>
                      <c:pt idx="3">
                        <c:v>Thursday</c:v>
                      </c:pt>
                      <c:pt idx="4">
                        <c:v>Friday</c:v>
                      </c:pt>
                      <c:pt idx="5">
                        <c:v>Saturday</c:v>
                      </c:pt>
                      <c:pt idx="6">
                        <c:v>Sunday</c:v>
                      </c:pt>
                    </c:strCache>
                  </c:strRef>
                </c:cat>
                <c:val>
                  <c:numRef>
                    <c:extLst xmlns:c15="http://schemas.microsoft.com/office/drawing/2012/chart">
                      <c:ext xmlns:c15="http://schemas.microsoft.com/office/drawing/2012/chart" uri="{02D57815-91ED-43cb-92C2-25804820EDAC}">
                        <c15:formulaRef>
                          <c15:sqref>'Dapur 2'!$I$71:$I$77</c15:sqref>
                        </c15:formulaRef>
                      </c:ext>
                    </c:extLst>
                    <c:numCache>
                      <c:formatCode>_(* #,##0_);_(* \(#,##0\);_(* "-"_);_(@_)</c:formatCode>
                      <c:ptCount val="7"/>
                      <c:pt idx="0">
                        <c:v>38089.700000000004</c:v>
                      </c:pt>
                      <c:pt idx="1">
                        <c:v>38089.700000000004</c:v>
                      </c:pt>
                      <c:pt idx="2">
                        <c:v>38089.700000000004</c:v>
                      </c:pt>
                      <c:pt idx="3">
                        <c:v>38089.700000000004</c:v>
                      </c:pt>
                      <c:pt idx="4">
                        <c:v>38089.700000000004</c:v>
                      </c:pt>
                      <c:pt idx="5">
                        <c:v>38089.700000000004</c:v>
                      </c:pt>
                      <c:pt idx="6">
                        <c:v>38089.700000000004</c:v>
                      </c:pt>
                    </c:numCache>
                  </c:numRef>
                </c:val>
                <c:smooth val="0"/>
                <c:extLst xmlns:c15="http://schemas.microsoft.com/office/drawing/2012/chart">
                  <c:ext xmlns:c16="http://schemas.microsoft.com/office/drawing/2014/chart" uri="{C3380CC4-5D6E-409C-BE32-E72D297353CC}">
                    <c16:uniqueId val="{00000002-E549-4E71-BD61-95C4E7427490}"/>
                  </c:ext>
                </c:extLst>
              </c15:ser>
            </c15:filteredLineSeries>
          </c:ext>
        </c:extLst>
      </c:lineChart>
      <c:catAx>
        <c:axId val="158114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1162575"/>
        <c:crosses val="autoZero"/>
        <c:auto val="1"/>
        <c:lblAlgn val="ctr"/>
        <c:lblOffset val="100"/>
        <c:noMultiLvlLbl val="0"/>
      </c:catAx>
      <c:valAx>
        <c:axId val="1581162575"/>
        <c:scaling>
          <c:orientation val="minMax"/>
        </c:scaling>
        <c:delete val="1"/>
        <c:axPos val="l"/>
        <c:numFmt formatCode="General" sourceLinked="1"/>
        <c:majorTickMark val="none"/>
        <c:minorTickMark val="none"/>
        <c:tickLblPos val="nextTo"/>
        <c:crossAx val="1581147215"/>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'Dapur 3'!$B$1</c:f>
              <c:strCache>
                <c:ptCount val="1"/>
                <c:pt idx="0">
                  <c:v>Values</c:v>
                </c:pt>
              </c:strCache>
            </c:strRef>
          </c:tx>
          <c:spPr>
            <a:ln w="28575" cap="rnd">
              <a:solidFill>
                <a:srgbClr val="1B4EF5"/>
              </a:solidFill>
              <a:round/>
            </a:ln>
            <a:effectLst/>
          </c:spPr>
          <c:marker>
            <c:symbol val="circle"/>
            <c:size val="8"/>
            <c:spPr>
              <a:solidFill>
                <a:schemeClr val="bg1"/>
              </a:solidFill>
              <a:ln w="12700">
                <a:solidFill>
                  <a:schemeClr val="tx1"/>
                </a:solidFill>
              </a:ln>
              <a:effectLst/>
            </c:spPr>
          </c:marker>
          <c:val>
            <c:numRef>
              <c:f>'Dapur 3'!$B$2:$B$16</c:f>
              <c:numCache>
                <c:formatCode>#,##0.00,,,\ "M"</c:formatCode>
                <c:ptCount val="15"/>
                <c:pt idx="0">
                  <c:v>1863968000</c:v>
                </c:pt>
                <c:pt idx="1">
                  <c:v>1765829000</c:v>
                </c:pt>
                <c:pt idx="2">
                  <c:v>1948292000</c:v>
                </c:pt>
                <c:pt idx="3">
                  <c:v>1937562000</c:v>
                </c:pt>
                <c:pt idx="4">
                  <c:v>2014603000</c:v>
                </c:pt>
                <c:pt idx="5">
                  <c:v>2305755000</c:v>
                </c:pt>
                <c:pt idx="6">
                  <c:v>2380420000</c:v>
                </c:pt>
                <c:pt idx="7">
                  <c:v>2333014000</c:v>
                </c:pt>
                <c:pt idx="8">
                  <c:v>2334044000</c:v>
                </c:pt>
                <c:pt idx="9">
                  <c:v>2549460000</c:v>
                </c:pt>
                <c:pt idx="10">
                  <c:v>2706710000</c:v>
                </c:pt>
                <c:pt idx="11">
                  <c:v>4123610000</c:v>
                </c:pt>
              </c:numCache>
            </c:numRef>
          </c:val>
          <c:smooth val="1"/>
          <c:extLst>
            <c:ext xmlns:c16="http://schemas.microsoft.com/office/drawing/2014/chart" uri="{C3380CC4-5D6E-409C-BE32-E72D297353CC}">
              <c16:uniqueId val="{00000000-B8B2-487F-9C57-65443E69DEE6}"/>
            </c:ext>
          </c:extLst>
        </c:ser>
        <c:ser>
          <c:idx val="1"/>
          <c:order val="1"/>
          <c:tx>
            <c:strRef>
              <c:f>'Dapur 3'!$C$1</c:f>
              <c:strCache>
                <c:ptCount val="1"/>
                <c:pt idx="0">
                  <c:v>Forecast</c:v>
                </c:pt>
              </c:strCache>
            </c:strRef>
          </c:tx>
          <c:spPr>
            <a:ln w="28575" cap="rnd">
              <a:solidFill>
                <a:srgbClr val="82A9FF"/>
              </a:solidFill>
              <a:round/>
            </a:ln>
            <a:effectLst/>
          </c:spPr>
          <c:marker>
            <c:symbol val="none"/>
          </c:marker>
          <c:dPt>
            <c:idx val="14"/>
            <c:marker>
              <c:symbol val="circle"/>
              <c:size val="8"/>
              <c:spPr>
                <a:solidFill>
                  <a:schemeClr val="bg1"/>
                </a:solidFill>
                <a:ln w="12700">
                  <a:solidFill>
                    <a:schemeClr val="tx1"/>
                  </a:solidFill>
                </a:ln>
                <a:effectLst/>
              </c:spPr>
            </c:marker>
            <c:bubble3D val="0"/>
            <c:extLst>
              <c:ext xmlns:c16="http://schemas.microsoft.com/office/drawing/2014/chart" uri="{C3380CC4-5D6E-409C-BE32-E72D297353CC}">
                <c16:uniqueId val="{00000005-B8B2-487F-9C57-65443E69DEE6}"/>
              </c:ext>
            </c:extLst>
          </c:dPt>
          <c:dLbls>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B2-487F-9C57-65443E69DE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'Dapur 3'!$A$2:$A$16</c:f>
              <c:numCache>
                <c:formatCode>mmm\-yy</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'Dapur 3'!$C$2:$C$16</c:f>
              <c:numCache>
                <c:formatCode>General</c:formatCode>
                <c:ptCount val="15"/>
                <c:pt idx="11" formatCode="#,##0.00,,,\ &quot;M&quot;">
                  <c:v>4123610000</c:v>
                </c:pt>
                <c:pt idx="12" formatCode="#,##0.00,,,\ &quot;M&quot;">
                  <c:v>3629015288.1817522</c:v>
                </c:pt>
                <c:pt idx="13" formatCode="#,##0.00,,,\ &quot;M&quot;">
                  <c:v>3770920951.290585</c:v>
                </c:pt>
                <c:pt idx="14" formatCode="#,##0.00,,,\ &quot;M&quot;">
                  <c:v>3912826614.3994179</c:v>
                </c:pt>
              </c:numCache>
            </c:numRef>
          </c:val>
          <c:smooth val="1"/>
          <c:extLst>
            <c:ext xmlns:c16="http://schemas.microsoft.com/office/drawing/2014/chart" uri="{C3380CC4-5D6E-409C-BE32-E72D297353CC}">
              <c16:uniqueId val="{00000001-B8B2-487F-9C57-65443E69DEE6}"/>
            </c:ext>
          </c:extLst>
        </c:ser>
        <c:ser>
          <c:idx val="2"/>
          <c:order val="2"/>
          <c:tx>
            <c:strRef>
              <c:f>'Dapur 3'!$D$1</c:f>
              <c:strCache>
                <c:ptCount val="1"/>
                <c:pt idx="0">
                  <c:v>Lower Confidence Bound</c:v>
                </c:pt>
              </c:strCache>
            </c:strRef>
          </c:tx>
          <c:spPr>
            <a:ln w="22225" cap="rnd">
              <a:solidFill>
                <a:srgbClr val="82A9FF"/>
              </a:solidFill>
              <a:prstDash val="solid"/>
              <a:round/>
            </a:ln>
            <a:effectLst/>
          </c:spPr>
          <c:marker>
            <c:symbol val="none"/>
          </c:marker>
          <c:dPt>
            <c:idx val="14"/>
            <c:marker>
              <c:symbol val="circle"/>
              <c:size val="8"/>
              <c:spPr>
                <a:solidFill>
                  <a:schemeClr val="bg1"/>
                </a:solidFill>
                <a:ln w="12700">
                  <a:solidFill>
                    <a:schemeClr val="tx1"/>
                  </a:solidFill>
                </a:ln>
                <a:effectLst/>
              </c:spPr>
            </c:marker>
            <c:bubble3D val="0"/>
            <c:extLst>
              <c:ext xmlns:c16="http://schemas.microsoft.com/office/drawing/2014/chart" uri="{C3380CC4-5D6E-409C-BE32-E72D297353CC}">
                <c16:uniqueId val="{00000006-B8B2-487F-9C57-65443E69DEE6}"/>
              </c:ext>
            </c:extLst>
          </c:dPt>
          <c:dLbls>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B2-487F-9C57-65443E69DE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'Dapur 3'!$A$2:$A$16</c:f>
              <c:numCache>
                <c:formatCode>mmm\-yy</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'Dapur 3'!$D$2:$D$16</c:f>
              <c:numCache>
                <c:formatCode>General</c:formatCode>
                <c:ptCount val="15"/>
                <c:pt idx="11" formatCode="#,##0.00,,,\ &quot;M&quot;">
                  <c:v>4123610000</c:v>
                </c:pt>
                <c:pt idx="12" formatCode="#,##0.00,,,\ &quot;M&quot;">
                  <c:v>2858398229.115109</c:v>
                </c:pt>
                <c:pt idx="13" formatCode="#,##0.00,,,\ &quot;M&quot;">
                  <c:v>2908999980.9237947</c:v>
                </c:pt>
                <c:pt idx="14" formatCode="#,##0.00,,,\ &quot;M&quot;">
                  <c:v>2968072414.1995902</c:v>
                </c:pt>
              </c:numCache>
            </c:numRef>
          </c:val>
          <c:smooth val="1"/>
          <c:extLst>
            <c:ext xmlns:c16="http://schemas.microsoft.com/office/drawing/2014/chart" uri="{C3380CC4-5D6E-409C-BE32-E72D297353CC}">
              <c16:uniqueId val="{00000002-B8B2-487F-9C57-65443E69DEE6}"/>
            </c:ext>
          </c:extLst>
        </c:ser>
        <c:ser>
          <c:idx val="3"/>
          <c:order val="3"/>
          <c:tx>
            <c:strRef>
              <c:f>'Dapur 3'!$E$1</c:f>
              <c:strCache>
                <c:ptCount val="1"/>
                <c:pt idx="0">
                  <c:v>Upper Confidence Bound</c:v>
                </c:pt>
              </c:strCache>
            </c:strRef>
          </c:tx>
          <c:spPr>
            <a:ln w="22225" cap="rnd">
              <a:solidFill>
                <a:srgbClr val="82A9FF"/>
              </a:solidFill>
              <a:prstDash val="solid"/>
              <a:round/>
            </a:ln>
            <a:effectLst/>
          </c:spPr>
          <c:marker>
            <c:symbol val="none"/>
          </c:marker>
          <c:dPt>
            <c:idx val="14"/>
            <c:marker>
              <c:symbol val="circle"/>
              <c:size val="8"/>
              <c:spPr>
                <a:solidFill>
                  <a:schemeClr val="bg1"/>
                </a:solidFill>
                <a:ln w="12700">
                  <a:solidFill>
                    <a:schemeClr val="tx1"/>
                  </a:solidFill>
                </a:ln>
                <a:effectLst/>
              </c:spPr>
            </c:marker>
            <c:bubble3D val="0"/>
            <c:extLst>
              <c:ext xmlns:c16="http://schemas.microsoft.com/office/drawing/2014/chart" uri="{C3380CC4-5D6E-409C-BE32-E72D297353CC}">
                <c16:uniqueId val="{00000004-B8B2-487F-9C57-65443E69DEE6}"/>
              </c:ext>
            </c:extLst>
          </c:dPt>
          <c:dLbls>
            <c:dLbl>
              <c:idx val="1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B2-487F-9C57-65443E69DE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'Dapur 3'!$A$2:$A$16</c:f>
              <c:numCache>
                <c:formatCode>mmm\-yy</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'Dapur 3'!$E$2:$E$16</c:f>
              <c:numCache>
                <c:formatCode>General</c:formatCode>
                <c:ptCount val="15"/>
                <c:pt idx="11" formatCode="#,##0.00,,,\ &quot;M&quot;">
                  <c:v>4123610000</c:v>
                </c:pt>
                <c:pt idx="12" formatCode="#,##0.00,,,\ &quot;M&quot;">
                  <c:v>4399632347.2483959</c:v>
                </c:pt>
                <c:pt idx="13" formatCode="#,##0.00,,,\ &quot;M&quot;">
                  <c:v>4632841921.6573753</c:v>
                </c:pt>
                <c:pt idx="14" formatCode="#,##0.00,,,\ &quot;M&quot;">
                  <c:v>4857580814.5992451</c:v>
                </c:pt>
              </c:numCache>
            </c:numRef>
          </c:val>
          <c:smooth val="1"/>
          <c:extLst>
            <c:ext xmlns:c16="http://schemas.microsoft.com/office/drawing/2014/chart" uri="{C3380CC4-5D6E-409C-BE32-E72D297353CC}">
              <c16:uniqueId val="{00000003-B8B2-487F-9C57-65443E69DEE6}"/>
            </c:ext>
          </c:extLst>
        </c:ser>
        <c:dLbls>
          <c:showLegendKey val="0"/>
          <c:showVal val="0"/>
          <c:showCatName val="0"/>
          <c:showSerName val="0"/>
          <c:showPercent val="0"/>
          <c:showBubbleSize val="0"/>
        </c:dLbls>
        <c:marker val="1"/>
        <c:smooth val="0"/>
        <c:axId val="389916528"/>
        <c:axId val="389924208"/>
      </c:lineChart>
      <c:catAx>
        <c:axId val="38991652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89924208"/>
        <c:crosses val="autoZero"/>
        <c:auto val="1"/>
        <c:lblAlgn val="ctr"/>
        <c:lblOffset val="100"/>
        <c:noMultiLvlLbl val="0"/>
      </c:catAx>
      <c:valAx>
        <c:axId val="389924208"/>
        <c:scaling>
          <c:orientation val="minMax"/>
        </c:scaling>
        <c:delete val="1"/>
        <c:axPos val="l"/>
        <c:numFmt formatCode="#,##0.00,,,\ &quot;M&quot;" sourceLinked="1"/>
        <c:majorTickMark val="none"/>
        <c:minorTickMark val="none"/>
        <c:tickLblPos val="nextTo"/>
        <c:crossAx val="38991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63500" sx="101000" sy="101000" algn="ctr" rotWithShape="0">
        <a:prstClr val="black">
          <a:alpha val="40000"/>
        </a:prstClr>
      </a:outerShdw>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[Project-EXC 24-Wahyu Imam Muhroni.xlsx]Dapur!Top3</c:name>
    <c:fmtId val="16"/>
  </c:pivotSource>
  <c:chart>
    <c:title>
      <c:tx>
        <c:rich>
          <a:bodyPr rot="0" spcFirstLastPara="1" vertOverflow="ellipsis" vert="horz" wrap="square" anchor="ctr" anchorCtr="1"/>
          <a:lstStyle/>
          <a:p>
            <a:pPr>
              <a:defRPr sz="1900" b="0" i="0" u="none" strike="noStrike" kern="1200" spc="0" baseline="0">
                <a:solidFill>
                  <a:schemeClr val="tx1">
                    <a:lumMod val="65000"/>
                    <a:lumOff val="35000"/>
                  </a:schemeClr>
                </a:solidFill>
                <a:latin typeface="+mn-lt"/>
                <a:ea typeface="+mn-ea"/>
                <a:cs typeface="+mn-cs"/>
              </a:defRPr>
            </a:pPr>
            <a:r>
              <a:rPr lang="en-US" sz="1900" b="1">
                <a:solidFill>
                  <a:sysClr val="windowText" lastClr="000000"/>
                </a:solidFill>
              </a:rPr>
              <a:t>Sales Performance  by</a:t>
            </a:r>
            <a:r>
              <a:rPr lang="en-US" sz="1900" b="1" baseline="0">
                <a:solidFill>
                  <a:sysClr val="windowText" lastClr="000000"/>
                </a:solidFill>
              </a:rPr>
              <a:t>  Branch Location</a:t>
            </a:r>
            <a:endParaRPr lang="en-US" sz="1900" b="1">
              <a:solidFill>
                <a:sysClr val="windowText" lastClr="000000"/>
              </a:solidFill>
            </a:endParaRPr>
          </a:p>
        </c:rich>
      </c:tx>
      <c:overlay val="0"/>
      <c:spPr>
        <a:noFill/>
        <a:ln>
          <a:noFill/>
        </a:ln>
        <a:effectLst/>
      </c:spPr>
      <c:txPr>
        <a:bodyPr rot="0" spcFirstLastPara="1" vertOverflow="ellipsis" vert="horz" wrap="square" anchor="ctr" anchorCtr="1"/>
        <a:lstStyle/>
        <a:p>
          <a:pPr>
            <a:defRPr sz="1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rgbClr val="3874FF"/>
          </a:solidFill>
          <a:ln w="19050">
            <a:solidFill>
              <a:schemeClr val="lt1"/>
            </a:solidFill>
          </a:ln>
          <a:effectLst/>
        </c:spPr>
      </c:pivotFmt>
      <c:pivotFmt>
        <c:idx val="7"/>
        <c:spPr>
          <a:solidFill>
            <a:srgbClr val="1B4EF5"/>
          </a:solidFill>
          <a:ln w="19050">
            <a:solidFill>
              <a:schemeClr val="lt1"/>
            </a:solidFill>
          </a:ln>
          <a:effectLst/>
        </c:spPr>
      </c:pivotFmt>
      <c:pivotFmt>
        <c:idx val="8"/>
        <c:spPr>
          <a:solidFill>
            <a:srgbClr val="5996FF"/>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rgbClr val="3874FF"/>
          </a:solidFill>
          <a:ln w="19050">
            <a:solidFill>
              <a:schemeClr val="lt1"/>
            </a:solidFill>
          </a:ln>
          <a:effectLst/>
        </c:spPr>
      </c:pivotFmt>
      <c:pivotFmt>
        <c:idx val="11"/>
        <c:spPr>
          <a:solidFill>
            <a:srgbClr val="82A9FF"/>
          </a:solidFill>
          <a:ln w="19050">
            <a:solidFill>
              <a:schemeClr val="lt1"/>
            </a:solidFill>
          </a:ln>
          <a:effectLst/>
        </c:spPr>
      </c:pivotFmt>
    </c:pivotFmts>
    <c:plotArea>
      <c:layout/>
      <c:doughnutChart>
        <c:varyColors val="1"/>
        <c:ser>
          <c:idx val="0"/>
          <c:order val="0"/>
          <c:tx>
            <c:strRef>
              <c:f>Dapur!$B$4</c:f>
              <c:strCache>
                <c:ptCount val="1"/>
                <c:pt idx="0">
                  <c:v>Total</c:v>
                </c:pt>
              </c:strCache>
            </c:strRef>
          </c:tx>
          <c:dPt>
            <c:idx val="0"/>
            <c:bubble3D val="0"/>
            <c:spPr>
              <a:solidFill>
                <a:srgbClr val="3874FF"/>
              </a:solidFill>
              <a:ln w="19050">
                <a:solidFill>
                  <a:schemeClr val="lt1"/>
                </a:solidFill>
              </a:ln>
              <a:effectLst/>
            </c:spPr>
            <c:extLst>
              <c:ext xmlns:c16="http://schemas.microsoft.com/office/drawing/2014/chart" uri="{C3380CC4-5D6E-409C-BE32-E72D297353CC}">
                <c16:uniqueId val="{00000009-7B7F-4640-B89D-64B364380B60}"/>
              </c:ext>
            </c:extLst>
          </c:dPt>
          <c:dPt>
            <c:idx val="1"/>
            <c:bubble3D val="0"/>
            <c:spPr>
              <a:solidFill>
                <a:srgbClr val="3874FF"/>
              </a:solidFill>
              <a:ln w="19050">
                <a:solidFill>
                  <a:schemeClr val="lt1"/>
                </a:solidFill>
              </a:ln>
              <a:effectLst/>
            </c:spPr>
            <c:extLst>
              <c:ext xmlns:c16="http://schemas.microsoft.com/office/drawing/2014/chart" uri="{C3380CC4-5D6E-409C-BE32-E72D297353CC}">
                <c16:uniqueId val="{00000008-7B7F-4640-B89D-64B364380B60}"/>
              </c:ext>
            </c:extLst>
          </c:dPt>
          <c:dPt>
            <c:idx val="2"/>
            <c:bubble3D val="0"/>
            <c:spPr>
              <a:solidFill>
                <a:srgbClr val="82A9FF"/>
              </a:solidFill>
              <a:ln w="19050">
                <a:solidFill>
                  <a:schemeClr val="lt1"/>
                </a:solidFill>
              </a:ln>
              <a:effectLst/>
            </c:spPr>
            <c:extLst>
              <c:ext xmlns:c16="http://schemas.microsoft.com/office/drawing/2014/chart" uri="{C3380CC4-5D6E-409C-BE32-E72D297353CC}">
                <c16:uniqueId val="{0000000A-7B7F-4640-B89D-64B364380B6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Dapur!$A$5:$A$8</c:f>
              <c:strCache>
                <c:ptCount val="3"/>
                <c:pt idx="0">
                  <c:v>Bandung</c:v>
                </c:pt>
                <c:pt idx="1">
                  <c:v>Jakarta</c:v>
                </c:pt>
                <c:pt idx="2">
                  <c:v>Surabaya</c:v>
                </c:pt>
              </c:strCache>
            </c:strRef>
          </c:cat>
          <c:val>
            <c:numRef>
              <c:f>Dapur!$B$5:$B$8</c:f>
              <c:numCache>
                <c:formatCode>_(* #,##0_);_(* \(#,##0\);_(* "-"_);_(@_)</c:formatCode>
                <c:ptCount val="3"/>
                <c:pt idx="0">
                  <c:v>163854</c:v>
                </c:pt>
                <c:pt idx="1">
                  <c:v>535881</c:v>
                </c:pt>
                <c:pt idx="2">
                  <c:v>179410</c:v>
                </c:pt>
              </c:numCache>
            </c:numRef>
          </c:val>
          <c:extLst>
            <c:ext xmlns:c16="http://schemas.microsoft.com/office/drawing/2014/chart" uri="{C3380CC4-5D6E-409C-BE32-E72D297353CC}">
              <c16:uniqueId val="{00000006-7B7F-4640-B89D-64B364380B60}"/>
            </c:ext>
          </c:extLst>
        </c:ser>
        <c:dLbls>
          <c:showLegendKey val="0"/>
          <c:showVal val="1"/>
          <c:showCatName val="0"/>
          <c:showSerName val="0"/>
          <c:showPercent val="0"/>
          <c:showBubbleSize val="0"/>
          <c:showLeaderLines val="1"/>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[Project-EXC 24-Wahyu Imam Muhroni.xlsx]Dapur!BurgerPreference</c:name>
    <c:fmtId val="55"/>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D" sz="2000"/>
              <a:t>Customer Gender VS Burger Preference</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B4EF5"/>
          </a:solidFill>
          <a:ln>
            <a:solidFill>
              <a:srgbClr val="1B4EF5"/>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996FF"/>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2A9FF"/>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3CCFF"/>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pivotFmt>
      <c:pivotFmt>
        <c:idx val="109"/>
        <c:spPr>
          <a:solidFill>
            <a:schemeClr val="accent4"/>
          </a:solidFill>
          <a:ln>
            <a:noFill/>
          </a:ln>
          <a:effectLst/>
        </c:spPr>
        <c:marker>
          <c:symbol val="none"/>
        </c:marker>
      </c:pivotFmt>
      <c:pivotFmt>
        <c:idx val="1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387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522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82A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Dapur!$B$26:$B$27</c:f>
              <c:strCache>
                <c:ptCount val="1"/>
                <c:pt idx="0">
                  <c:v>Whopper</c:v>
                </c:pt>
              </c:strCache>
            </c:strRef>
          </c:tx>
          <c:spPr>
            <a:solidFill>
              <a:srgbClr val="0522F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Dapur!$A$28:$A$29</c:f>
              <c:strCache>
                <c:ptCount val="2"/>
                <c:pt idx="0">
                  <c:v>Laki-laki</c:v>
                </c:pt>
                <c:pt idx="1">
                  <c:v>Perempuan</c:v>
                </c:pt>
              </c:strCache>
            </c:strRef>
          </c:cat>
          <c:val>
            <c:numRef>
              <c:f>Dapur!$B$28:$B$29</c:f>
              <c:numCache>
                <c:formatCode>_(* #,##0_);_(* \(#,##0\);_(* "-"_);_(@_)</c:formatCode>
                <c:ptCount val="2"/>
                <c:pt idx="0">
                  <c:v>55353</c:v>
                </c:pt>
                <c:pt idx="1">
                  <c:v>55487</c:v>
                </c:pt>
              </c:numCache>
            </c:numRef>
          </c:val>
          <c:extLst>
            <c:ext xmlns:c16="http://schemas.microsoft.com/office/drawing/2014/chart" uri="{C3380CC4-5D6E-409C-BE32-E72D297353CC}">
              <c16:uniqueId val="{0000004C-AC74-4B4C-A294-AD448B52A3F6}"/>
            </c:ext>
          </c:extLst>
        </c:ser>
        <c:ser>
          <c:idx val="1"/>
          <c:order val="1"/>
          <c:tx>
            <c:strRef>
              <c:f>Dapur!$C$26:$C$27</c:f>
              <c:strCache>
                <c:ptCount val="1"/>
                <c:pt idx="0">
                  <c:v>Chicken Royale</c:v>
                </c:pt>
              </c:strCache>
            </c:strRef>
          </c:tx>
          <c:spPr>
            <a:solidFill>
              <a:srgbClr val="387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Dapur!$A$28:$A$29</c:f>
              <c:strCache>
                <c:ptCount val="2"/>
                <c:pt idx="0">
                  <c:v>Laki-laki</c:v>
                </c:pt>
                <c:pt idx="1">
                  <c:v>Perempuan</c:v>
                </c:pt>
              </c:strCache>
            </c:strRef>
          </c:cat>
          <c:val>
            <c:numRef>
              <c:f>Dapur!$C$28:$C$29</c:f>
              <c:numCache>
                <c:formatCode>_(* #,##0_);_(* \(#,##0\);_(* "-"_);_(@_)</c:formatCode>
                <c:ptCount val="2"/>
                <c:pt idx="0">
                  <c:v>39306</c:v>
                </c:pt>
                <c:pt idx="1">
                  <c:v>38989</c:v>
                </c:pt>
              </c:numCache>
            </c:numRef>
          </c:val>
          <c:extLst>
            <c:ext xmlns:c16="http://schemas.microsoft.com/office/drawing/2014/chart" uri="{C3380CC4-5D6E-409C-BE32-E72D297353CC}">
              <c16:uniqueId val="{0000006B-AC74-4B4C-A294-AD448B52A3F6}"/>
            </c:ext>
          </c:extLst>
        </c:ser>
        <c:ser>
          <c:idx val="2"/>
          <c:order val="2"/>
          <c:tx>
            <c:strRef>
              <c:f>Dapur!$D$26:$D$27</c:f>
              <c:strCache>
                <c:ptCount val="1"/>
                <c:pt idx="0">
                  <c:v>Big King</c:v>
                </c:pt>
              </c:strCache>
            </c:strRef>
          </c:tx>
          <c:spPr>
            <a:solidFill>
              <a:srgbClr val="82A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Dapur!$A$28:$A$29</c:f>
              <c:strCache>
                <c:ptCount val="2"/>
                <c:pt idx="0">
                  <c:v>Laki-laki</c:v>
                </c:pt>
                <c:pt idx="1">
                  <c:v>Perempuan</c:v>
                </c:pt>
              </c:strCache>
            </c:strRef>
          </c:cat>
          <c:val>
            <c:numRef>
              <c:f>Dapur!$D$28:$D$29</c:f>
              <c:numCache>
                <c:formatCode>_(* #,##0_);_(* \(#,##0\);_(* "-"_);_(@_)</c:formatCode>
                <c:ptCount val="2"/>
                <c:pt idx="0">
                  <c:v>36611</c:v>
                </c:pt>
                <c:pt idx="1">
                  <c:v>37084</c:v>
                </c:pt>
              </c:numCache>
            </c:numRef>
          </c:val>
          <c:extLst>
            <c:ext xmlns:c16="http://schemas.microsoft.com/office/drawing/2014/chart" uri="{C3380CC4-5D6E-409C-BE32-E72D297353CC}">
              <c16:uniqueId val="{0000006C-AC74-4B4C-A294-AD448B52A3F6}"/>
            </c:ext>
          </c:extLst>
        </c:ser>
        <c:ser>
          <c:idx val="3"/>
          <c:order val="3"/>
          <c:tx>
            <c:strRef>
              <c:f>Dapur!$E$26:$E$27</c:f>
              <c:strCache>
                <c:ptCount val="1"/>
                <c:pt idx="0">
                  <c:v>Crispy Chicken</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Dapur!$A$28:$A$29</c:f>
              <c:strCache>
                <c:ptCount val="2"/>
                <c:pt idx="0">
                  <c:v>Laki-laki</c:v>
                </c:pt>
                <c:pt idx="1">
                  <c:v>Perempuan</c:v>
                </c:pt>
              </c:strCache>
            </c:strRef>
          </c:cat>
          <c:val>
            <c:numRef>
              <c:f>Dapur!$E$28:$E$29</c:f>
              <c:numCache>
                <c:formatCode>_(* #,##0_);_(* \(#,##0\);_(* "-"_);_(@_)</c:formatCode>
                <c:ptCount val="2"/>
                <c:pt idx="0">
                  <c:v>34199</c:v>
                </c:pt>
                <c:pt idx="1">
                  <c:v>33596</c:v>
                </c:pt>
              </c:numCache>
            </c:numRef>
          </c:val>
          <c:extLst>
            <c:ext xmlns:c16="http://schemas.microsoft.com/office/drawing/2014/chart" uri="{C3380CC4-5D6E-409C-BE32-E72D297353CC}">
              <c16:uniqueId val="{0000006D-AC74-4B4C-A294-AD448B52A3F6}"/>
            </c:ext>
          </c:extLst>
        </c:ser>
        <c:ser>
          <c:idx val="4"/>
          <c:order val="4"/>
          <c:tx>
            <c:strRef>
              <c:f>Dapur!$F$26:$F$27</c:f>
              <c:strCache>
                <c:ptCount val="1"/>
                <c:pt idx="0">
                  <c:v>Long Chicken</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Dapur!$A$28:$A$29</c:f>
              <c:strCache>
                <c:ptCount val="2"/>
                <c:pt idx="0">
                  <c:v>Laki-laki</c:v>
                </c:pt>
                <c:pt idx="1">
                  <c:v>Perempuan</c:v>
                </c:pt>
              </c:strCache>
            </c:strRef>
          </c:cat>
          <c:val>
            <c:numRef>
              <c:f>Dapur!$F$28:$F$29</c:f>
              <c:numCache>
                <c:formatCode>_(* #,##0_);_(* \(#,##0\);_(* "-"_);_(@_)</c:formatCode>
                <c:ptCount val="2"/>
                <c:pt idx="0">
                  <c:v>27341</c:v>
                </c:pt>
                <c:pt idx="1">
                  <c:v>27625</c:v>
                </c:pt>
              </c:numCache>
            </c:numRef>
          </c:val>
          <c:extLst>
            <c:ext xmlns:c16="http://schemas.microsoft.com/office/drawing/2014/chart" uri="{C3380CC4-5D6E-409C-BE32-E72D297353CC}">
              <c16:uniqueId val="{0000006E-AC74-4B4C-A294-AD448B52A3F6}"/>
            </c:ext>
          </c:extLst>
        </c:ser>
        <c:dLbls>
          <c:showLegendKey val="0"/>
          <c:showVal val="0"/>
          <c:showCatName val="0"/>
          <c:showSerName val="0"/>
          <c:showPercent val="0"/>
          <c:showBubbleSize val="0"/>
        </c:dLbls>
        <c:gapWidth val="120"/>
        <c:overlap val="100"/>
        <c:axId val="759817471"/>
        <c:axId val="759818911"/>
      </c:barChart>
      <c:catAx>
        <c:axId val="7598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759818911"/>
        <c:crosses val="autoZero"/>
        <c:auto val="1"/>
        <c:lblAlgn val="ctr"/>
        <c:lblOffset val="100"/>
        <c:noMultiLvlLbl val="0"/>
      </c:catAx>
      <c:valAx>
        <c:axId val="759818911"/>
        <c:scaling>
          <c:orientation val="minMax"/>
        </c:scaling>
        <c:delete val="1"/>
        <c:axPos val="l"/>
        <c:numFmt formatCode="0%" sourceLinked="1"/>
        <c:majorTickMark val="none"/>
        <c:minorTickMark val="none"/>
        <c:tickLblPos val="nextTo"/>
        <c:crossAx val="75981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sz="14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Muhroni.xlsx]Dapur!Top10Burger</c:name>
    <c:fmtId val="3"/>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Top 10</a:t>
            </a:r>
            <a:r>
              <a:rPr lang="en-US" sz="2000" b="1" baseline="0">
                <a:solidFill>
                  <a:sysClr val="windowText" lastClr="000000"/>
                </a:solidFill>
              </a:rPr>
              <a:t> Burger by Revenue</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87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7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7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7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Dapur!$E$4</c:f>
              <c:strCache>
                <c:ptCount val="1"/>
                <c:pt idx="0">
                  <c:v>Total</c:v>
                </c:pt>
              </c:strCache>
            </c:strRef>
          </c:tx>
          <c:spPr>
            <a:solidFill>
              <a:srgbClr val="387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Dapur!$D$5:$D$15</c:f>
              <c:strCache>
                <c:ptCount val="10"/>
                <c:pt idx="0">
                  <c:v>Veggie Burger</c:v>
                </c:pt>
                <c:pt idx="1">
                  <c:v>Cheeseburger</c:v>
                </c:pt>
                <c:pt idx="2">
                  <c:v>Angry Whopper</c:v>
                </c:pt>
                <c:pt idx="3">
                  <c:v>Double Whopper Cheese</c:v>
                </c:pt>
                <c:pt idx="4">
                  <c:v>Long Chicken</c:v>
                </c:pt>
                <c:pt idx="5">
                  <c:v>Whopper Cheese</c:v>
                </c:pt>
                <c:pt idx="6">
                  <c:v>Crispy Chicken</c:v>
                </c:pt>
                <c:pt idx="7">
                  <c:v>Chicken Royale</c:v>
                </c:pt>
                <c:pt idx="8">
                  <c:v>Big King</c:v>
                </c:pt>
                <c:pt idx="9">
                  <c:v>Whopper</c:v>
                </c:pt>
              </c:strCache>
            </c:strRef>
          </c:cat>
          <c:val>
            <c:numRef>
              <c:f>Dapur!$E$5:$E$15</c:f>
              <c:numCache>
                <c:formatCode>_(* #,##0_);_(* \(#,##0\);_(* "-"_);_(@_)</c:formatCode>
                <c:ptCount val="10"/>
                <c:pt idx="0">
                  <c:v>693030000</c:v>
                </c:pt>
                <c:pt idx="1">
                  <c:v>1030700000</c:v>
                </c:pt>
                <c:pt idx="2">
                  <c:v>1203165000</c:v>
                </c:pt>
                <c:pt idx="3">
                  <c:v>1378572000</c:v>
                </c:pt>
                <c:pt idx="4">
                  <c:v>1484082000</c:v>
                </c:pt>
                <c:pt idx="5">
                  <c:v>1497348000</c:v>
                </c:pt>
                <c:pt idx="6">
                  <c:v>1898260000</c:v>
                </c:pt>
                <c:pt idx="7">
                  <c:v>2348850000</c:v>
                </c:pt>
                <c:pt idx="8">
                  <c:v>2431935000</c:v>
                </c:pt>
                <c:pt idx="9">
                  <c:v>3993455000</c:v>
                </c:pt>
              </c:numCache>
            </c:numRef>
          </c:val>
          <c:extLst>
            <c:ext xmlns:c16="http://schemas.microsoft.com/office/drawing/2014/chart" uri="{C3380CC4-5D6E-409C-BE32-E72D297353CC}">
              <c16:uniqueId val="{00000006-BA85-4846-A79B-4E09418DD4DC}"/>
            </c:ext>
          </c:extLst>
        </c:ser>
        <c:dLbls>
          <c:dLblPos val="outEnd"/>
          <c:showLegendKey val="0"/>
          <c:showVal val="1"/>
          <c:showCatName val="0"/>
          <c:showSerName val="0"/>
          <c:showPercent val="0"/>
          <c:showBubbleSize val="0"/>
        </c:dLbls>
        <c:gapWidth val="80"/>
        <c:axId val="1073334735"/>
        <c:axId val="1073339535"/>
      </c:barChart>
      <c:catAx>
        <c:axId val="107333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073339535"/>
        <c:crosses val="autoZero"/>
        <c:auto val="1"/>
        <c:lblAlgn val="ctr"/>
        <c:lblOffset val="100"/>
        <c:noMultiLvlLbl val="0"/>
      </c:catAx>
      <c:valAx>
        <c:axId val="1073339535"/>
        <c:scaling>
          <c:orientation val="minMax"/>
        </c:scaling>
        <c:delete val="1"/>
        <c:axPos val="b"/>
        <c:numFmt formatCode="_(* #,##0_);_(* \(#,##0\);_(* &quot;-&quot;_);_(@_)" sourceLinked="1"/>
        <c:majorTickMark val="none"/>
        <c:minorTickMark val="none"/>
        <c:tickLblPos val="nextTo"/>
        <c:crossAx val="107333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Muhroni.xlsx]Dapur!SalesTrend</c:name>
    <c:fmtId val="1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D" sz="2000"/>
              <a:t>Monthly Revenue</a:t>
            </a:r>
            <a:r>
              <a:rPr lang="en-ID" sz="2000" baseline="0"/>
              <a:t> &amp; Product Sales Tren</a:t>
            </a:r>
            <a:endParaRPr lang="en-ID" sz="2000"/>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44450" cap="rnd">
            <a:solidFill>
              <a:srgbClr val="0522FC"/>
            </a:solidFill>
            <a:round/>
          </a:ln>
          <a:effectLst/>
        </c:spPr>
        <c:marker>
          <c:symbol val="circle"/>
          <c:size val="15"/>
          <c:spPr>
            <a:solidFill>
              <a:schemeClr val="bg1"/>
            </a:solidFill>
            <a:ln w="38100">
              <a:solidFill>
                <a:schemeClr val="tx1"/>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Dapur!$I$1</c:f>
              <c:strCache>
                <c:ptCount val="1"/>
                <c:pt idx="0">
                  <c:v>Revenue Per Trx</c:v>
                </c:pt>
              </c:strCache>
            </c:strRef>
          </c:tx>
          <c:spPr>
            <a:solidFill>
              <a:srgbClr val="3874FF"/>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Dapur!$I$2:$I$14</c:f>
              <c:numCache>
                <c:formatCode>#,##0.00,,,\ "M"</c:formatCode>
                <c:ptCount val="12"/>
                <c:pt idx="0">
                  <c:v>1863968000</c:v>
                </c:pt>
                <c:pt idx="1">
                  <c:v>1765829000</c:v>
                </c:pt>
                <c:pt idx="2">
                  <c:v>1948292000</c:v>
                </c:pt>
                <c:pt idx="3">
                  <c:v>1937562000</c:v>
                </c:pt>
                <c:pt idx="4">
                  <c:v>2014603000</c:v>
                </c:pt>
                <c:pt idx="5">
                  <c:v>2305755000</c:v>
                </c:pt>
                <c:pt idx="6">
                  <c:v>2380420000</c:v>
                </c:pt>
                <c:pt idx="7">
                  <c:v>2333014000</c:v>
                </c:pt>
                <c:pt idx="8">
                  <c:v>2334044000</c:v>
                </c:pt>
                <c:pt idx="9">
                  <c:v>2549460000</c:v>
                </c:pt>
                <c:pt idx="10">
                  <c:v>2706710000</c:v>
                </c:pt>
                <c:pt idx="11">
                  <c:v>4123610000</c:v>
                </c:pt>
              </c:numCache>
            </c:numRef>
          </c:val>
          <c:extLst>
            <c:ext xmlns:c16="http://schemas.microsoft.com/office/drawing/2014/chart" uri="{C3380CC4-5D6E-409C-BE32-E72D297353CC}">
              <c16:uniqueId val="{00000000-4E9C-4B88-9E19-6352886F21EB}"/>
            </c:ext>
          </c:extLst>
        </c:ser>
        <c:dLbls>
          <c:showLegendKey val="0"/>
          <c:showVal val="1"/>
          <c:showCatName val="0"/>
          <c:showSerName val="0"/>
          <c:showPercent val="0"/>
          <c:showBubbleSize val="0"/>
        </c:dLbls>
        <c:gapWidth val="60"/>
        <c:overlap val="-27"/>
        <c:axId val="1656415327"/>
        <c:axId val="1656415807"/>
      </c:barChart>
      <c:lineChart>
        <c:grouping val="standard"/>
        <c:varyColors val="0"/>
        <c:ser>
          <c:idx val="1"/>
          <c:order val="1"/>
          <c:tx>
            <c:strRef>
              <c:f>Dapur!$J$1</c:f>
              <c:strCache>
                <c:ptCount val="1"/>
                <c:pt idx="0">
                  <c:v>Sum of quantity</c:v>
                </c:pt>
              </c:strCache>
            </c:strRef>
          </c:tx>
          <c:spPr>
            <a:ln w="44450" cap="rnd">
              <a:solidFill>
                <a:srgbClr val="0522FC"/>
              </a:solidFill>
              <a:round/>
            </a:ln>
            <a:effectLst/>
          </c:spPr>
          <c:marker>
            <c:symbol val="circle"/>
            <c:size val="15"/>
            <c:spPr>
              <a:solidFill>
                <a:schemeClr val="bg1"/>
              </a:solidFill>
              <a:ln w="38100">
                <a:solidFill>
                  <a:schemeClr val="tx1"/>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Dapur!$J$2:$J$14</c:f>
              <c:numCache>
                <c:formatCode>_(* #,##0_);_(* \(#,##0\);_(* "-"_);_(@_)</c:formatCode>
                <c:ptCount val="12"/>
                <c:pt idx="0">
                  <c:v>58036</c:v>
                </c:pt>
                <c:pt idx="1">
                  <c:v>54987</c:v>
                </c:pt>
                <c:pt idx="2">
                  <c:v>60570</c:v>
                </c:pt>
                <c:pt idx="3">
                  <c:v>60223</c:v>
                </c:pt>
                <c:pt idx="4">
                  <c:v>62839</c:v>
                </c:pt>
                <c:pt idx="5">
                  <c:v>71732</c:v>
                </c:pt>
                <c:pt idx="6">
                  <c:v>73959</c:v>
                </c:pt>
                <c:pt idx="7">
                  <c:v>72414</c:v>
                </c:pt>
                <c:pt idx="8">
                  <c:v>72658</c:v>
                </c:pt>
                <c:pt idx="9">
                  <c:v>79191</c:v>
                </c:pt>
                <c:pt idx="10">
                  <c:v>84339</c:v>
                </c:pt>
                <c:pt idx="11">
                  <c:v>128197</c:v>
                </c:pt>
              </c:numCache>
            </c:numRef>
          </c:val>
          <c:smooth val="0"/>
          <c:extLst>
            <c:ext xmlns:c16="http://schemas.microsoft.com/office/drawing/2014/chart" uri="{C3380CC4-5D6E-409C-BE32-E72D297353CC}">
              <c16:uniqueId val="{00000001-4E9C-4B88-9E19-6352886F21EB}"/>
            </c:ext>
          </c:extLst>
        </c:ser>
        <c:dLbls>
          <c:showLegendKey val="0"/>
          <c:showVal val="1"/>
          <c:showCatName val="0"/>
          <c:showSerName val="0"/>
          <c:showPercent val="0"/>
          <c:showBubbleSize val="0"/>
        </c:dLbls>
        <c:marker val="1"/>
        <c:smooth val="0"/>
        <c:axId val="1656402367"/>
        <c:axId val="1656417247"/>
      </c:lineChart>
      <c:catAx>
        <c:axId val="16564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6415807"/>
        <c:crosses val="autoZero"/>
        <c:auto val="1"/>
        <c:lblAlgn val="ctr"/>
        <c:lblOffset val="100"/>
        <c:noMultiLvlLbl val="0"/>
      </c:catAx>
      <c:valAx>
        <c:axId val="1656415807"/>
        <c:scaling>
          <c:orientation val="minMax"/>
        </c:scaling>
        <c:delete val="0"/>
        <c:axPos val="l"/>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6415327"/>
        <c:crosses val="autoZero"/>
        <c:crossBetween val="between"/>
      </c:valAx>
      <c:valAx>
        <c:axId val="165641724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6402367"/>
        <c:crosses val="max"/>
        <c:crossBetween val="between"/>
      </c:valAx>
      <c:catAx>
        <c:axId val="1656402367"/>
        <c:scaling>
          <c:orientation val="minMax"/>
        </c:scaling>
        <c:delete val="1"/>
        <c:axPos val="b"/>
        <c:numFmt formatCode="General" sourceLinked="1"/>
        <c:majorTickMark val="out"/>
        <c:minorTickMark val="none"/>
        <c:tickLblPos val="nextTo"/>
        <c:crossAx val="16564172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sz="14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Muhroni.xlsx]Dapur!Top10Branch</c:name>
    <c:fmtId val="53"/>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a:t>Top</a:t>
            </a:r>
            <a:r>
              <a:rPr lang="en-US" sz="2000" baseline="0"/>
              <a:t> 10 Branch by Revenue</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Dapur!$B$12</c:f>
              <c:strCache>
                <c:ptCount val="1"/>
                <c:pt idx="0">
                  <c:v>Total</c:v>
                </c:pt>
              </c:strCache>
            </c:strRef>
          </c:tx>
          <c:spPr>
            <a:solidFill>
              <a:srgbClr val="3874FF"/>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Dapur!$A$13:$A$23</c:f>
              <c:strCache>
                <c:ptCount val="10"/>
                <c:pt idx="0">
                  <c:v>Mall Taman Anggrek</c:v>
                </c:pt>
                <c:pt idx="1">
                  <c:v>Mall Kelapa Gading</c:v>
                </c:pt>
                <c:pt idx="2">
                  <c:v>Grand Indonesia</c:v>
                </c:pt>
                <c:pt idx="3">
                  <c:v>Senayan City</c:v>
                </c:pt>
                <c:pt idx="4">
                  <c:v>Plaza Indonesia</c:v>
                </c:pt>
                <c:pt idx="5">
                  <c:v>Central Park Mall</c:v>
                </c:pt>
                <c:pt idx="6">
                  <c:v>Kota Kasablanka</c:v>
                </c:pt>
                <c:pt idx="7">
                  <c:v>Galaxy Mall</c:v>
                </c:pt>
                <c:pt idx="8">
                  <c:v>Tunjungan Plaza</c:v>
                </c:pt>
                <c:pt idx="9">
                  <c:v>Pakuwon Mall</c:v>
                </c:pt>
              </c:strCache>
            </c:strRef>
          </c:cat>
          <c:val>
            <c:numRef>
              <c:f>Dapur!$B$13:$B$23</c:f>
              <c:numCache>
                <c:formatCode>#,##0.00,,,\ "M"</c:formatCode>
                <c:ptCount val="10"/>
                <c:pt idx="0">
                  <c:v>2716185000</c:v>
                </c:pt>
                <c:pt idx="1">
                  <c:v>2673499000</c:v>
                </c:pt>
                <c:pt idx="2">
                  <c:v>2634878000</c:v>
                </c:pt>
                <c:pt idx="3">
                  <c:v>2369260000</c:v>
                </c:pt>
                <c:pt idx="4">
                  <c:v>2334083000</c:v>
                </c:pt>
                <c:pt idx="5">
                  <c:v>2282149000</c:v>
                </c:pt>
                <c:pt idx="6">
                  <c:v>2225458000</c:v>
                </c:pt>
                <c:pt idx="7">
                  <c:v>1507388000</c:v>
                </c:pt>
                <c:pt idx="8">
                  <c:v>1478771000</c:v>
                </c:pt>
                <c:pt idx="9">
                  <c:v>1391124000</c:v>
                </c:pt>
              </c:numCache>
            </c:numRef>
          </c:val>
          <c:extLst>
            <c:ext xmlns:c16="http://schemas.microsoft.com/office/drawing/2014/chart" uri="{C3380CC4-5D6E-409C-BE32-E72D297353CC}">
              <c16:uniqueId val="{00000000-37F7-45CC-925C-8C4CFE02DBCC}"/>
            </c:ext>
          </c:extLst>
        </c:ser>
        <c:dLbls>
          <c:dLblPos val="outEnd"/>
          <c:showLegendKey val="0"/>
          <c:showVal val="1"/>
          <c:showCatName val="0"/>
          <c:showSerName val="0"/>
          <c:showPercent val="0"/>
          <c:showBubbleSize val="0"/>
        </c:dLbls>
        <c:gapWidth val="70"/>
        <c:overlap val="-27"/>
        <c:axId val="1728219263"/>
        <c:axId val="1728235103"/>
      </c:barChart>
      <c:catAx>
        <c:axId val="17282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28235103"/>
        <c:crosses val="autoZero"/>
        <c:auto val="1"/>
        <c:lblAlgn val="ctr"/>
        <c:lblOffset val="100"/>
        <c:noMultiLvlLbl val="0"/>
      </c:catAx>
      <c:valAx>
        <c:axId val="1728235103"/>
        <c:scaling>
          <c:orientation val="minMax"/>
        </c:scaling>
        <c:delete val="1"/>
        <c:axPos val="l"/>
        <c:numFmt formatCode="#,##0.00,,,\ &quot;M&quot;" sourceLinked="1"/>
        <c:majorTickMark val="none"/>
        <c:minorTickMark val="none"/>
        <c:tickLblPos val="nextTo"/>
        <c:crossAx val="172821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63500" sx="101000" sy="101000" algn="ctr" rotWithShape="0">
        <a:prstClr val="black">
          <a:alpha val="40000"/>
        </a:prstClr>
      </a:outerShdw>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 24-Wahyu Imam Muhroni.xlsx]Dapur!SegmenAgeGender</c:name>
    <c:fmtId val="6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D" sz="1800"/>
              <a:t>Customer Segmentation by Gender &amp; Age</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82A9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2A9FF"/>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74FF"/>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A9FF"/>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Dapur!$B$32:$B$33</c:f>
              <c:strCache>
                <c:ptCount val="1"/>
                <c:pt idx="0">
                  <c:v>Perempuan</c:v>
                </c:pt>
              </c:strCache>
            </c:strRef>
          </c:tx>
          <c:spPr>
            <a:solidFill>
              <a:srgbClr val="3874FF"/>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Dapur!$A$34:$A$38</c:f>
              <c:strCache>
                <c:ptCount val="5"/>
                <c:pt idx="0">
                  <c:v>Under 20</c:v>
                </c:pt>
                <c:pt idx="1">
                  <c:v>20–29</c:v>
                </c:pt>
                <c:pt idx="2">
                  <c:v>30–39</c:v>
                </c:pt>
                <c:pt idx="3">
                  <c:v>40–49</c:v>
                </c:pt>
                <c:pt idx="4">
                  <c:v>50+</c:v>
                </c:pt>
              </c:strCache>
            </c:strRef>
          </c:cat>
          <c:val>
            <c:numRef>
              <c:f>Dapur!$B$34:$B$38</c:f>
              <c:numCache>
                <c:formatCode>_(* #,##0_);_(* \(#,##0\);_(* "-"_);_(@_)</c:formatCode>
                <c:ptCount val="5"/>
                <c:pt idx="0">
                  <c:v>483</c:v>
                </c:pt>
                <c:pt idx="1">
                  <c:v>4947</c:v>
                </c:pt>
                <c:pt idx="2">
                  <c:v>5045</c:v>
                </c:pt>
                <c:pt idx="3">
                  <c:v>4892</c:v>
                </c:pt>
                <c:pt idx="4">
                  <c:v>8954</c:v>
                </c:pt>
              </c:numCache>
            </c:numRef>
          </c:val>
          <c:extLst>
            <c:ext xmlns:c16="http://schemas.microsoft.com/office/drawing/2014/chart" uri="{C3380CC4-5D6E-409C-BE32-E72D297353CC}">
              <c16:uniqueId val="{00000000-C4A9-48C3-8B87-80C0F287B752}"/>
            </c:ext>
          </c:extLst>
        </c:ser>
        <c:ser>
          <c:idx val="1"/>
          <c:order val="1"/>
          <c:tx>
            <c:strRef>
              <c:f>Dapur!$C$32:$C$33</c:f>
              <c:strCache>
                <c:ptCount val="1"/>
                <c:pt idx="0">
                  <c:v>Laki-laki</c:v>
                </c:pt>
              </c:strCache>
            </c:strRef>
          </c:tx>
          <c:spPr>
            <a:solidFill>
              <a:srgbClr val="82A9FF"/>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Dapur!$A$34:$A$38</c:f>
              <c:strCache>
                <c:ptCount val="5"/>
                <c:pt idx="0">
                  <c:v>Under 20</c:v>
                </c:pt>
                <c:pt idx="1">
                  <c:v>20–29</c:v>
                </c:pt>
                <c:pt idx="2">
                  <c:v>30–39</c:v>
                </c:pt>
                <c:pt idx="3">
                  <c:v>40–49</c:v>
                </c:pt>
                <c:pt idx="4">
                  <c:v>50+</c:v>
                </c:pt>
              </c:strCache>
            </c:strRef>
          </c:cat>
          <c:val>
            <c:numRef>
              <c:f>Dapur!$C$34:$C$38</c:f>
              <c:numCache>
                <c:formatCode>_(* #,##0_);_(* \(#,##0\);_(* "-"_);_(@_)</c:formatCode>
                <c:ptCount val="5"/>
                <c:pt idx="0">
                  <c:v>482</c:v>
                </c:pt>
                <c:pt idx="1">
                  <c:v>4992</c:v>
                </c:pt>
                <c:pt idx="2">
                  <c:v>4995</c:v>
                </c:pt>
                <c:pt idx="3">
                  <c:v>5065</c:v>
                </c:pt>
                <c:pt idx="4">
                  <c:v>8925</c:v>
                </c:pt>
              </c:numCache>
            </c:numRef>
          </c:val>
          <c:extLst>
            <c:ext xmlns:c16="http://schemas.microsoft.com/office/drawing/2014/chart" uri="{C3380CC4-5D6E-409C-BE32-E72D297353CC}">
              <c16:uniqueId val="{00000001-C4A9-48C3-8B87-80C0F287B752}"/>
            </c:ext>
          </c:extLst>
        </c:ser>
        <c:dLbls>
          <c:dLblPos val="ctr"/>
          <c:showLegendKey val="0"/>
          <c:showVal val="1"/>
          <c:showCatName val="0"/>
          <c:showSerName val="0"/>
          <c:showPercent val="0"/>
          <c:showBubbleSize val="0"/>
        </c:dLbls>
        <c:gapWidth val="75"/>
        <c:overlap val="100"/>
        <c:axId val="1966452111"/>
        <c:axId val="1966464591"/>
      </c:barChart>
      <c:catAx>
        <c:axId val="19664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966464591"/>
        <c:crosses val="autoZero"/>
        <c:auto val="1"/>
        <c:lblAlgn val="ctr"/>
        <c:lblOffset val="100"/>
        <c:noMultiLvlLbl val="0"/>
      </c:catAx>
      <c:valAx>
        <c:axId val="1966464591"/>
        <c:scaling>
          <c:orientation val="minMax"/>
        </c:scaling>
        <c:delete val="1"/>
        <c:axPos val="l"/>
        <c:numFmt formatCode="0%" sourceLinked="1"/>
        <c:majorTickMark val="none"/>
        <c:minorTickMark val="none"/>
        <c:tickLblPos val="nextTo"/>
        <c:crossAx val="1966452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63500" sx="101000" sy="101000" algn="ctr" rotWithShape="0">
        <a:prstClr val="black">
          <a:alpha val="40000"/>
        </a:prstClr>
      </a:outerShdw>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64770</xdr:rowOff>
    </xdr:from>
    <xdr:to>
      <xdr:col>10</xdr:col>
      <xdr:colOff>297180</xdr:colOff>
      <xdr:row>17</xdr:row>
      <xdr:rowOff>38100</xdr:rowOff>
    </xdr:to>
    <xdr:graphicFrame macro="">
      <xdr:nvGraphicFramePr>
        <xdr:cNvPr id="2" name="Chart 1">
          <a:extLst>
            <a:ext uri="{FF2B5EF4-FFF2-40B4-BE49-F238E27FC236}">
              <a16:creationId xmlns:a16="http://schemas.microsoft.com/office/drawing/2014/main" id="{DA367AE6-986B-FAD3-5DCA-CE495A0F4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34</xdr:row>
      <xdr:rowOff>80010</xdr:rowOff>
    </xdr:from>
    <xdr:to>
      <xdr:col>8</xdr:col>
      <xdr:colOff>68580</xdr:colOff>
      <xdr:row>49</xdr:row>
      <xdr:rowOff>80010</xdr:rowOff>
    </xdr:to>
    <xdr:graphicFrame macro="">
      <xdr:nvGraphicFramePr>
        <xdr:cNvPr id="13" name="Chart 12">
          <a:extLst>
            <a:ext uri="{FF2B5EF4-FFF2-40B4-BE49-F238E27FC236}">
              <a16:creationId xmlns:a16="http://schemas.microsoft.com/office/drawing/2014/main" id="{F836DB50-A800-BDD6-C503-4C6DEB3BA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647700</xdr:colOff>
      <xdr:row>36</xdr:row>
      <xdr:rowOff>156210</xdr:rowOff>
    </xdr:from>
    <xdr:to>
      <xdr:col>19</xdr:col>
      <xdr:colOff>373380</xdr:colOff>
      <xdr:row>52</xdr:row>
      <xdr:rowOff>0</xdr:rowOff>
    </xdr:to>
    <xdr:graphicFrame macro="">
      <xdr:nvGraphicFramePr>
        <xdr:cNvPr id="14" name="Chart 13">
          <a:extLst>
            <a:ext uri="{FF2B5EF4-FFF2-40B4-BE49-F238E27FC236}">
              <a16:creationId xmlns:a16="http://schemas.microsoft.com/office/drawing/2014/main" id="{52A5F0FF-6C86-4467-1983-D56F5BE4E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335280</xdr:colOff>
      <xdr:row>20</xdr:row>
      <xdr:rowOff>64770</xdr:rowOff>
    </xdr:from>
    <xdr:to>
      <xdr:col>18</xdr:col>
      <xdr:colOff>655320</xdr:colOff>
      <xdr:row>35</xdr:row>
      <xdr:rowOff>64770</xdr:rowOff>
    </xdr:to>
    <xdr:graphicFrame macro="">
      <xdr:nvGraphicFramePr>
        <xdr:cNvPr id="15" name="Chart 14">
          <a:extLst>
            <a:ext uri="{FF2B5EF4-FFF2-40B4-BE49-F238E27FC236}">
              <a16:creationId xmlns:a16="http://schemas.microsoft.com/office/drawing/2014/main" id="{198AFA89-7F9C-6F8C-5B75-8421DD373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464820</xdr:colOff>
      <xdr:row>81</xdr:row>
      <xdr:rowOff>133350</xdr:rowOff>
    </xdr:from>
    <xdr:to>
      <xdr:col>5</xdr:col>
      <xdr:colOff>335280</xdr:colOff>
      <xdr:row>96</xdr:row>
      <xdr:rowOff>133350</xdr:rowOff>
    </xdr:to>
    <xdr:graphicFrame macro="">
      <xdr:nvGraphicFramePr>
        <xdr:cNvPr id="4" name="Chart 3">
          <a:extLst>
            <a:ext uri="{FF2B5EF4-FFF2-40B4-BE49-F238E27FC236}">
              <a16:creationId xmlns:a16="http://schemas.microsoft.com/office/drawing/2014/main" id="{CF3BA0C1-294D-B925-6F91-CFF6C7292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220980</xdr:colOff>
      <xdr:row>3</xdr:row>
      <xdr:rowOff>26670</xdr:rowOff>
    </xdr:from>
    <xdr:to>
      <xdr:col>17</xdr:col>
      <xdr:colOff>573405</xdr:colOff>
      <xdr:row>23</xdr:row>
      <xdr:rowOff>36195</xdr:rowOff>
    </xdr:to>
    <xdr:graphicFrame macro="">
      <xdr:nvGraphicFramePr>
        <xdr:cNvPr id="2" name="Chart 1">
          <a:extLst>
            <a:ext uri="{FF2B5EF4-FFF2-40B4-BE49-F238E27FC236}">
              <a16:creationId xmlns:a16="http://schemas.microsoft.com/office/drawing/2014/main" id="{128A2FEE-B431-871B-CC7A-CD7FC1BE1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124564</xdr:colOff>
      <xdr:row>11</xdr:row>
      <xdr:rowOff>129866</xdr:rowOff>
    </xdr:from>
    <xdr:to>
      <xdr:col>60</xdr:col>
      <xdr:colOff>104037</xdr:colOff>
      <xdr:row>97</xdr:row>
      <xdr:rowOff>124460</xdr:rowOff>
    </xdr:to>
    <xdr:grpSp>
      <xdr:nvGrpSpPr>
        <xdr:cNvPr id="16" name="Group 15">
          <a:extLst>
            <a:ext uri="{FF2B5EF4-FFF2-40B4-BE49-F238E27FC236}">
              <a16:creationId xmlns:a16="http://schemas.microsoft.com/office/drawing/2014/main" id="{A2DF2639-A176-3634-7EA3-5E333FE17A34}"/>
            </a:ext>
          </a:extLst>
        </xdr:cNvPr>
        <xdr:cNvGrpSpPr/>
      </xdr:nvGrpSpPr>
      <xdr:grpSpPr>
        <a:xfrm>
          <a:off x="7439764" y="2165495"/>
          <a:ext cx="29240273" cy="15909508"/>
          <a:chOff x="7439764" y="2165495"/>
          <a:chExt cx="29240273" cy="15909508"/>
        </a:xfrm>
      </xdr:grpSpPr>
      <xdr:sp macro="" textlink="">
        <xdr:nvSpPr>
          <xdr:cNvPr id="2" name="Rectangle: Top Corners Rounded 1">
            <a:extLst>
              <a:ext uri="{FF2B5EF4-FFF2-40B4-BE49-F238E27FC236}">
                <a16:creationId xmlns:a16="http://schemas.microsoft.com/office/drawing/2014/main" id="{6BD5D113-0778-4BEE-8103-5D479A3F4487}"/>
              </a:ext>
            </a:extLst>
          </xdr:cNvPr>
          <xdr:cNvSpPr/>
        </xdr:nvSpPr>
        <xdr:spPr>
          <a:xfrm flipV="1">
            <a:off x="7439764" y="3297700"/>
            <a:ext cx="29226637" cy="14777303"/>
          </a:xfrm>
          <a:prstGeom prst="round2SameRect">
            <a:avLst>
              <a:gd name="adj1" fmla="val 2370"/>
              <a:gd name="adj2" fmla="val 0"/>
            </a:avLst>
          </a:prstGeom>
          <a:solidFill>
            <a:schemeClr val="bg1">
              <a:lumMod val="95000"/>
            </a:schemeClr>
          </a:solidFill>
          <a:ln w="12700">
            <a:solidFill>
              <a:sysClr val="windowText" lastClr="000000"/>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200">
              <a:solidFill>
                <a:sysClr val="windowText" lastClr="000000"/>
              </a:solidFill>
            </a:endParaRPr>
          </a:p>
        </xdr:txBody>
      </xdr:sp>
      <xdr:sp macro="" textlink="">
        <xdr:nvSpPr>
          <xdr:cNvPr id="3" name="Rectangle: Top Corners Rounded 2">
            <a:extLst>
              <a:ext uri="{FF2B5EF4-FFF2-40B4-BE49-F238E27FC236}">
                <a16:creationId xmlns:a16="http://schemas.microsoft.com/office/drawing/2014/main" id="{3997F7AE-827E-41DB-8D4C-0B9A76A433A4}"/>
              </a:ext>
            </a:extLst>
          </xdr:cNvPr>
          <xdr:cNvSpPr/>
        </xdr:nvSpPr>
        <xdr:spPr>
          <a:xfrm>
            <a:off x="7453400" y="2165495"/>
            <a:ext cx="29226637" cy="1102599"/>
          </a:xfrm>
          <a:prstGeom prst="round2SameRect">
            <a:avLst>
              <a:gd name="adj1" fmla="val 23008"/>
              <a:gd name="adj2" fmla="val 0"/>
            </a:avLst>
          </a:prstGeom>
          <a:solidFill>
            <a:srgbClr val="3874FF"/>
          </a:solidFill>
          <a:ln w="12700">
            <a:solidFill>
              <a:sysClr val="windowText" lastClr="000000"/>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a:latin typeface="Abadi" panose="020B0604020104020204" pitchFamily="34" charset="0"/>
              </a:rPr>
              <a:t>SALES PERFORMANCE</a:t>
            </a:r>
            <a:r>
              <a:rPr lang="en-ID" sz="2400" b="1" baseline="0">
                <a:latin typeface="Abadi" panose="020B0604020104020204" pitchFamily="34" charset="0"/>
              </a:rPr>
              <a:t> </a:t>
            </a:r>
            <a:r>
              <a:rPr lang="en-ID" sz="2400" b="1">
                <a:latin typeface="Abadi" panose="020B0604020104020204" pitchFamily="34" charset="0"/>
              </a:rPr>
              <a:t>DASHBOARD</a:t>
            </a:r>
            <a:r>
              <a:rPr lang="en-ID" sz="2400" b="1" baseline="0">
                <a:latin typeface="Abadi" panose="020B0604020104020204" pitchFamily="34" charset="0"/>
              </a:rPr>
              <a:t> BURGER KRAVE</a:t>
            </a:r>
          </a:p>
          <a:p>
            <a:pPr algn="ctr"/>
            <a:r>
              <a:rPr lang="en-ID" sz="2400" b="1" baseline="0">
                <a:latin typeface="Abadi" panose="020B0604020104020204" pitchFamily="34" charset="0"/>
              </a:rPr>
              <a:t>THE PERIOD 2024</a:t>
            </a:r>
          </a:p>
        </xdr:txBody>
      </xdr:sp>
      <xdr:grpSp>
        <xdr:nvGrpSpPr>
          <xdr:cNvPr id="43" name="Group 42">
            <a:extLst>
              <a:ext uri="{FF2B5EF4-FFF2-40B4-BE49-F238E27FC236}">
                <a16:creationId xmlns:a16="http://schemas.microsoft.com/office/drawing/2014/main" id="{BEADEBC6-20EE-0CC6-6935-F28F6B73FDBB}"/>
              </a:ext>
            </a:extLst>
          </xdr:cNvPr>
          <xdr:cNvGrpSpPr/>
        </xdr:nvGrpSpPr>
        <xdr:grpSpPr>
          <a:xfrm>
            <a:off x="7651736" y="3392441"/>
            <a:ext cx="16408595" cy="1537874"/>
            <a:chOff x="228600" y="1193800"/>
            <a:chExt cx="13258800" cy="1346200"/>
          </a:xfrm>
          <a:effectLst>
            <a:outerShdw blurRad="63500" sx="101000" sy="101000" algn="ctr" rotWithShape="0">
              <a:prstClr val="black">
                <a:alpha val="40000"/>
              </a:prstClr>
            </a:outerShdw>
          </a:effectLst>
        </xdr:grpSpPr>
        <xdr:grpSp>
          <xdr:nvGrpSpPr>
            <xdr:cNvPr id="24" name="Group 23">
              <a:extLst>
                <a:ext uri="{FF2B5EF4-FFF2-40B4-BE49-F238E27FC236}">
                  <a16:creationId xmlns:a16="http://schemas.microsoft.com/office/drawing/2014/main" id="{9CA154D8-92CA-2D94-1E64-10798BFEBFA0}"/>
                </a:ext>
              </a:extLst>
            </xdr:cNvPr>
            <xdr:cNvGrpSpPr/>
          </xdr:nvGrpSpPr>
          <xdr:grpSpPr>
            <a:xfrm>
              <a:off x="228600" y="1193800"/>
              <a:ext cx="1993900" cy="1346200"/>
              <a:chOff x="1943100" y="1625600"/>
              <a:chExt cx="1993900" cy="1346200"/>
            </a:xfrm>
          </xdr:grpSpPr>
          <xdr:sp macro="" textlink="Dapur!A2">
            <xdr:nvSpPr>
              <xdr:cNvPr id="23" name="Rectangle: Rounded Corners 22">
                <a:extLst>
                  <a:ext uri="{FF2B5EF4-FFF2-40B4-BE49-F238E27FC236}">
                    <a16:creationId xmlns:a16="http://schemas.microsoft.com/office/drawing/2014/main" id="{9CC2D55B-FECD-4093-9B16-32FEA2B46781}"/>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1D823F-0B71-4DE8-B73A-C44F806CF49E}" type="TxLink">
                  <a:rPr lang="en-US" sz="2400" b="1" i="0" u="none" strike="noStrike">
                    <a:solidFill>
                      <a:schemeClr val="bg1"/>
                    </a:solidFill>
                    <a:latin typeface="Aptos Narrow"/>
                  </a:rPr>
                  <a:pPr algn="ctr"/>
                  <a:t> 28,263,267,000 </a:t>
                </a:fld>
                <a:endParaRPr lang="en-ID" sz="2400" b="1">
                  <a:solidFill>
                    <a:schemeClr val="bg1"/>
                  </a:solidFill>
                </a:endParaRPr>
              </a:p>
            </xdr:txBody>
          </xdr:sp>
          <xdr:sp macro="" textlink="">
            <xdr:nvSpPr>
              <xdr:cNvPr id="22" name="Rectangle: Rounded Corners 21">
                <a:extLst>
                  <a:ext uri="{FF2B5EF4-FFF2-40B4-BE49-F238E27FC236}">
                    <a16:creationId xmlns:a16="http://schemas.microsoft.com/office/drawing/2014/main" id="{8608B7DB-3CF5-130C-AFF6-E116D5016445}"/>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1">
                    <a:solidFill>
                      <a:sysClr val="windowText" lastClr="000000"/>
                    </a:solidFill>
                  </a:rPr>
                  <a:t>Total </a:t>
                </a:r>
                <a:r>
                  <a:rPr lang="en-ID" sz="1400" b="1">
                    <a:solidFill>
                      <a:sysClr val="windowText" lastClr="000000"/>
                    </a:solidFill>
                  </a:rPr>
                  <a:t>Revenue</a:t>
                </a:r>
                <a:endParaRPr lang="en-ID" sz="1600" b="1">
                  <a:solidFill>
                    <a:sysClr val="windowText" lastClr="000000"/>
                  </a:solidFill>
                </a:endParaRPr>
              </a:p>
            </xdr:txBody>
          </xdr:sp>
        </xdr:grpSp>
        <xdr:grpSp>
          <xdr:nvGrpSpPr>
            <xdr:cNvPr id="25" name="Group 24">
              <a:extLst>
                <a:ext uri="{FF2B5EF4-FFF2-40B4-BE49-F238E27FC236}">
                  <a16:creationId xmlns:a16="http://schemas.microsoft.com/office/drawing/2014/main" id="{757C9FE9-0EE4-4ADA-A8AC-B547FC72D53D}"/>
                </a:ext>
              </a:extLst>
            </xdr:cNvPr>
            <xdr:cNvGrpSpPr/>
          </xdr:nvGrpSpPr>
          <xdr:grpSpPr>
            <a:xfrm>
              <a:off x="2481580" y="1193800"/>
              <a:ext cx="1993900" cy="1346200"/>
              <a:chOff x="1943100" y="1625600"/>
              <a:chExt cx="1993900" cy="1346200"/>
            </a:xfrm>
          </xdr:grpSpPr>
          <xdr:sp macro="" textlink="Dapur!B2">
            <xdr:nvSpPr>
              <xdr:cNvPr id="26" name="Rectangle: Rounded Corners 25">
                <a:extLst>
                  <a:ext uri="{FF2B5EF4-FFF2-40B4-BE49-F238E27FC236}">
                    <a16:creationId xmlns:a16="http://schemas.microsoft.com/office/drawing/2014/main" id="{1B67FD31-97C1-9BCE-45D0-A47831729E31}"/>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561EC7-E191-4B55-A600-F4753E957807}" type="TxLink">
                  <a:rPr lang="en-US" sz="2800" b="1" i="0" u="none" strike="noStrike">
                    <a:solidFill>
                      <a:schemeClr val="bg1"/>
                    </a:solidFill>
                    <a:latin typeface="Aptos Narrow"/>
                  </a:rPr>
                  <a:pPr algn="ctr"/>
                  <a:t> 48,780 </a:t>
                </a:fld>
                <a:endParaRPr lang="en-ID" sz="2800" b="1">
                  <a:solidFill>
                    <a:schemeClr val="bg1"/>
                  </a:solidFill>
                </a:endParaRPr>
              </a:p>
            </xdr:txBody>
          </xdr:sp>
          <xdr:sp macro="" textlink="">
            <xdr:nvSpPr>
              <xdr:cNvPr id="27" name="Rectangle: Rounded Corners 26">
                <a:extLst>
                  <a:ext uri="{FF2B5EF4-FFF2-40B4-BE49-F238E27FC236}">
                    <a16:creationId xmlns:a16="http://schemas.microsoft.com/office/drawing/2014/main" id="{70293E29-9481-021C-8766-1F12CA662AF8}"/>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a:solidFill>
                      <a:sysClr val="windowText" lastClr="000000"/>
                    </a:solidFill>
                  </a:rPr>
                  <a:t>Total Customer</a:t>
                </a:r>
              </a:p>
            </xdr:txBody>
          </xdr:sp>
        </xdr:grpSp>
        <xdr:grpSp>
          <xdr:nvGrpSpPr>
            <xdr:cNvPr id="28" name="Group 27">
              <a:extLst>
                <a:ext uri="{FF2B5EF4-FFF2-40B4-BE49-F238E27FC236}">
                  <a16:creationId xmlns:a16="http://schemas.microsoft.com/office/drawing/2014/main" id="{7E268933-9A0D-4AC2-AAF1-CB397CB715B3}"/>
                </a:ext>
              </a:extLst>
            </xdr:cNvPr>
            <xdr:cNvGrpSpPr/>
          </xdr:nvGrpSpPr>
          <xdr:grpSpPr>
            <a:xfrm>
              <a:off x="4734560" y="1193800"/>
              <a:ext cx="1993900" cy="1346200"/>
              <a:chOff x="1943100" y="1625600"/>
              <a:chExt cx="1993900" cy="1346200"/>
            </a:xfrm>
          </xdr:grpSpPr>
          <xdr:sp macro="" textlink="Dapur!C2">
            <xdr:nvSpPr>
              <xdr:cNvPr id="29" name="Rectangle: Rounded Corners 28">
                <a:extLst>
                  <a:ext uri="{FF2B5EF4-FFF2-40B4-BE49-F238E27FC236}">
                    <a16:creationId xmlns:a16="http://schemas.microsoft.com/office/drawing/2014/main" id="{53D3EB39-3742-F9B8-E044-00A900202FD3}"/>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38920F-CC95-4C95-BC9F-5C3EBE1E896F}" type="TxLink">
                  <a:rPr lang="en-US" sz="2800" b="1" i="0" u="none" strike="noStrike">
                    <a:solidFill>
                      <a:schemeClr val="bg1"/>
                    </a:solidFill>
                    <a:latin typeface="Aptos Narrow"/>
                  </a:rPr>
                  <a:pPr algn="ctr"/>
                  <a:t> 500,000 </a:t>
                </a:fld>
                <a:endParaRPr lang="en-ID" sz="2800" b="1">
                  <a:solidFill>
                    <a:schemeClr val="bg1"/>
                  </a:solidFill>
                </a:endParaRPr>
              </a:p>
            </xdr:txBody>
          </xdr:sp>
          <xdr:sp macro="" textlink="">
            <xdr:nvSpPr>
              <xdr:cNvPr id="30" name="Rectangle: Rounded Corners 29">
                <a:extLst>
                  <a:ext uri="{FF2B5EF4-FFF2-40B4-BE49-F238E27FC236}">
                    <a16:creationId xmlns:a16="http://schemas.microsoft.com/office/drawing/2014/main" id="{64C2279B-EF33-00D8-8E7F-F20A46153B8A}"/>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a:solidFill>
                      <a:sysClr val="windowText" lastClr="000000"/>
                    </a:solidFill>
                  </a:rPr>
                  <a:t>Total</a:t>
                </a:r>
                <a:r>
                  <a:rPr lang="en-ID" sz="1400" b="1" baseline="0">
                    <a:solidFill>
                      <a:sysClr val="windowText" lastClr="000000"/>
                    </a:solidFill>
                  </a:rPr>
                  <a:t> Order</a:t>
                </a:r>
                <a:endParaRPr lang="en-ID" sz="1400" b="1">
                  <a:solidFill>
                    <a:sysClr val="windowText" lastClr="000000"/>
                  </a:solidFill>
                </a:endParaRPr>
              </a:p>
            </xdr:txBody>
          </xdr:sp>
        </xdr:grpSp>
        <xdr:grpSp>
          <xdr:nvGrpSpPr>
            <xdr:cNvPr id="31" name="Group 30">
              <a:extLst>
                <a:ext uri="{FF2B5EF4-FFF2-40B4-BE49-F238E27FC236}">
                  <a16:creationId xmlns:a16="http://schemas.microsoft.com/office/drawing/2014/main" id="{E927F261-8FD1-45F3-B2E0-47BFAAB04B9D}"/>
                </a:ext>
              </a:extLst>
            </xdr:cNvPr>
            <xdr:cNvGrpSpPr/>
          </xdr:nvGrpSpPr>
          <xdr:grpSpPr>
            <a:xfrm>
              <a:off x="6987540" y="1193800"/>
              <a:ext cx="1993900" cy="1346200"/>
              <a:chOff x="1943100" y="1625600"/>
              <a:chExt cx="1993900" cy="1346200"/>
            </a:xfrm>
          </xdr:grpSpPr>
          <xdr:sp macro="" textlink="Dapur!D2">
            <xdr:nvSpPr>
              <xdr:cNvPr id="32" name="Rectangle: Rounded Corners 31">
                <a:extLst>
                  <a:ext uri="{FF2B5EF4-FFF2-40B4-BE49-F238E27FC236}">
                    <a16:creationId xmlns:a16="http://schemas.microsoft.com/office/drawing/2014/main" id="{AEB02EB1-E544-FF55-6330-A6AA320DECCA}"/>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13AACD-2FDF-439A-A5B4-01A015D4ABB5}" type="TxLink">
                  <a:rPr lang="en-US" sz="2800" b="1" i="0" u="none" strike="noStrike">
                    <a:solidFill>
                      <a:schemeClr val="bg1"/>
                    </a:solidFill>
                    <a:latin typeface="Aptos Narrow"/>
                  </a:rPr>
                  <a:pPr algn="ctr"/>
                  <a:t> 879,145 </a:t>
                </a:fld>
                <a:endParaRPr lang="en-ID" sz="2800" b="1">
                  <a:solidFill>
                    <a:schemeClr val="bg1"/>
                  </a:solidFill>
                </a:endParaRPr>
              </a:p>
            </xdr:txBody>
          </xdr:sp>
          <xdr:sp macro="" textlink="">
            <xdr:nvSpPr>
              <xdr:cNvPr id="33" name="Rectangle: Rounded Corners 32">
                <a:extLst>
                  <a:ext uri="{FF2B5EF4-FFF2-40B4-BE49-F238E27FC236}">
                    <a16:creationId xmlns:a16="http://schemas.microsoft.com/office/drawing/2014/main" id="{57C863C9-E047-5D00-E899-F99D06E0BC11}"/>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i="0">
                    <a:solidFill>
                      <a:sysClr val="windowText" lastClr="000000"/>
                    </a:solidFill>
                  </a:rPr>
                  <a:t>Total Quantity</a:t>
                </a:r>
              </a:p>
            </xdr:txBody>
          </xdr:sp>
        </xdr:grpSp>
        <xdr:grpSp>
          <xdr:nvGrpSpPr>
            <xdr:cNvPr id="34" name="Group 33">
              <a:extLst>
                <a:ext uri="{FF2B5EF4-FFF2-40B4-BE49-F238E27FC236}">
                  <a16:creationId xmlns:a16="http://schemas.microsoft.com/office/drawing/2014/main" id="{E145C0FD-21D4-46E0-911E-67E96FD1C2F2}"/>
                </a:ext>
              </a:extLst>
            </xdr:cNvPr>
            <xdr:cNvGrpSpPr/>
          </xdr:nvGrpSpPr>
          <xdr:grpSpPr>
            <a:xfrm>
              <a:off x="9240520" y="1193800"/>
              <a:ext cx="1993900" cy="1346200"/>
              <a:chOff x="1943100" y="1625600"/>
              <a:chExt cx="1993900" cy="1346200"/>
            </a:xfrm>
          </xdr:grpSpPr>
          <xdr:sp macro="" textlink="Dapur!E2">
            <xdr:nvSpPr>
              <xdr:cNvPr id="35" name="Rectangle: Rounded Corners 34">
                <a:extLst>
                  <a:ext uri="{FF2B5EF4-FFF2-40B4-BE49-F238E27FC236}">
                    <a16:creationId xmlns:a16="http://schemas.microsoft.com/office/drawing/2014/main" id="{86308612-0CC2-2539-60C3-53FA2CA2471E}"/>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EBD41B-0226-48E5-A95F-F1862C632E0C}" type="TxLink">
                  <a:rPr lang="en-US" sz="2400" b="1" i="0" u="none" strike="noStrike">
                    <a:solidFill>
                      <a:schemeClr val="bg1"/>
                    </a:solidFill>
                    <a:latin typeface="Aptos Narrow"/>
                  </a:rPr>
                  <a:pPr algn="ctr"/>
                  <a:t> 16,195,231,700 </a:t>
                </a:fld>
                <a:endParaRPr lang="en-ID" sz="2400" b="1">
                  <a:solidFill>
                    <a:schemeClr val="bg1"/>
                  </a:solidFill>
                </a:endParaRPr>
              </a:p>
            </xdr:txBody>
          </xdr:sp>
          <xdr:sp macro="" textlink="">
            <xdr:nvSpPr>
              <xdr:cNvPr id="36" name="Rectangle: Rounded Corners 35">
                <a:extLst>
                  <a:ext uri="{FF2B5EF4-FFF2-40B4-BE49-F238E27FC236}">
                    <a16:creationId xmlns:a16="http://schemas.microsoft.com/office/drawing/2014/main" id="{0A62619E-0FC1-9917-8E64-68195AF1E5C0}"/>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a:solidFill>
                      <a:sysClr val="windowText" lastClr="000000"/>
                    </a:solidFill>
                  </a:rPr>
                  <a:t>Total</a:t>
                </a:r>
                <a:r>
                  <a:rPr lang="en-ID" sz="1400" b="1" baseline="0">
                    <a:solidFill>
                      <a:sysClr val="windowText" lastClr="000000"/>
                    </a:solidFill>
                  </a:rPr>
                  <a:t> Profit</a:t>
                </a:r>
                <a:endParaRPr lang="en-ID" sz="1400" b="1">
                  <a:solidFill>
                    <a:sysClr val="windowText" lastClr="000000"/>
                  </a:solidFill>
                </a:endParaRPr>
              </a:p>
            </xdr:txBody>
          </xdr:sp>
        </xdr:grpSp>
        <xdr:grpSp>
          <xdr:nvGrpSpPr>
            <xdr:cNvPr id="40" name="Group 39">
              <a:extLst>
                <a:ext uri="{FF2B5EF4-FFF2-40B4-BE49-F238E27FC236}">
                  <a16:creationId xmlns:a16="http://schemas.microsoft.com/office/drawing/2014/main" id="{94454F4A-76E0-4176-BDA5-0AB1AECFC4B5}"/>
                </a:ext>
              </a:extLst>
            </xdr:cNvPr>
            <xdr:cNvGrpSpPr/>
          </xdr:nvGrpSpPr>
          <xdr:grpSpPr>
            <a:xfrm>
              <a:off x="11493500" y="1193800"/>
              <a:ext cx="1993900" cy="1346200"/>
              <a:chOff x="1943100" y="1625600"/>
              <a:chExt cx="1993900" cy="1346200"/>
            </a:xfrm>
          </xdr:grpSpPr>
          <xdr:sp macro="" textlink="Dapur!F2">
            <xdr:nvSpPr>
              <xdr:cNvPr id="41" name="Rectangle: Rounded Corners 40">
                <a:extLst>
                  <a:ext uri="{FF2B5EF4-FFF2-40B4-BE49-F238E27FC236}">
                    <a16:creationId xmlns:a16="http://schemas.microsoft.com/office/drawing/2014/main" id="{482D8EC8-9410-EB3B-69BB-12878257C8B2}"/>
                  </a:ext>
                </a:extLst>
              </xdr:cNvPr>
              <xdr:cNvSpPr/>
            </xdr:nvSpPr>
            <xdr:spPr>
              <a:xfrm>
                <a:off x="1943100" y="1981200"/>
                <a:ext cx="1993900" cy="990600"/>
              </a:xfrm>
              <a:prstGeom prst="roundRect">
                <a:avLst/>
              </a:prstGeom>
              <a:solidFill>
                <a:srgbClr val="3874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64ACAF-4A85-442B-9258-F1C16CAA1FD1}" type="TxLink">
                  <a:rPr lang="en-US" sz="2800" b="1" i="0" u="none" strike="noStrike">
                    <a:solidFill>
                      <a:schemeClr val="bg1"/>
                    </a:solidFill>
                    <a:latin typeface="Aptos Narrow"/>
                  </a:rPr>
                  <a:pPr algn="ctr"/>
                  <a:t>57.30%</a:t>
                </a:fld>
                <a:endParaRPr lang="en-ID" sz="2800" b="1">
                  <a:solidFill>
                    <a:schemeClr val="bg1"/>
                  </a:solidFill>
                </a:endParaRPr>
              </a:p>
            </xdr:txBody>
          </xdr:sp>
          <xdr:sp macro="" textlink="">
            <xdr:nvSpPr>
              <xdr:cNvPr id="42" name="Rectangle: Rounded Corners 41">
                <a:extLst>
                  <a:ext uri="{FF2B5EF4-FFF2-40B4-BE49-F238E27FC236}">
                    <a16:creationId xmlns:a16="http://schemas.microsoft.com/office/drawing/2014/main" id="{88F86986-D57C-2F75-B2C2-ECA3ED6DBB7E}"/>
                  </a:ext>
                </a:extLst>
              </xdr:cNvPr>
              <xdr:cNvSpPr/>
            </xdr:nvSpPr>
            <xdr:spPr>
              <a:xfrm>
                <a:off x="2209800" y="1625600"/>
                <a:ext cx="1460500" cy="508000"/>
              </a:xfrm>
              <a:prstGeom prst="roundRect">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baseline="0">
                    <a:solidFill>
                      <a:sysClr val="windowText" lastClr="000000"/>
                    </a:solidFill>
                  </a:rPr>
                  <a:t>Profit Margin %</a:t>
                </a:r>
                <a:endParaRPr lang="en-ID" sz="1400" b="1">
                  <a:solidFill>
                    <a:sysClr val="windowText" lastClr="000000"/>
                  </a:solidFill>
                </a:endParaRPr>
              </a:p>
            </xdr:txBody>
          </xdr:sp>
        </xdr:grpSp>
      </xdr:grpSp>
      <xdr:graphicFrame macro="">
        <xdr:nvGraphicFramePr>
          <xdr:cNvPr id="45" name="Chart 44">
            <a:extLst>
              <a:ext uri="{FF2B5EF4-FFF2-40B4-BE49-F238E27FC236}">
                <a16:creationId xmlns:a16="http://schemas.microsoft.com/office/drawing/2014/main" id="{C4825905-87D9-4631-BABB-ACCD1AC26E29}"/>
              </a:ext>
            </a:extLst>
          </xdr:cNvPr>
          <xdr:cNvGraphicFramePr>
            <a:graphicFrameLocks/>
          </xdr:cNvGraphicFramePr>
        </xdr:nvGraphicFramePr>
        <xdr:xfrm>
          <a:off x="7606199" y="6543612"/>
          <a:ext cx="5042292" cy="5023536"/>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tsle="http://schemas.microsoft.com/office/drawing/2012/timeslicer">
        <mc:Choice Requires="tsle">
          <xdr:graphicFrame macro="">
            <xdr:nvGraphicFramePr>
              <xdr:cNvPr id="49" name="order_date 1">
                <a:extLst>
                  <a:ext uri="{FF2B5EF4-FFF2-40B4-BE49-F238E27FC236}">
                    <a16:creationId xmlns:a16="http://schemas.microsoft.com/office/drawing/2014/main" id="{8AF72974-9260-4122-B516-F061596F1F73}"/>
                  </a:ext>
                </a:extLst>
              </xdr:cNvPr>
              <xdr:cNvGraphicFramePr/>
            </xdr:nvGraphicFramePr>
            <xdr:xfrm>
              <a:off x="7660470" y="5005389"/>
              <a:ext cx="5080054" cy="1339969"/>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660470" y="5005389"/>
                <a:ext cx="5080054" cy="133996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graphicFrame macro="">
        <xdr:nvGraphicFramePr>
          <xdr:cNvPr id="6" name="Chart 5">
            <a:extLst>
              <a:ext uri="{FF2B5EF4-FFF2-40B4-BE49-F238E27FC236}">
                <a16:creationId xmlns:a16="http://schemas.microsoft.com/office/drawing/2014/main" id="{57E0D835-EDFA-442E-98EA-4234E8063F43}"/>
              </a:ext>
            </a:extLst>
          </xdr:cNvPr>
          <xdr:cNvGraphicFramePr>
            <a:graphicFrameLocks/>
          </xdr:cNvGraphicFramePr>
        </xdr:nvGraphicFramePr>
        <xdr:xfrm>
          <a:off x="24245621" y="11748198"/>
          <a:ext cx="6788099" cy="6082747"/>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43EBBFA3-3FD5-4F13-9694-8B323D1BF111}"/>
                  </a:ext>
                </a:extLst>
              </xdr:cNvPr>
              <xdr:cNvGraphicFramePr/>
            </xdr:nvGraphicFramePr>
            <xdr:xfrm>
              <a:off x="33701469" y="3510312"/>
              <a:ext cx="2774165" cy="1315099"/>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701469" y="3510312"/>
                <a:ext cx="2774165" cy="13150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burger_name 2">
                <a:extLst>
                  <a:ext uri="{FF2B5EF4-FFF2-40B4-BE49-F238E27FC236}">
                    <a16:creationId xmlns:a16="http://schemas.microsoft.com/office/drawing/2014/main" id="{9DB06DA5-59D5-4132-A1A5-69D37B39B4FE}"/>
                  </a:ext>
                </a:extLst>
              </xdr:cNvPr>
              <xdr:cNvGraphicFramePr/>
            </xdr:nvGraphicFramePr>
            <xdr:xfrm>
              <a:off x="33704666" y="4964192"/>
              <a:ext cx="2774165" cy="2830293"/>
            </xdr:xfrm>
            <a:graphic>
              <a:graphicData uri="http://schemas.microsoft.com/office/drawing/2010/slicer">
                <sle:slicer xmlns:sle="http://schemas.microsoft.com/office/drawing/2010/slicer" name="burger_name 2"/>
              </a:graphicData>
            </a:graphic>
          </xdr:graphicFrame>
        </mc:Choice>
        <mc:Fallback xmlns="">
          <xdr:sp macro="" textlink="">
            <xdr:nvSpPr>
              <xdr:cNvPr id="0" name=""/>
              <xdr:cNvSpPr>
                <a:spLocks noTextEdit="1"/>
              </xdr:cNvSpPr>
            </xdr:nvSpPr>
            <xdr:spPr>
              <a:xfrm>
                <a:off x="33704666" y="4964192"/>
                <a:ext cx="2774165" cy="28302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Chart 13">
            <a:extLst>
              <a:ext uri="{FF2B5EF4-FFF2-40B4-BE49-F238E27FC236}">
                <a16:creationId xmlns:a16="http://schemas.microsoft.com/office/drawing/2014/main" id="{FB80E34F-A65E-45F8-8243-AFBBD07BAC1C}"/>
              </a:ext>
            </a:extLst>
          </xdr:cNvPr>
          <xdr:cNvGraphicFramePr>
            <a:graphicFrameLocks/>
          </xdr:cNvGraphicFramePr>
        </xdr:nvGraphicFramePr>
        <xdr:xfrm>
          <a:off x="12824787" y="5012061"/>
          <a:ext cx="11264280" cy="65711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EA231F7B-1622-4C4E-B627-8C427EF235BA}"/>
              </a:ext>
            </a:extLst>
          </xdr:cNvPr>
          <xdr:cNvGraphicFramePr>
            <a:graphicFrameLocks/>
          </xdr:cNvGraphicFramePr>
        </xdr:nvGraphicFramePr>
        <xdr:xfrm>
          <a:off x="7614454" y="11747954"/>
          <a:ext cx="16443936" cy="608274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FCFB0B69-5E04-4E30-8583-0DF997C8E74D}"/>
              </a:ext>
            </a:extLst>
          </xdr:cNvPr>
          <xdr:cNvGraphicFramePr>
            <a:graphicFrameLocks/>
          </xdr:cNvGraphicFramePr>
        </xdr:nvGraphicFramePr>
        <xdr:xfrm>
          <a:off x="24239597" y="3519281"/>
          <a:ext cx="9326185" cy="805941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9">
            <a:extLst>
              <a:ext uri="{FF2B5EF4-FFF2-40B4-BE49-F238E27FC236}">
                <a16:creationId xmlns:a16="http://schemas.microsoft.com/office/drawing/2014/main" id="{389F28F2-FF07-4C71-A361-84CD9351F833}"/>
              </a:ext>
            </a:extLst>
          </xdr:cNvPr>
          <xdr:cNvGraphicFramePr>
            <a:graphicFrameLocks/>
          </xdr:cNvGraphicFramePr>
        </xdr:nvGraphicFramePr>
        <xdr:xfrm>
          <a:off x="31226555" y="11747979"/>
          <a:ext cx="5239610" cy="6095184"/>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11" name="branch_name 1">
                <a:extLst>
                  <a:ext uri="{FF2B5EF4-FFF2-40B4-BE49-F238E27FC236}">
                    <a16:creationId xmlns:a16="http://schemas.microsoft.com/office/drawing/2014/main" id="{B0FBC7D5-76B9-4557-8FC8-F2B7E27D110F}"/>
                  </a:ext>
                </a:extLst>
              </xdr:cNvPr>
              <xdr:cNvGraphicFramePr/>
            </xdr:nvGraphicFramePr>
            <xdr:xfrm>
              <a:off x="33721921" y="7906243"/>
              <a:ext cx="2774165" cy="3701001"/>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33721921" y="7906243"/>
                <a:ext cx="2774165" cy="37010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7" name="Picture 6">
            <a:extLst>
              <a:ext uri="{FF2B5EF4-FFF2-40B4-BE49-F238E27FC236}">
                <a16:creationId xmlns:a16="http://schemas.microsoft.com/office/drawing/2014/main" id="{80433A9F-1D9B-F610-7BC3-EB3A172A150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691960" y="2168210"/>
            <a:ext cx="978141" cy="1021304"/>
          </a:xfrm>
          <a:prstGeom prst="rect">
            <a:avLst/>
          </a:prstGeom>
        </xdr:spPr>
      </xdr:pic>
      <xdr:pic>
        <xdr:nvPicPr>
          <xdr:cNvPr id="13" name="Picture 12">
            <a:extLst>
              <a:ext uri="{FF2B5EF4-FFF2-40B4-BE49-F238E27FC236}">
                <a16:creationId xmlns:a16="http://schemas.microsoft.com/office/drawing/2014/main" id="{EF36A30E-4508-4B2A-88DC-D8DA39D50A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451475" y="2179095"/>
            <a:ext cx="978141" cy="1021304"/>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36921293" backgroundQuery="1" createdVersion="8" refreshedVersion="8" minRefreshableVersion="3" recordCount="0" supportSubquery="1" supportAdvancedDrill="1" xr:uid="{0C9F3F8B-FA40-4EEB-9316-F889819727F8}">
  <cacheSource type="external" connectionId="5"/>
  <cacheFields count="4">
    <cacheField name="[master_cabang].[branch_name].[branch_name]" caption="branch_name" numFmtId="0" hierarchy="10" level="1">
      <sharedItems count="10">
        <s v="Central Park Mall"/>
        <s v="Galaxy Mall"/>
        <s v="Grand Indonesia"/>
        <s v="Kota Kasablanka"/>
        <s v="Mall Kelapa Gading"/>
        <s v="Mall Taman Anggrek"/>
        <s v="Pakuwon Mall"/>
        <s v="Plaza Indonesia"/>
        <s v="Senayan City"/>
        <s v="Tunjungan Plaza"/>
      </sharedItems>
    </cacheField>
    <cacheField name="[Measures].[Revenue Per Trx]" caption="Revenue Per Trx" numFmtId="0" hierarchy="55" level="32767"/>
    <cacheField name="[master_burger].[category].[category]" caption="category" numFmtId="0" hierarchy="3" level="1">
      <sharedItems containsSemiMixedTypes="0" containsNonDate="0" containsString="0"/>
    </cacheField>
    <cacheField name="[master_burger].[burger_name].[burger_name]" caption="burger_name" numFmtId="0" hierarchy="2"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3"/>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2"/>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0"/>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oneField="1">
      <fieldsUsage count="1">
        <fieldUsage x="1"/>
      </fieldsUsage>
    </cacheHierarchy>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39004632" backgroundQuery="1" createdVersion="8" refreshedVersion="8" minRefreshableVersion="3" recordCount="0" supportSubquery="1" supportAdvancedDrill="1" xr:uid="{D7700CB8-AF95-4AC2-89AB-3C0565BC6E5D}">
  <cacheSource type="external" connectionId="5"/>
  <cacheFields count="9">
    <cacheField name="[Measures].[Revenue Per Trx]" caption="Revenue Per Trx" numFmtId="0" hierarchy="55" level="32767"/>
    <cacheField name="[Measures].[Distinct Count of customer_id]" caption="Distinct Count of customer_id" numFmtId="0" hierarchy="40" level="32767"/>
    <cacheField name="[Measures].[Distinct Count of order_details_id]" caption="Distinct Count of order_details_id" numFmtId="0" hierarchy="42" level="32767"/>
    <cacheField name="[Measures].[Sum of quantity]" caption="Sum of quantity" numFmtId="0" hierarchy="52" level="32767"/>
    <cacheField name="[Measures].[Profit]" caption="Profit" numFmtId="0" hierarchy="56" level="32767"/>
    <cacheField name="[Measures].[Profit Margin %]" caption="Profit Margin %" numFmtId="0" hierarchy="58" level="32767"/>
    <cacheField name="[master_burger].[category].[category]" caption="category" numFmtId="0" hierarchy="3" level="1">
      <sharedItems containsSemiMixedTypes="0" containsNonDate="0" containsString="0"/>
    </cacheField>
    <cacheField name="[master_burger].[burger_name].[burger_name]" caption="burger_name" numFmtId="0" hierarchy="2" level="1">
      <sharedItems containsSemiMixedTypes="0" containsNonDate="0" containsString="0"/>
    </cacheField>
    <cacheField name="[master_cabang].[branch_name].[branch_name]" caption="branch_name" numFmtId="0" hierarchy="10"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7"/>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6"/>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8"/>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oneField="1">
      <fieldsUsage count="1">
        <fieldUsage x="1"/>
      </fieldsUsage>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oneField="1">
      <fieldsUsage count="1">
        <fieldUsage x="2"/>
      </fieldsUsage>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oneField="1">
      <fieldsUsage count="1">
        <fieldUsage x="3"/>
      </fieldsUsage>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oneField="1">
      <fieldsUsage count="1">
        <fieldUsage x="0"/>
      </fieldsUsage>
    </cacheHierarchy>
    <cacheHierarchy uniqueName="[Measures].[Profit]" caption="Profit" measure="1" displayFolder="" measureGroup="transaction_order_detail" count="0" oneField="1">
      <fieldsUsage count="1">
        <fieldUsage x="4"/>
      </fieldsUsage>
    </cacheHierarchy>
    <cacheHierarchy uniqueName="[Measures].[Customer Count]" caption="Customer Count" measure="1" displayFolder="" measureGroup="transaction_order_detail" count="0"/>
    <cacheHierarchy uniqueName="[Measures].[Profit Margin %]" caption="Profit Margin %" measure="1" displayFolder="" measureGroup="transaction_order_detail" count="0" oneField="1">
      <fieldsUsage count="1">
        <fieldUsage x="5"/>
      </fieldsUsage>
    </cacheHierarchy>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41666665" backgroundQuery="1" createdVersion="8" refreshedVersion="8" minRefreshableVersion="3" recordCount="0" supportSubquery="1" supportAdvancedDrill="1" xr:uid="{1825A063-AEE0-4C1B-BBD4-009F06D4F377}">
  <cacheSource type="external" connectionId="5"/>
  <cacheFields count="6">
    <cacheField name="[transaction_order_detail].[order_date (Month)].[order_date (Month)]" caption="order_date (Month)" numFmtId="0" hierarchy="27" level="1">
      <sharedItems count="12">
        <s v="Jan"/>
        <s v="Feb"/>
        <s v="Mar"/>
        <s v="Apr"/>
        <s v="May"/>
        <s v="Jun"/>
        <s v="Jul"/>
        <s v="Aug"/>
        <s v="Sep"/>
        <s v="Oct"/>
        <s v="Nov"/>
        <s v="Dec"/>
      </sharedItems>
    </cacheField>
    <cacheField name="[Measures].[Sum of quantity]" caption="Sum of quantity" numFmtId="0" hierarchy="52" level="32767"/>
    <cacheField name="[Measures].[Revenue Per Trx]" caption="Revenue Per Trx" numFmtId="0" hierarchy="55" level="32767"/>
    <cacheField name="[master_burger].[category].[category]" caption="category" numFmtId="0" hierarchy="3" level="1">
      <sharedItems containsSemiMixedTypes="0" containsNonDate="0" containsString="0"/>
    </cacheField>
    <cacheField name="[master_burger].[burger_name].[burger_name]" caption="burger_name" numFmtId="0" hierarchy="2" level="1">
      <sharedItems containsSemiMixedTypes="0" containsNonDate="0" containsString="0"/>
    </cacheField>
    <cacheField name="[master_cabang].[branch_name].[branch_name]" caption="branch_name" numFmtId="0" hierarchy="10"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4"/>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3"/>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5"/>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2" memberValueDatatype="130" unbalanced="0">
      <fieldsUsage count="2">
        <fieldUsage x="-1"/>
        <fieldUsage x="0"/>
      </fieldsUsage>
    </cacheHierarchy>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oneField="1">
      <fieldsUsage count="1">
        <fieldUsage x="1"/>
      </fieldsUsage>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oneField="1">
      <fieldsUsage count="1">
        <fieldUsage x="2"/>
      </fieldsUsage>
    </cacheHierarchy>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4351852" backgroundQuery="1" createdVersion="8" refreshedVersion="8" minRefreshableVersion="3" recordCount="0" supportSubquery="1" supportAdvancedDrill="1" xr:uid="{6740FFB3-4774-4E7B-B278-C416E4D43D04}">
  <cacheSource type="external" connectionId="5"/>
  <cacheFields count="4">
    <cacheField name="[master_cabang].[location].[location]" caption="location" numFmtId="0" hierarchy="8" level="1">
      <sharedItems count="3">
        <s v="Bandung"/>
        <s v="Jakarta"/>
        <s v="Surabaya"/>
      </sharedItems>
    </cacheField>
    <cacheField name="[Measures].[Sum of quantity]" caption="Sum of quantity" numFmtId="0" hierarchy="52" level="32767"/>
    <cacheField name="[master_burger].[category].[category]" caption="category" numFmtId="0" hierarchy="3" level="1">
      <sharedItems containsSemiMixedTypes="0" containsNonDate="0" containsString="0"/>
    </cacheField>
    <cacheField name="[master_burger].[burger_name].[burger_name]" caption="burger_name" numFmtId="0" hierarchy="2"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3"/>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2"/>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0" memberValueDatatype="130" unbalanced="0"/>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oneField="1">
      <fieldsUsage count="1">
        <fieldUsage x="1"/>
      </fieldsUsage>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47106484" backgroundQuery="1" createdVersion="8" refreshedVersion="8" minRefreshableVersion="3" recordCount="0" supportSubquery="1" supportAdvancedDrill="1" xr:uid="{9F06A263-585A-4FE2-BCCC-B2B023B4AB49}">
  <cacheSource type="external" connectionId="5"/>
  <cacheFields count="4">
    <cacheField name="[master_cabang].[branch_name].[branch_name]" caption="branch_name" numFmtId="0" hierarchy="10"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aster_customer].[gender].[gender]" caption="gender" numFmtId="0" hierarchy="13" level="1">
      <sharedItems count="2">
        <s v="Laki-laki"/>
        <s v="Perempuan"/>
      </sharedItems>
    </cacheField>
    <cacheField name="[Measures].[Sum of quantity]" caption="Sum of quantity" numFmtId="0" hierarchy="52" level="32767"/>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0"/>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2" memberValueDatatype="130" unbalanced="0">
      <fieldsUsage count="2">
        <fieldUsage x="-1"/>
        <fieldUsage x="2"/>
      </fieldsUsage>
    </cacheHierarchy>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oneField="1">
      <fieldsUsage count="1">
        <fieldUsage x="3"/>
      </fieldsUsage>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49074077" backgroundQuery="1" createdVersion="8" refreshedVersion="8" minRefreshableVersion="3" recordCount="0" supportSubquery="1" supportAdvancedDrill="1" xr:uid="{F789B110-C8BF-45E0-9D7D-6F95653A53CA}">
  <cacheSource type="external" connectionId="5"/>
  <cacheFields count="3">
    <cacheField name="[master_burger].[burger_name].[burger_name]" caption="burger_name" numFmtId="0" hierarchy="2" level="1">
      <sharedItems count="10">
        <s v="Angry Whopper"/>
        <s v="Big King"/>
        <s v="Cheeseburger"/>
        <s v="Chicken Royale"/>
        <s v="Crispy Chicken"/>
        <s v="Double Whopper Cheese"/>
        <s v="Long Chicken"/>
        <s v="Veggie Burger"/>
        <s v="Whopper"/>
        <s v="Whopper Cheese"/>
      </sharedItems>
    </cacheField>
    <cacheField name="[Measures].[Revenue Per Trx]" caption="Revenue Per Trx" numFmtId="0" hierarchy="55" level="32767"/>
    <cacheField name="[master_cabang].[branch_name].[branch_name]" caption="branch_name" numFmtId="0" hierarchy="10"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0"/>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oneField="1">
      <fieldsUsage count="1">
        <fieldUsage x="1"/>
      </fieldsUsage>
    </cacheHierarchy>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54282404" backgroundQuery="1" createdVersion="8" refreshedVersion="8" minRefreshableVersion="3" recordCount="0" supportSubquery="1" supportAdvancedDrill="1" xr:uid="{72069D85-714D-449D-B1EB-3F855F56579F}">
  <cacheSource type="external" connectionId="5"/>
  <cacheFields count="6">
    <cacheField name="[master_burger].[burger_name].[burger_name]" caption="burger_name" numFmtId="0" hierarchy="2" level="1">
      <sharedItems count="5">
        <s v="Big King"/>
        <s v="Chicken Royale"/>
        <s v="Crispy Chicken"/>
        <s v="Long Chicken"/>
        <s v="Whopper"/>
      </sharedItems>
    </cacheField>
    <cacheField name="[master_customer].[gender].[gender]" caption="gender" numFmtId="0" hierarchy="13" level="1">
      <sharedItems count="2">
        <s v="Laki-laki"/>
        <s v="Perempuan"/>
      </sharedItems>
    </cacheField>
    <cacheField name="[master_customer].[Segmentation Age].[Segmentation Age]" caption="Segmentation Age" numFmtId="0" hierarchy="17" level="1">
      <sharedItems count="5">
        <s v="20–29"/>
        <s v="30–39"/>
        <s v="40–49"/>
        <s v="50+"/>
        <s v="Under 20"/>
      </sharedItems>
    </cacheField>
    <cacheField name="[Measures].[Customer Count]" caption="Customer Count" numFmtId="0" hierarchy="57" level="32767"/>
    <cacheField name="[master_burger].[category].[category]" caption="category" numFmtId="0" hierarchy="3" level="1">
      <sharedItems containsSemiMixedTypes="0" containsNonDate="0" containsString="0"/>
    </cacheField>
    <cacheField name="[master_cabang].[branch_name].[branch_name]" caption="branch_name" numFmtId="0" hierarchy="10" level="1">
      <sharedItems containsSemiMixedTypes="0" containsNonDate="0" containsString="0"/>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0"/>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4"/>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5"/>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2" memberValueDatatype="130" unbalanced="0">
      <fieldsUsage count="2">
        <fieldUsage x="-1"/>
        <fieldUsage x="1"/>
      </fieldsUsage>
    </cacheHierarchy>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2" memberValueDatatype="130" unbalanced="0">
      <fieldsUsage count="2">
        <fieldUsage x="-1"/>
        <fieldUsage x="2"/>
      </fieldsUsage>
    </cacheHierarchy>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oneField="1">
      <fieldsUsage count="1">
        <fieldUsage x="3"/>
      </fieldsUsage>
    </cacheHierarchy>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61574071" backgroundQuery="1" createdVersion="8" refreshedVersion="8" minRefreshableVersion="3" recordCount="0" supportSubquery="1" supportAdvancedDrill="1" xr:uid="{6FFEC326-C672-444D-9C02-1367941D25B7}">
  <cacheSource type="external" connectionId="5"/>
  <cacheFields count="3">
    <cacheField name="[master_cabang].[location].[location]" caption="location" numFmtId="0" hierarchy="8"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easures].[Sum of quantity]" caption="Sum of quantity" numFmtId="0" hierarchy="52" level="32767"/>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0" memberValueDatatype="130" unbalanced="0"/>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oneField="1">
      <fieldsUsage count="1">
        <fieldUsage x="2"/>
      </fieldsUsage>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63310187" backgroundQuery="1" createdVersion="8" refreshedVersion="8" minRefreshableVersion="3" recordCount="0" supportSubquery="1" supportAdvancedDrill="1" xr:uid="{9AB7013F-CBCE-48F9-A7D2-E7287F2020D3}">
  <cacheSource type="external" connectionId="5"/>
  <cacheFields count="5">
    <cacheField name="[master_cabang].[location].[location]" caption="location" numFmtId="0" hierarchy="8"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aster_cabang].[branch_name].[branch_name]" caption="branch_name" numFmtId="0" hierarchy="10" level="1">
      <sharedItems count="5">
        <s v="Grand Indonesia"/>
        <s v="Mall Kelapa Gading"/>
        <s v="Mall Taman Anggrek"/>
        <s v="Plaza Indonesia"/>
        <s v="Senayan City"/>
      </sharedItems>
    </cacheField>
    <cacheField name="[transaction_order_detail].[order_date (Month)].[order_date (Month)]" caption="order_date (Month)" numFmtId="0" hierarchy="27" level="1">
      <sharedItems count="12">
        <s v="Jan"/>
        <s v="Feb"/>
        <s v="Mar"/>
        <s v="Apr"/>
        <s v="May"/>
        <s v="Jun"/>
        <s v="Jul"/>
        <s v="Aug"/>
        <s v="Sep"/>
        <s v="Oct"/>
        <s v="Nov"/>
        <s v="Dec"/>
      </sharedItems>
    </cacheField>
    <cacheField name="[Measures].[Customer Count]" caption="Customer Count" numFmtId="0" hierarchy="57" level="32767"/>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2" memberValueDatatype="130" unbalanced="0">
      <fieldsUsage count="2">
        <fieldUsage x="-1"/>
        <fieldUsage x="3"/>
      </fieldsUsage>
    </cacheHierarchy>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oneField="1">
      <fieldsUsage count="1">
        <fieldUsage x="4"/>
      </fieldsUsage>
    </cacheHierarchy>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218195949077" backgroundQuery="1" createdVersion="8" refreshedVersion="8" minRefreshableVersion="3" recordCount="0" supportSubquery="1" supportAdvancedDrill="1" xr:uid="{5A674730-5FE4-43B3-8B3F-828DF6194EAF}">
  <cacheSource type="external" connectionId="5"/>
  <cacheFields count="5">
    <cacheField name="[master_cabang].[location].[location]" caption="location" numFmtId="0" hierarchy="8" level="1">
      <sharedItems count="3">
        <s v="Bandung"/>
        <s v="Jakarta"/>
        <s v="Surabaya"/>
      </sharedItems>
    </cacheField>
    <cacheField name="[master_burger].[burger_name].[burger_name]" caption="burger_name" numFmtId="0" hierarchy="2" level="1">
      <sharedItems count="5">
        <s v="Big King"/>
        <s v="Chicken Royale"/>
        <s v="Crispy Chicken"/>
        <s v="Long Chicken"/>
        <s v="Whopper"/>
      </sharedItems>
    </cacheField>
    <cacheField name="[master_cabang].[branch_name].[branch_name]" caption="branch_name" numFmtId="0" hierarchy="10" level="1">
      <sharedItems count="5">
        <s v="Grand Indonesia"/>
        <s v="Mall Kelapa Gading"/>
        <s v="Mall Taman Anggrek"/>
        <s v="Plaza Indonesia"/>
        <s v="Senayan City"/>
      </sharedItems>
    </cacheField>
    <cacheField name="[Measures].[Customer Count]" caption="Customer Count" numFmtId="0" hierarchy="57" level="32767"/>
    <cacheField name="[transaction_order_detail].[Time Segment].[Time Segment]" caption="Time Segment" numFmtId="0" hierarchy="37" level="1">
      <sharedItems count="4">
        <s v="Afternoon"/>
        <s v="Evening"/>
        <s v="Lunch"/>
        <s v="Morning"/>
      </sharedItems>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2" memberValueDatatype="130" unbalanced="0">
      <fieldsUsage count="2">
        <fieldUsage x="-1"/>
        <fieldUsage x="4"/>
      </fieldsUsage>
    </cacheHierarchy>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oneField="1">
      <fieldsUsage count="1">
        <fieldUsage x="3"/>
      </fieldsUsage>
    </cacheHierarchy>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233752777778" backgroundQuery="1" createdVersion="8" refreshedVersion="8" minRefreshableVersion="3" recordCount="0" supportSubquery="1" supportAdvancedDrill="1" xr:uid="{3112F16F-D9A4-4C97-9DC9-090691700B59}">
  <cacheSource type="external" connectionId="5"/>
  <cacheFields count="6">
    <cacheField name="[master_cabang].[location].[location]" caption="location" numFmtId="0" hierarchy="8"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aster_cabang].[branch_name].[branch_name]" caption="branch_name" numFmtId="0" hierarchy="10" level="1">
      <sharedItems count="5">
        <s v="Grand Indonesia"/>
        <s v="Mall Kelapa Gading"/>
        <s v="Mall Taman Anggrek"/>
        <s v="Plaza Indonesia"/>
        <s v="Senayan City"/>
      </sharedItems>
    </cacheField>
    <cacheField name="[Measures].[Customer Count]" caption="Customer Count" numFmtId="0" hierarchy="57" level="32767"/>
    <cacheField name="[master_burger].[category].[category]" caption="category" numFmtId="0" hierarchy="3" level="1">
      <sharedItems count="3">
        <s v="Beef"/>
        <s v="Chicken"/>
        <s v="Veggie"/>
      </sharedItems>
    </cacheField>
    <cacheField name="[master_customer].[Segmentation Age].[Segmentation Age]" caption="Segmentation Age" numFmtId="0" hierarchy="17" level="1">
      <sharedItems count="5">
        <s v="20–29"/>
        <s v="30–39"/>
        <s v="40–49"/>
        <s v="50+"/>
        <s v="Under 20"/>
      </sharedItems>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2" memberValueDatatype="130" unbalanced="0">
      <fieldsUsage count="2">
        <fieldUsage x="-1"/>
        <fieldUsage x="4"/>
      </fieldsUsage>
    </cacheHierarchy>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2" memberValueDatatype="130" unbalanced="0">
      <fieldsUsage count="2">
        <fieldUsage x="-1"/>
        <fieldUsage x="5"/>
      </fieldsUsage>
    </cacheHierarchy>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2"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oneField="1">
      <fieldsUsage count="1">
        <fieldUsage x="3"/>
      </fieldsUsage>
    </cacheHierarchy>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25512037037" backgroundQuery="1" createdVersion="8" refreshedVersion="8" minRefreshableVersion="3" recordCount="0" supportSubquery="1" supportAdvancedDrill="1" xr:uid="{622090A6-9CFA-43ED-A94F-5709406D417A}">
  <cacheSource type="external" connectionId="5"/>
  <cacheFields count="5">
    <cacheField name="[master_cabang].[location].[location]" caption="location" numFmtId="0" hierarchy="8"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aster_cabang].[branch_name].[branch_name]" caption="branch_name" numFmtId="0" hierarchy="10" level="1">
      <sharedItems count="5">
        <s v="Grand Indonesia"/>
        <s v="Mall Kelapa Gading"/>
        <s v="Mall Taman Anggrek"/>
        <s v="Plaza Indonesia"/>
        <s v="Senayan City"/>
      </sharedItems>
    </cacheField>
    <cacheField name="[transaction_order_detail].[order_date (Month)].[order_date (Month)]" caption="order_date (Month)" numFmtId="0" hierarchy="27" level="1">
      <sharedItems count="12">
        <s v="Jan"/>
        <s v="Feb"/>
        <s v="Mar"/>
        <s v="Apr"/>
        <s v="May"/>
        <s v="Jun"/>
        <s v="Jul"/>
        <s v="Aug"/>
        <s v="Sep"/>
        <s v="Oct"/>
        <s v="Nov"/>
        <s v="Dec"/>
      </sharedItems>
    </cacheField>
    <cacheField name="[Measures].[Revenue Per Trx]" caption="Revenue Per Trx" numFmtId="0" hierarchy="55" level="32767"/>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2" memberValueDatatype="130" unbalanced="0">
      <fieldsUsage count="2">
        <fieldUsage x="-1"/>
        <fieldUsage x="3"/>
      </fieldsUsage>
    </cacheHierarchy>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oneField="1">
      <fieldsUsage count="1">
        <fieldUsage x="4"/>
      </fieldsUsage>
    </cacheHierarchy>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1.01000115741" backgroundQuery="1" createdVersion="8" refreshedVersion="8" minRefreshableVersion="3" recordCount="0" supportSubquery="1" supportAdvancedDrill="1" xr:uid="{7609AFFA-7A7F-4D91-B7C1-125ABCCBB911}">
  <cacheSource type="external" connectionId="5"/>
  <cacheFields count="5">
    <cacheField name="[master_cabang].[location].[location]" caption="location" numFmtId="0" hierarchy="8" level="1">
      <sharedItems containsSemiMixedTypes="0" containsNonDate="0" containsString="0"/>
    </cacheField>
    <cacheField name="[master_burger].[burger_name].[burger_name]" caption="burger_name" numFmtId="0" hierarchy="2" level="1">
      <sharedItems count="5">
        <s v="Big King"/>
        <s v="Chicken Royale"/>
        <s v="Crispy Chicken"/>
        <s v="Long Chicken"/>
        <s v="Whopper"/>
      </sharedItems>
    </cacheField>
    <cacheField name="[master_cabang].[branch_name].[branch_name]" caption="branch_name" numFmtId="0" hierarchy="10" level="1">
      <sharedItems count="5">
        <s v="Grand Indonesia"/>
        <s v="Mall Kelapa Gading"/>
        <s v="Mall Taman Anggrek"/>
        <s v="Plaza Indonesia"/>
        <s v="Senayan City"/>
      </sharedItems>
    </cacheField>
    <cacheField name="[Measures].[Customer Count]" caption="Customer Count" numFmtId="0" hierarchy="57" level="32767"/>
    <cacheField name="[transaction_order_detail].[Day Name].[Day Name]" caption="Day Name" numFmtId="0" hierarchy="34" level="1">
      <sharedItems count="7">
        <s v="Friday"/>
        <s v="Monday"/>
        <s v="Saturday"/>
        <s v="Sunday"/>
        <s v="Thursday"/>
        <s v="Tuesday"/>
        <s v="Wednesday"/>
      </sharedItems>
    </cacheField>
  </cacheFields>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fieldsUsage count="2">
        <fieldUsage x="-1"/>
        <fieldUsage x="1"/>
      </fieldsUsage>
    </cacheHierarchy>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2" memberValueDatatype="130" unbalanced="0">
      <fieldsUsage count="2">
        <fieldUsage x="-1"/>
        <fieldUsage x="0"/>
      </fieldsUsage>
    </cacheHierarchy>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fieldsUsage count="2">
        <fieldUsage x="-1"/>
        <fieldUsage x="2"/>
      </fieldsUsage>
    </cacheHierarchy>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2"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2" memberValueDatatype="130" unbalanced="0">
      <fieldsUsage count="2">
        <fieldUsage x="-1"/>
        <fieldUsage x="4"/>
      </fieldsUsage>
    </cacheHierarchy>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oneField="1">
      <fieldsUsage count="1">
        <fieldUsage x="3"/>
      </fieldsUsage>
    </cacheHierarchy>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dimensions count="5">
    <dimension name="master_burger" uniqueName="[master_burger]" caption="master_burger"/>
    <dimension name="master_cabang" uniqueName="[master_cabang]" caption="master_cabang"/>
    <dimension name="master_customer" uniqueName="[master_customer]" caption="master_customer"/>
    <dimension measure="1" name="Measures" uniqueName="[Measures]" caption="Measures"/>
    <dimension name="transaction_order_detail" uniqueName="[transaction_order_detail]" caption="transaction_order_detail"/>
  </dimensions>
  <measureGroups count="4">
    <measureGroup name="master_burger" caption="master_burger"/>
    <measureGroup name="master_cabang" caption="master_cabang"/>
    <measureGroup name="master_customer" caption="master_customer"/>
    <measureGroup name="transaction_order_detail" caption="transaction_order_detail"/>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33101852" backgroundQuery="1" createdVersion="3" refreshedVersion="8" minRefreshableVersion="3" recordCount="0" supportSubquery="1" supportAdvancedDrill="1" xr:uid="{62F86F82-F1FC-434A-BB86-9C75D07BBA74}">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2" memberValueDatatype="130" unbalanced="0"/>
    <cacheHierarchy uniqueName="[master_burger].[category]" caption="category" attribute="1" defaultMemberUniqueName="[master_burger].[category].[All]" allUniqueName="[master_burger].[category].[All]" dimensionUniqueName="[master_burger]" displayFolder="" count="2"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2" memberValueDatatype="130" unbalanced="0"/>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0"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94469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hyu Imam Muhroni" refreshedDate="46230.195933912037" backgroundQuery="1" createdVersion="3" refreshedVersion="8" minRefreshableVersion="3" recordCount="0" supportSubquery="1" supportAdvancedDrill="1" xr:uid="{4DF4B678-083B-4202-B4E9-AE5A2B61C9D0}">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master_burger].[burger_id]" caption="burger_id" attribute="1" defaultMemberUniqueName="[master_burger].[burger_id].[All]" allUniqueName="[master_burger].[burger_id].[All]" dimensionUniqueName="[master_burger]" displayFolder="" count="0" memberValueDatatype="130" unbalanced="0"/>
    <cacheHierarchy uniqueName="[master_burger].[burger_type_id]" caption="burger_type_id" attribute="1" defaultMemberUniqueName="[master_burger].[burger_type_id].[All]" allUniqueName="[master_burger].[burger_type_id].[All]" dimensionUniqueName="[master_burger]" displayFolder="" count="0" memberValueDatatype="20" unbalanced="0"/>
    <cacheHierarchy uniqueName="[master_burger].[burger_name]" caption="burger_name" attribute="1" defaultMemberUniqueName="[master_burger].[burger_name].[All]" allUniqueName="[master_burger].[burger_name].[All]" dimensionUniqueName="[master_burger]" displayFolder="" count="0" memberValueDatatype="130" unbalanced="0"/>
    <cacheHierarchy uniqueName="[master_burger].[category]" caption="category" attribute="1" defaultMemberUniqueName="[master_burger].[category].[All]" allUniqueName="[master_burger].[category].[All]" dimensionUniqueName="[master_burger]" displayFolder="" count="0" memberValueDatatype="130" unbalanced="0"/>
    <cacheHierarchy uniqueName="[master_burger].[size]" caption="size" attribute="1" defaultMemberUniqueName="[master_burger].[size].[All]" allUniqueName="[master_burger].[size].[All]" dimensionUniqueName="[master_burger]" displayFolder="" count="0" memberValueDatatype="130" unbalanced="0"/>
    <cacheHierarchy uniqueName="[master_burger].[price]" caption="price" attribute="1" defaultMemberUniqueName="[master_burger].[price].[All]" allUniqueName="[master_burger].[price].[All]" dimensionUniqueName="[master_burger]" displayFolder="" count="0" memberValueDatatype="20" unbalanced="0"/>
    <cacheHierarchy uniqueName="[master_burger].[production_cost]" caption="production_cost" attribute="1" defaultMemberUniqueName="[master_burger].[production_cost].[All]" allUniqueName="[master_burger].[production_cost].[All]" dimensionUniqueName="[master_burger]" displayFolder="" count="0" memberValueDatatype="20" unbalanced="0"/>
    <cacheHierarchy uniqueName="[master_cabang].[branch_id]" caption="branch_id" attribute="1" defaultMemberUniqueName="[master_cabang].[branch_id].[All]" allUniqueName="[master_cabang].[branch_id].[All]" dimensionUniqueName="[master_cabang]" displayFolder="" count="0" memberValueDatatype="130" unbalanced="0"/>
    <cacheHierarchy uniqueName="[master_cabang].[location]" caption="location" attribute="1" defaultMemberUniqueName="[master_cabang].[location].[All]" allUniqueName="[master_cabang].[location].[All]" dimensionUniqueName="[master_cabang]" displayFolder="" count="0" memberValueDatatype="130" unbalanced="0"/>
    <cacheHierarchy uniqueName="[master_cabang].[province]" caption="province" attribute="1" defaultMemberUniqueName="[master_cabang].[province].[All]" allUniqueName="[master_cabang].[province].[All]" dimensionUniqueName="[master_cabang]" displayFolder="" count="0" memberValueDatatype="130" unbalanced="0"/>
    <cacheHierarchy uniqueName="[master_cabang].[branch_name]" caption="branch_name" attribute="1" defaultMemberUniqueName="[master_cabang].[branch_name].[All]" allUniqueName="[master_cabang].[branch_name].[All]" dimensionUniqueName="[master_cabang]" displayFolder="" count="0" memberValueDatatype="130" unbalanced="0"/>
    <cacheHierarchy uniqueName="[master_customer].[customer_id]" caption="customer_id" attribute="1" defaultMemberUniqueName="[master_customer].[customer_id].[All]" allUniqueName="[master_customer].[customer_id].[All]" dimensionUniqueName="[master_customer]" displayFolder="" count="0" memberValueDatatype="130" unbalanced="0"/>
    <cacheHierarchy uniqueName="[master_customer].[customer_name]" caption="customer_name" attribute="1" defaultMemberUniqueName="[master_customer].[customer_name].[All]" allUniqueName="[master_customer].[customer_name].[All]" dimensionUniqueName="[master_customer]" displayFolder="" count="0" memberValueDatatype="130" unbalanced="0"/>
    <cacheHierarchy uniqueName="[master_customer].[gender]" caption="gender" attribute="1" defaultMemberUniqueName="[master_customer].[gender].[All]" allUniqueName="[master_customer].[gender].[All]" dimensionUniqueName="[master_customer]" displayFolder="" count="0" memberValueDatatype="130" unbalanced="0"/>
    <cacheHierarchy uniqueName="[master_customer].[birth_date]" caption="birth_date" attribute="1" time="1" defaultMemberUniqueName="[master_customer].[birth_date].[All]" allUniqueName="[master_customer].[birth_date].[All]" dimensionUniqueName="[master_customer]" displayFolder="" count="0" memberValueDatatype="7" unbalanced="0"/>
    <cacheHierarchy uniqueName="[master_customer].[open_date]" caption="open_date" attribute="1" time="1" defaultMemberUniqueName="[master_customer].[open_date].[All]" allUniqueName="[master_customer].[open_date].[All]" dimensionUniqueName="[master_customer]" displayFolder="" count="0" memberValueDatatype="7" unbalanced="0"/>
    <cacheHierarchy uniqueName="[master_customer].[Age]" caption="Age" attribute="1" defaultMemberUniqueName="[master_customer].[Age].[All]" allUniqueName="[master_customer].[Age].[All]" dimensionUniqueName="[master_customer]" displayFolder="" count="0" memberValueDatatype="20" unbalanced="0"/>
    <cacheHierarchy uniqueName="[master_customer].[Segmentation Age]" caption="Segmentation Age" attribute="1" defaultMemberUniqueName="[master_customer].[Segmentation Age].[All]" allUniqueName="[master_customer].[Segmentation Age].[All]" dimensionUniqueName="[master_customer]" displayFolder="" count="0" memberValueDatatype="130" unbalanced="0"/>
    <cacheHierarchy uniqueName="[transaction_order_detail].[order_date]" caption="order_date" attribute="1" time="1" defaultMemberUniqueName="[transaction_order_detail].[order_date].[All]" allUniqueName="[transaction_order_detail].[order_date].[All]" dimensionUniqueName="[transaction_order_detail]" displayFolder="" count="2" memberValueDatatype="7" unbalanced="0"/>
    <cacheHierarchy uniqueName="[transaction_order_detail].[order_details_id]" caption="order_details_id" attribute="1" defaultMemberUniqueName="[transaction_order_detail].[order_details_id].[All]" allUniqueName="[transaction_order_detail].[order_details_id].[All]" dimensionUniqueName="[transaction_order_detail]" displayFolder="" count="0" memberValueDatatype="130" unbalanced="0"/>
    <cacheHierarchy uniqueName="[transaction_order_detail].[branch_id]" caption="branch_id" attribute="1" defaultMemberUniqueName="[transaction_order_detail].[branch_id].[All]" allUniqueName="[transaction_order_detail].[branch_id].[All]" dimensionUniqueName="[transaction_order_detail]" displayFolder="" count="0" memberValueDatatype="130" unbalanced="0"/>
    <cacheHierarchy uniqueName="[transaction_order_detail].[customer_id]" caption="customer_id" attribute="1" defaultMemberUniqueName="[transaction_order_detail].[customer_id].[All]" allUniqueName="[transaction_order_detail].[customer_id].[All]" dimensionUniqueName="[transaction_order_detail]" displayFolder="" count="0" memberValueDatatype="130" unbalanced="0"/>
    <cacheHierarchy uniqueName="[transaction_order_detail].[burger_id]" caption="burger_id" attribute="1" defaultMemberUniqueName="[transaction_order_detail].[burger_id].[All]" allUniqueName="[transaction_order_detail].[burger_id].[All]" dimensionUniqueName="[transaction_order_detail]" displayFolder="" count="0" memberValueDatatype="130" unbalanced="0"/>
    <cacheHierarchy uniqueName="[transaction_order_detail].[price]" caption="price" attribute="1" defaultMemberUniqueName="[transaction_order_detail].[price].[All]" allUniqueName="[transaction_order_detail].[price].[All]" dimensionUniqueName="[transaction_order_detail]" displayFolder="" count="0" memberValueDatatype="20" unbalanced="0"/>
    <cacheHierarchy uniqueName="[transaction_order_detail].[quantity]" caption="quantity" attribute="1" defaultMemberUniqueName="[transaction_order_detail].[quantity].[All]" allUniqueName="[transaction_order_detail].[quantity].[All]" dimensionUniqueName="[transaction_order_detail]" displayFolder="" count="0" memberValueDatatype="20" unbalanced="0"/>
    <cacheHierarchy uniqueName="[transaction_order_detail].[order_time]" caption="order_time" attribute="1" time="1" defaultMemberUniqueName="[transaction_order_detail].[order_time].[All]" allUniqueName="[transaction_order_detail].[order_time].[All]" dimensionUniqueName="[transaction_order_detail]" displayFolder="" count="0" memberValueDatatype="7" unbalanced="0"/>
    <cacheHierarchy uniqueName="[transaction_order_detail].[completion_time]" caption="completion_time" attribute="1" time="1" defaultMemberUniqueName="[transaction_order_detail].[completion_time].[All]" allUniqueName="[transaction_order_detail].[completion_time].[All]" dimensionUniqueName="[transaction_order_detail]" displayFolder="" count="0" memberValueDatatype="7" unbalanced="0"/>
    <cacheHierarchy uniqueName="[transaction_order_detail].[order_date (Month)]" caption="order_date (Month)" attribute="1" defaultMemberUniqueName="[transaction_order_detail].[order_date (Month)].[All]" allUniqueName="[transaction_order_detail].[order_date (Month)].[All]" dimensionUniqueName="[transaction_order_detail]" displayFolder="" count="0" memberValueDatatype="130" unbalanced="0"/>
    <cacheHierarchy uniqueName="[transaction_order_detail].[completion_time (Hour)]" caption="completion_time (Hour)" attribute="1" defaultMemberUniqueName="[transaction_order_detail].[completion_time (Hour)].[All]" allUniqueName="[transaction_order_detail].[completion_time (Hour)].[All]" dimensionUniqueName="[transaction_order_detail]" displayFolder="" count="0" memberValueDatatype="130" unbalanced="0"/>
    <cacheHierarchy uniqueName="[transaction_order_detail].[completion_time (Minute)]" caption="completion_time (Minute)" attribute="1" defaultMemberUniqueName="[transaction_order_detail].[completion_time (Minute)].[All]" allUniqueName="[transaction_order_detail].[completion_time (Minute)].[All]" dimensionUniqueName="[transaction_order_detail]" displayFolder="" count="0" memberValueDatatype="130" unbalanced="0"/>
    <cacheHierarchy uniqueName="[transaction_order_detail].[completion_time (Second)]" caption="completion_time (Second)" attribute="1" defaultMemberUniqueName="[transaction_order_detail].[completion_time (Second)].[All]" allUniqueName="[transaction_order_detail].[completion_time (Second)].[All]" dimensionUniqueName="[transaction_order_detail]" displayFolder="" count="0" memberValueDatatype="130" unbalanced="0"/>
    <cacheHierarchy uniqueName="[transaction_order_detail].[order_time (Hour)]" caption="order_time (Hour)" attribute="1" defaultMemberUniqueName="[transaction_order_detail].[order_time (Hour)].[All]" allUniqueName="[transaction_order_detail].[order_time (Hour)].[All]" dimensionUniqueName="[transaction_order_detail]" displayFolder="" count="0" memberValueDatatype="130" unbalanced="0"/>
    <cacheHierarchy uniqueName="[transaction_order_detail].[order_time (Minute)]" caption="order_time (Minute)" attribute="1" defaultMemberUniqueName="[transaction_order_detail].[order_time (Minute)].[All]" allUniqueName="[transaction_order_detail].[order_time (Minute)].[All]" dimensionUniqueName="[transaction_order_detail]" displayFolder="" count="0" memberValueDatatype="130" unbalanced="0"/>
    <cacheHierarchy uniqueName="[transaction_order_detail].[order_time (Second)]" caption="order_time (Second)" attribute="1" defaultMemberUniqueName="[transaction_order_detail].[order_time (Second)].[All]" allUniqueName="[transaction_order_detail].[order_time (Second)].[All]" dimensionUniqueName="[transaction_order_detail]" displayFolder="" count="0" memberValueDatatype="130" unbalanced="0"/>
    <cacheHierarchy uniqueName="[transaction_order_detail].[Day Name]" caption="Day Name" attribute="1" defaultMemberUniqueName="[transaction_order_detail].[Day Name].[All]" allUniqueName="[transaction_order_detail].[Day Name].[All]" dimensionUniqueName="[transaction_order_detail]" displayFolder="" count="0" memberValueDatatype="130" unbalanced="0"/>
    <cacheHierarchy uniqueName="[transaction_order_detail].[Day Number]" caption="Day Number" attribute="1" defaultMemberUniqueName="[transaction_order_detail].[Day Number].[All]" allUniqueName="[transaction_order_detail].[Day Number].[All]" dimensionUniqueName="[transaction_order_detail]" displayFolder="" count="0" memberValueDatatype="20" unbalanced="0"/>
    <cacheHierarchy uniqueName="[transaction_order_detail].[Order Hour]" caption="Order Hour" attribute="1" defaultMemberUniqueName="[transaction_order_detail].[Order Hour].[All]" allUniqueName="[transaction_order_detail].[Order Hour].[All]" dimensionUniqueName="[transaction_order_detail]" displayFolder="" count="0" memberValueDatatype="20" unbalanced="0"/>
    <cacheHierarchy uniqueName="[transaction_order_detail].[Time Segment]" caption="Time Segment" attribute="1" defaultMemberUniqueName="[transaction_order_detail].[Time Segment].[All]" allUniqueName="[transaction_order_detail].[Time Segment].[All]" dimensionUniqueName="[transaction_order_detail]" displayFolder="" count="0" memberValueDatatype="130" unbalanced="0"/>
    <cacheHierarchy uniqueName="[transaction_order_detail].[order_date (Month Index)]" caption="order_date (Month Index)" attribute="1" defaultMemberUniqueName="[transaction_order_detail].[order_date (Month Index)].[All]" allUniqueName="[transaction_order_detail].[order_date (Month Index)].[All]" dimensionUniqueName="[transaction_order_detail]" displayFolder="" count="0" memberValueDatatype="20" unbalanced="0" hidden="1"/>
    <cacheHierarchy uniqueName="[Measures].[Count of customer_id]" caption="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transaction_order_detail" count="0">
      <extLst>
        <ext xmlns:x15="http://schemas.microsoft.com/office/spreadsheetml/2010/11/main" uri="{B97F6D7D-B522-45F9-BDA1-12C45D357490}">
          <x15:cacheHierarchy aggregatedColumn="21"/>
        </ext>
      </extLst>
    </cacheHierarchy>
    <cacheHierarchy uniqueName="[Measures].[Count of order_details_id]" caption="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Distinct Count of order_details_id]" caption="Distinct Count of order_details_id" measure="1" displayFolder="" measureGroup="transaction_order_detail" count="0">
      <extLst>
        <ext xmlns:x15="http://schemas.microsoft.com/office/spreadsheetml/2010/11/main" uri="{B97F6D7D-B522-45F9-BDA1-12C45D357490}">
          <x15:cacheHierarchy aggregatedColumn="19"/>
        </ext>
      </extLst>
    </cacheHierarchy>
    <cacheHierarchy uniqueName="[Measures].[Sum of Age]" caption="Sum of Age" measure="1" displayFolder="" measureGroup="master_customer" count="0">
      <extLst>
        <ext xmlns:x15="http://schemas.microsoft.com/office/spreadsheetml/2010/11/main" uri="{B97F6D7D-B522-45F9-BDA1-12C45D357490}">
          <x15:cacheHierarchy aggregatedColumn="16"/>
        </ext>
      </extLst>
    </cacheHierarchy>
    <cacheHierarchy uniqueName="[Measures].[Count of Age]" caption="Count of Age" measure="1" displayFolder="" measureGroup="master_customer" count="0">
      <extLst>
        <ext xmlns:x15="http://schemas.microsoft.com/office/spreadsheetml/2010/11/main" uri="{B97F6D7D-B522-45F9-BDA1-12C45D357490}">
          <x15:cacheHierarchy aggregatedColumn="16"/>
        </ext>
      </extLst>
    </cacheHierarchy>
    <cacheHierarchy uniqueName="[Measures].[Average of Age]" caption="Average of Age" measure="1" displayFolder="" measureGroup="master_customer" count="0">
      <extLst>
        <ext xmlns:x15="http://schemas.microsoft.com/office/spreadsheetml/2010/11/main" uri="{B97F6D7D-B522-45F9-BDA1-12C45D357490}">
          <x15:cacheHierarchy aggregatedColumn="16"/>
        </ext>
      </extLst>
    </cacheHierarchy>
    <cacheHierarchy uniqueName="[Measures].[Sum of price]" caption="Sum of price" measure="1" displayFolder="" measureGroup="master_burger" count="0">
      <extLst>
        <ext xmlns:x15="http://schemas.microsoft.com/office/spreadsheetml/2010/11/main" uri="{B97F6D7D-B522-45F9-BDA1-12C45D357490}">
          <x15:cacheHierarchy aggregatedColumn="5"/>
        </ext>
      </extLst>
    </cacheHierarchy>
    <cacheHierarchy uniqueName="[Measures].[Count of customer_id 2]" caption="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Distinct Count of customer_id 2]" caption="Distinct Count of customer_id 2" measure="1" displayFolder="" measureGroup="master_customer" count="0">
      <extLst>
        <ext xmlns:x15="http://schemas.microsoft.com/office/spreadsheetml/2010/11/main" uri="{B97F6D7D-B522-45F9-BDA1-12C45D357490}">
          <x15:cacheHierarchy aggregatedColumn="11"/>
        </ext>
      </extLst>
    </cacheHierarchy>
    <cacheHierarchy uniqueName="[Measures].[Count of order_date (Month)]" caption="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Distinct Count of order_date (Month)]" caption="Distinct Count of order_date (Month)" measure="1" displayFolder="" measureGroup="transaction_order_detail" count="0">
      <extLst>
        <ext xmlns:x15="http://schemas.microsoft.com/office/spreadsheetml/2010/11/main" uri="{B97F6D7D-B522-45F9-BDA1-12C45D357490}">
          <x15:cacheHierarchy aggregatedColumn="27"/>
        </ext>
      </extLst>
    </cacheHierarchy>
    <cacheHierarchy uniqueName="[Measures].[Count of order_date]" caption="Count of order_date" measure="1" displayFolder="" measureGroup="transaction_order_detail" count="0">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ransaction_order_detail" count="0">
      <extLst>
        <ext xmlns:x15="http://schemas.microsoft.com/office/spreadsheetml/2010/11/main" uri="{B97F6D7D-B522-45F9-BDA1-12C45D357490}">
          <x15:cacheHierarchy aggregatedColumn="24"/>
        </ext>
      </extLst>
    </cacheHierarchy>
    <cacheHierarchy uniqueName="[Measures].[Sum of Order Hour]" caption="Sum of Order Hour" measure="1" displayFolder="" measureGroup="transaction_order_detail" count="0">
      <extLst>
        <ext xmlns:x15="http://schemas.microsoft.com/office/spreadsheetml/2010/11/main" uri="{B97F6D7D-B522-45F9-BDA1-12C45D357490}">
          <x15:cacheHierarchy aggregatedColumn="36"/>
        </ext>
      </extLst>
    </cacheHierarchy>
    <cacheHierarchy uniqueName="[Measures].[Count of completion_time]" caption="Count of completion_time" measure="1" displayFolder="" measureGroup="transaction_order_detail" count="0">
      <extLst>
        <ext xmlns:x15="http://schemas.microsoft.com/office/spreadsheetml/2010/11/main" uri="{B97F6D7D-B522-45F9-BDA1-12C45D357490}">
          <x15:cacheHierarchy aggregatedColumn="26"/>
        </ext>
      </extLst>
    </cacheHierarchy>
    <cacheHierarchy uniqueName="[Measures].[Revenue Per Trx]" caption="Revenue Per Trx" measure="1" displayFolder="" measureGroup="transaction_order_detail" count="0"/>
    <cacheHierarchy uniqueName="[Measures].[Profit]" caption="Profit" measure="1" displayFolder="" measureGroup="transaction_order_detail" count="0"/>
    <cacheHierarchy uniqueName="[Measures].[Customer Count]" caption="Customer Count" measure="1" displayFolder="" measureGroup="transaction_order_detail" count="0"/>
    <cacheHierarchy uniqueName="[Measures].[Profit Margin %]" caption="Profit Margin %" measure="1" displayFolder="" measureGroup="transaction_order_detail" count="0"/>
    <cacheHierarchy uniqueName="[Measures].[Avg Completion Order]" caption="Avg Completion Order" measure="1" displayFolder="" measureGroup="transaction_order_detail" count="0"/>
    <cacheHierarchy uniqueName="[Measures].[__XL_Count transaction_order_detail]" caption="__XL_Count transaction_order_detail" measure="1" displayFolder="" measureGroup="transaction_order_detail" count="0" hidden="1"/>
    <cacheHierarchy uniqueName="[Measures].[__XL_Count master_customer]" caption="__XL_Count master_customer" measure="1" displayFolder="" measureGroup="master_customer" count="0" hidden="1"/>
    <cacheHierarchy uniqueName="[Measures].[__XL_Count master_cabang]" caption="__XL_Count master_cabang" measure="1" displayFolder="" measureGroup="master_cabang" count="0" hidden="1"/>
    <cacheHierarchy uniqueName="[Measures].[__XL_Count master_burger]" caption="__XL_Count master_burger" measure="1" displayFolder="" measureGroup="master_burg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9640208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FC4F32-12DA-4C55-9C83-32E874802CCA}" name="Top10Branch" cacheId="0" applyNumberFormats="0" applyBorderFormats="0" applyFontFormats="0" applyPatternFormats="0" applyAlignmentFormats="0" applyWidthHeightFormats="1" dataCaption="Values" tag="b2dddf0f-288e-4610-8c2f-812b5041c946" updatedVersion="8" minRefreshableVersion="5" subtotalHiddenItems="1" itemPrintTitles="1" createdVersion="8" indent="0" outline="1" outlineData="1" multipleFieldFilters="0" chartFormat="59">
  <location ref="A12:B23"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4"/>
    </i>
    <i>
      <x v="2"/>
    </i>
    <i>
      <x v="8"/>
    </i>
    <i>
      <x v="7"/>
    </i>
    <i>
      <x/>
    </i>
    <i>
      <x v="3"/>
    </i>
    <i>
      <x v="1"/>
    </i>
    <i>
      <x v="9"/>
    </i>
    <i>
      <x v="6"/>
    </i>
    <i t="grand">
      <x/>
    </i>
  </rowItems>
  <colItems count="1">
    <i/>
  </colItems>
  <dataFields count="1">
    <dataField fld="1" subtotal="count" baseField="0" baseItem="0" numFmtId="164"/>
  </dataFields>
  <formats count="1">
    <format dxfId="4">
      <pivotArea outline="0" collapsedLevelsAreSubtotals="1" fieldPosition="0"/>
    </format>
  </formats>
  <chartFormats count="1">
    <chartFormat chart="53" format="2" series="1">
      <pivotArea type="data" outline="0" fieldPosition="0">
        <references count="1">
          <reference field="4294967294" count="1" selected="0">
            <x v="0"/>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62740-8F6C-4E2B-A2BF-280CAE1D6CAE}" name="PivotTable1" cacheId="1" applyNumberFormats="0" applyBorderFormats="0" applyFontFormats="0" applyPatternFormats="0" applyAlignmentFormats="0" applyWidthHeightFormats="1" dataCaption="Values" tag="4d33612a-5b5e-4fb0-9c06-41f105cba28a" updatedVersion="8" minRefreshableVersion="5" subtotalHiddenItems="1" itemPrintTitles="1" createdVersion="8" indent="0" outline="1" outlineData="1" multipleFieldFilters="0">
  <location ref="A1:F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41"/>
    <dataField name="Distinct Count of customer_id" fld="1" subtotal="count" baseField="0" baseItem="1" numFmtId="41">
      <extLst>
        <ext xmlns:x15="http://schemas.microsoft.com/office/spreadsheetml/2010/11/main" uri="{FABC7310-3BB5-11E1-824E-6D434824019B}">
          <x15:dataField isCountDistinct="1"/>
        </ext>
      </extLst>
    </dataField>
    <dataField name="Distinct Count of order_details_id" fld="2" subtotal="count" baseField="0" baseItem="1" numFmtId="41">
      <extLst>
        <ext xmlns:x15="http://schemas.microsoft.com/office/spreadsheetml/2010/11/main" uri="{FABC7310-3BB5-11E1-824E-6D434824019B}">
          <x15:dataField isCountDistinct="1"/>
        </ext>
      </extLst>
    </dataField>
    <dataField name="Sum of quantity" fld="3" baseField="0" baseItem="0" numFmtId="41"/>
    <dataField fld="4" subtotal="count" baseField="0" baseItem="0" numFmtId="41"/>
    <dataField fld="5" subtotal="count" baseField="0" baseItem="0" numFmtId="10"/>
  </dataFields>
  <formats count="6">
    <format dxfId="10">
      <pivotArea outline="0" collapsedLevelsAreSubtotals="1" fieldPosition="0">
        <references count="1">
          <reference field="4294967294" count="1" selected="0">
            <x v="5"/>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4"/>
          </reference>
        </references>
      </pivotArea>
    </format>
  </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caption="Distinct Count of order_date (Month)"/>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burger]"/>
        <x15:activeTabTopLevelEntity name="[master_cab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720D9-1D5B-492A-870B-4643C0D7029F}" name="SalesTrend" cacheId="2" applyNumberFormats="0" applyBorderFormats="0" applyFontFormats="0" applyPatternFormats="0" applyAlignmentFormats="0" applyWidthHeightFormats="1" dataCaption="Values" tag="273fe418-dce0-486b-9908-4c5eae8f27af" updatedVersion="8" minRefreshableVersion="5" useAutoFormatting="1" itemPrintTitles="1" createdVersion="8" indent="0" outline="1" outlineData="1" multipleFieldFilters="0" chartFormat="16">
  <location ref="H1:J1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numFmtId="164"/>
    <dataField name="Sum of quantity" fld="1" baseField="0" baseItem="0" numFmtId="41"/>
  </dataFields>
  <formats count="2">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0"/>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6236A-6D72-4ACF-8307-207A13465A68}" name="Top10Burger" cacheId="5" applyNumberFormats="0" applyBorderFormats="0" applyFontFormats="0" applyPatternFormats="0" applyAlignmentFormats="0" applyWidthHeightFormats="1" dataCaption="Values" tag="d64d4c43-151f-4c61-a488-3ac0693219ec" updatedVersion="8" minRefreshableVersion="5" subtotalHiddenItems="1" itemPrintTitles="1" createdVersion="8" indent="0" outline="1" outlineData="1" multipleFieldFilters="0" chartFormat="9">
  <location ref="D4:E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2"/>
    </i>
    <i>
      <x/>
    </i>
    <i>
      <x v="5"/>
    </i>
    <i>
      <x v="6"/>
    </i>
    <i>
      <x v="9"/>
    </i>
    <i>
      <x v="4"/>
    </i>
    <i>
      <x v="3"/>
    </i>
    <i>
      <x v="1"/>
    </i>
    <i>
      <x v="8"/>
    </i>
    <i t="grand">
      <x/>
    </i>
  </rowItems>
  <colItems count="1">
    <i/>
  </colItems>
  <dataFields count="1">
    <dataField fld="1" subtotal="count" baseField="0" baseItem="0"/>
  </dataFields>
  <formats count="1">
    <format dxfId="13">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cabang]"/>
        <x15:activeTabTopLevelEntity name="[transaction_order_detail]"/>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D70A5A-0C68-4397-92F9-816FA9230DF1}" name="Top3" cacheId="3" applyNumberFormats="0" applyBorderFormats="0" applyFontFormats="0" applyPatternFormats="0" applyAlignmentFormats="0" applyWidthHeightFormats="1" dataCaption="Values" tag="05149292-cf43-409e-b068-aaec33096d6a" updatedVersion="8" minRefreshableVersion="5" itemPrintTitles="1" createdVersion="8" indent="0" outline="1" outlineData="1" multipleFieldFilters="0" chartFormat="4">
  <location ref="A4:B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formats count="1">
    <format dxfId="14">
      <pivotArea collapsedLevelsAreSubtotals="1" fieldPosition="0">
        <references count="1">
          <reference field="0" count="0"/>
        </references>
      </pivotArea>
    </format>
  </formats>
  <chartFormats count="4">
    <chartFormat chart="16" format="10">
      <pivotArea type="data" outline="0" fieldPosition="0">
        <references count="2">
          <reference field="4294967294" count="1" selected="0">
            <x v="0"/>
          </reference>
          <reference field="0" count="1" selected="0">
            <x v="1"/>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0" count="1" selected="0">
            <x v="0"/>
          </reference>
        </references>
      </pivotArea>
    </chartFormat>
    <chartFormat chart="16" format="1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cabang]"/>
        <x15:activeTabTopLevelEntity name="[transaction_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DEA9F7-5D6A-4E25-8E3D-86E52C816E44}" name="SegmenAgeGender" cacheId="6" applyNumberFormats="0" applyBorderFormats="0" applyFontFormats="0" applyPatternFormats="0" applyAlignmentFormats="0" applyWidthHeightFormats="1" dataCaption="Values" tag="c394d3c4-81b0-44a1-aad0-a179a5603abb" updatedVersion="8" minRefreshableVersion="5" subtotalHiddenItems="1" rowGrandTotals="0" colGrandTotals="0" itemPrintTitles="1" createdVersion="8" indent="0" outline="1" outlineData="1" multipleFieldFilters="0" chartFormat="66">
  <location ref="A32:C38" firstHeaderRow="1" firstDataRow="2" firstDataCol="1"/>
  <pivotFields count="6">
    <pivotField allDrilled="1" subtotalTop="0" showAll="0" measureFilter="1" defaultSubtotal="0" defaultAttributeDrillState="1">
      <items count="5">
        <item x="0"/>
        <item x="1"/>
        <item x="2"/>
        <item x="3"/>
        <item x="4"/>
      </items>
    </pivotField>
    <pivotField axis="axisCol" allDrilled="1" subtotalTop="0" showAll="0" measureFilter="1" defaultSubtotal="0" defaultAttributeDrillState="1">
      <items count="2">
        <item x="1"/>
        <item x="0"/>
      </items>
    </pivotField>
    <pivotField axis="axisRow" allDrilled="1" subtotalTop="0" showAll="0" defaultSubtotal="0" defaultAttributeDrillState="1">
      <items count="5">
        <item x="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x v="4"/>
    </i>
  </rowItems>
  <colFields count="1">
    <field x="1"/>
  </colFields>
  <colItems count="2">
    <i>
      <x/>
    </i>
    <i>
      <x v="1"/>
    </i>
  </colItems>
  <dataFields count="1">
    <dataField fld="3" subtotal="count" baseField="0" baseItem="0"/>
  </dataFields>
  <formats count="1">
    <format dxfId="15">
      <pivotArea outline="0" collapsedLevelsAreSubtotals="1" fieldPosition="0"/>
    </format>
  </formats>
  <chartFormats count="4">
    <chartFormat chart="55" format="108" series="1">
      <pivotArea type="data" outline="0" fieldPosition="0">
        <references count="1">
          <reference field="1" count="1" selected="0">
            <x v="1"/>
          </reference>
        </references>
      </pivotArea>
    </chartFormat>
    <chartFormat chart="55" format="109" series="1">
      <pivotArea type="data" outline="0" fieldPosition="0">
        <references count="1">
          <reference field="1" count="1" selected="0">
            <x v="0"/>
          </reference>
        </references>
      </pivotArea>
    </chartFormat>
    <chartFormat chart="61" format="4" series="1">
      <pivotArea type="data" outline="0" fieldPosition="0">
        <references count="2">
          <reference field="4294967294" count="1" selected="0">
            <x v="0"/>
          </reference>
          <reference field="1" count="1" selected="0">
            <x v="0"/>
          </reference>
        </references>
      </pivotArea>
    </chartFormat>
    <chartFormat chart="61" format="5"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6" iMeasureHier="56">
      <autoFilter ref="A1">
        <filterColumn colId="0">
          <top10 val="5" filterVal="5"/>
        </filterColumn>
      </autoFilter>
    </filter>
    <filter fld="0" type="count" evalOrder="1" id="7" iMeasureHier="52">
      <autoFilter ref="A1">
        <filterColumn colId="0">
          <top10 val="5" filterVal="5"/>
        </filterColumn>
      </autoFilter>
    </filter>
  </filters>
  <rowHierarchiesUsage count="1">
    <rowHierarchyUsage hierarchyUsage="1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activeTabTopLevelEntity name="[master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D6CDD3-C7EC-4AA4-841D-8554494E1CE8}" name="BurgerPreference" cacheId="4" applyNumberFormats="0" applyBorderFormats="0" applyFontFormats="0" applyPatternFormats="0" applyAlignmentFormats="0" applyWidthHeightFormats="1" dataCaption="Values" tag="6129c2b7-c541-46a5-a12b-dd19d08469e1" updatedVersion="8" minRefreshableVersion="5" subtotalHiddenItems="1" rowGrandTotals="0" colGrandTotals="0" itemPrintTitles="1" createdVersion="8" indent="0" outline="1" outlineData="1" multipleFieldFilters="0" chartFormat="64">
  <location ref="A26:F29" firstHeaderRow="1" firstDataRow="2" firstDataCol="1"/>
  <pivotFields count="4">
    <pivotField allDrilled="1" subtotalTop="0" showAll="0" defaultSubtotal="0" defaultAttributeDrillState="1"/>
    <pivotField axis="axisCol"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defaultSubtotal="0" defaultAttributeDrillState="1">
      <items count="2">
        <item x="0"/>
        <item x="1"/>
      </items>
    </pivotField>
    <pivotField dataField="1" subtotalTop="0" showAll="0" defaultSubtotal="0"/>
  </pivotFields>
  <rowFields count="1">
    <field x="2"/>
  </rowFields>
  <rowItems count="2">
    <i>
      <x/>
    </i>
    <i>
      <x v="1"/>
    </i>
  </rowItems>
  <colFields count="1">
    <field x="1"/>
  </colFields>
  <colItems count="5">
    <i>
      <x v="4"/>
    </i>
    <i>
      <x v="1"/>
    </i>
    <i>
      <x/>
    </i>
    <i>
      <x v="2"/>
    </i>
    <i>
      <x v="3"/>
    </i>
  </colItems>
  <dataFields count="1">
    <dataField name="Sum of quantity" fld="3" baseField="0" baseItem="0"/>
  </dataFields>
  <formats count="1">
    <format dxfId="16">
      <pivotArea outline="0" collapsedLevelsAreSubtotals="1" fieldPosition="0"/>
    </format>
  </formats>
  <chartFormats count="10">
    <chartFormat chart="55" format="108" series="1">
      <pivotArea type="data" outline="0" fieldPosition="0">
        <references count="1">
          <reference field="2" count="1" selected="0">
            <x v="0"/>
          </reference>
        </references>
      </pivotArea>
    </chartFormat>
    <chartFormat chart="55" format="109" series="1">
      <pivotArea type="data" outline="0" fieldPosition="0">
        <references count="1">
          <reference field="2" count="1" selected="0">
            <x v="1"/>
          </reference>
        </references>
      </pivotArea>
    </chartFormat>
    <chartFormat chart="55" format="110" series="1">
      <pivotArea type="data" outline="0" fieldPosition="0">
        <references count="2">
          <reference field="4294967294" count="1" selected="0">
            <x v="0"/>
          </reference>
          <reference field="2" count="1" selected="0">
            <x v="0"/>
          </reference>
        </references>
      </pivotArea>
    </chartFormat>
    <chartFormat chart="55" format="111" series="1">
      <pivotArea type="data" outline="0" fieldPosition="0">
        <references count="2">
          <reference field="4294967294" count="1" selected="0">
            <x v="0"/>
          </reference>
          <reference field="2" count="1" selected="0">
            <x v="1"/>
          </reference>
        </references>
      </pivotArea>
    </chartFormat>
    <chartFormat chart="55" format="112" series="1">
      <pivotArea type="data" outline="0" fieldPosition="0">
        <references count="1">
          <reference field="4294967294" count="1" selected="0">
            <x v="0"/>
          </reference>
        </references>
      </pivotArea>
    </chartFormat>
    <chartFormat chart="55" format="113" series="1">
      <pivotArea type="data" outline="0" fieldPosition="0">
        <references count="2">
          <reference field="4294967294" count="1" selected="0">
            <x v="0"/>
          </reference>
          <reference field="1" count="1" selected="0">
            <x v="1"/>
          </reference>
        </references>
      </pivotArea>
    </chartFormat>
    <chartFormat chart="55" format="114" series="1">
      <pivotArea type="data" outline="0" fieldPosition="0">
        <references count="2">
          <reference field="4294967294" count="1" selected="0">
            <x v="0"/>
          </reference>
          <reference field="1" count="1" selected="0">
            <x v="2"/>
          </reference>
        </references>
      </pivotArea>
    </chartFormat>
    <chartFormat chart="55" format="115" series="1">
      <pivotArea type="data" outline="0" fieldPosition="0">
        <references count="2">
          <reference field="4294967294" count="1" selected="0">
            <x v="0"/>
          </reference>
          <reference field="1" count="1" selected="0">
            <x v="3"/>
          </reference>
        </references>
      </pivotArea>
    </chartFormat>
    <chartFormat chart="55" format="116" series="1">
      <pivotArea type="data" outline="0" fieldPosition="0">
        <references count="2">
          <reference field="4294967294" count="1" selected="0">
            <x v="0"/>
          </reference>
          <reference field="1" count="1" selected="0">
            <x v="4"/>
          </reference>
        </references>
      </pivotArea>
    </chartFormat>
    <chartFormat chart="55" format="117" series="1">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6" iMeasureHier="56">
      <autoFilter ref="A1">
        <filterColumn colId="0">
          <top10 val="5" filterVal="5"/>
        </filterColumn>
      </autoFilter>
    </filter>
    <filter fld="1" type="count" evalOrder="1" id="7" iMeasureHier="52">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activeTabTopLevelEntity name="[master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18D24-52D9-4FC2-863B-F10FDCB3BCF9}" name="PivotTable29" cacheId="11" applyNumberFormats="0" applyBorderFormats="0" applyFontFormats="0" applyPatternFormats="0" applyAlignmentFormats="0" applyWidthHeightFormats="1" dataCaption="Values" tag="7787d2da-934e-43c5-8818-6281622f2f20" updatedVersion="8" minRefreshableVersion="3" subtotalHiddenItems="1" rowGrandTotals="0" colGrandTotals="0" itemPrintTitles="1" createdVersion="8" indent="0" outline="1" outlineData="1" multipleFieldFilters="0" chartFormat="52">
  <location ref="A55:B67"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3"/>
  </rowFields>
  <rowItems count="12">
    <i>
      <x/>
    </i>
    <i>
      <x v="1"/>
    </i>
    <i>
      <x v="2"/>
    </i>
    <i>
      <x v="3"/>
    </i>
    <i>
      <x v="4"/>
    </i>
    <i>
      <x v="5"/>
    </i>
    <i>
      <x v="6"/>
    </i>
    <i>
      <x v="7"/>
    </i>
    <i>
      <x v="8"/>
    </i>
    <i>
      <x v="9"/>
    </i>
    <i>
      <x v="10"/>
    </i>
    <i>
      <x v="11"/>
    </i>
  </rowItems>
  <colItems count="1">
    <i/>
  </colItems>
  <dataFields count="1">
    <dataField fld="4" subtotal="count" baseField="0" baseItem="0" numFmtId="37"/>
  </dataFields>
  <formats count="1">
    <format dxfId="17">
      <pivotArea outline="0" collapsedLevelsAreSubtotals="1" fieldPosition="0"/>
    </format>
  </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master_cabang].[location].&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4" iMeasureHier="40">
      <autoFilter ref="A1">
        <filterColumn colId="0">
          <top10 val="5" filterVal="5"/>
        </filterColumn>
      </autoFilter>
    </filter>
    <filter fld="2" type="count" id="5" iMeasureHier="5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424D7D-1199-4C5E-8E44-03F4E173C742}" name="PivotTable24" cacheId="9" applyNumberFormats="0" applyBorderFormats="0" applyFontFormats="0" applyPatternFormats="0" applyAlignmentFormats="0" applyWidthHeightFormats="1" dataCaption="Values" tag="54bb5dd2-38a6-42bc-962b-cba46fa6ba88" updatedVersion="8" minRefreshableVersion="3" subtotalHiddenItems="1" rowGrandTotals="0" colGrandTotals="0" itemPrintTitles="1" createdVersion="8" indent="0" outline="1" outlineData="1" multipleFieldFilters="0" chartFormat="73">
  <location ref="H20:K25" firstHeaderRow="1" firstDataRow="2" firstDataCol="1"/>
  <pivotFields count="5">
    <pivotField axis="axisCol" allDrilled="1" subtotalTop="0" showAll="0" defaultSubtotal="0" defaultAttributeDrillState="1">
      <items count="3">
        <item x="1"/>
        <item x="0"/>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efaultSubtotal="0" defaultAttributeDrillState="1">
      <items count="4">
        <item x="3"/>
        <item x="2"/>
        <item x="0"/>
        <item x="1"/>
      </items>
    </pivotField>
  </pivotFields>
  <rowFields count="1">
    <field x="4"/>
  </rowFields>
  <rowItems count="4">
    <i>
      <x/>
    </i>
    <i>
      <x v="1"/>
    </i>
    <i>
      <x v="2"/>
    </i>
    <i>
      <x v="3"/>
    </i>
  </rowItems>
  <colFields count="1">
    <field x="0"/>
  </colFields>
  <colItems count="3">
    <i>
      <x/>
    </i>
    <i>
      <x v="1"/>
    </i>
    <i>
      <x v="2"/>
    </i>
  </colItems>
  <dataFields count="1">
    <dataField fld="3" subtotal="count" baseField="0" baseItem="0" numFmtId="41"/>
  </dataFields>
  <formats count="1">
    <format dxfId="18">
      <pivotArea outline="0" collapsedLevelsAreSubtotals="1" fieldPosition="0"/>
    </format>
  </formats>
  <chartFormats count="8">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2">
          <reference field="4294967294" count="1" selected="0">
            <x v="0"/>
          </reference>
          <reference field="4" count="1" selected="0">
            <x v="3"/>
          </reference>
        </references>
      </pivotArea>
    </chartFormat>
    <chartFormat chart="56" format="2" series="1">
      <pivotArea type="data" outline="0" fieldPosition="0">
        <references count="2">
          <reference field="4294967294" count="1" selected="0">
            <x v="0"/>
          </reference>
          <reference field="4" count="1" selected="0">
            <x v="1"/>
          </reference>
        </references>
      </pivotArea>
    </chartFormat>
    <chartFormat chart="56" format="3" series="1">
      <pivotArea type="data" outline="0" fieldPosition="0">
        <references count="2">
          <reference field="4294967294" count="1" selected="0">
            <x v="0"/>
          </reference>
          <reference field="4" count="1" selected="0">
            <x v="0"/>
          </reference>
        </references>
      </pivotArea>
    </chartFormat>
    <chartFormat chart="56" format="15" series="1">
      <pivotArea type="data" outline="0" fieldPosition="0">
        <references count="2">
          <reference field="4294967294" count="1" selected="0">
            <x v="0"/>
          </reference>
          <reference field="0" count="1" selected="0">
            <x v="1"/>
          </reference>
        </references>
      </pivotArea>
    </chartFormat>
    <chartFormat chart="56" format="16" series="1">
      <pivotArea type="data" outline="0" fieldPosition="0">
        <references count="2">
          <reference field="4294967294" count="1" selected="0">
            <x v="0"/>
          </reference>
          <reference field="0" count="1" selected="0">
            <x v="2"/>
          </reference>
        </references>
      </pivotArea>
    </chartFormat>
    <chartFormat chart="56" format="17" series="1">
      <pivotArea type="data" outline="0" fieldPosition="0">
        <references count="2">
          <reference field="4294967294" count="1" selected="0">
            <x v="0"/>
          </reference>
          <reference field="4" count="1" selected="0">
            <x v="2"/>
          </reference>
        </references>
      </pivotArea>
    </chartFormat>
    <chartFormat chart="56" format="18" series="1">
      <pivotArea type="data" outline="0" fieldPosition="0">
        <references count="2">
          <reference field="4294967294" count="1" selected="0">
            <x v="0"/>
          </reference>
          <reference field="0" count="1" selected="0">
            <x v="0"/>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4" iMeasureHier="40">
      <autoFilter ref="A1">
        <filterColumn colId="0">
          <top10 val="5" filterVal="5"/>
        </filterColumn>
      </autoFilter>
    </filter>
    <filter fld="2" type="count" id="5" iMeasureHier="55">
      <autoFilter ref="A1">
        <filterColumn colId="0">
          <top10 val="5" filterVal="5"/>
        </filterColumn>
      </autoFilter>
    </filter>
  </filters>
  <rowHierarchiesUsage count="1">
    <rowHierarchyUsage hierarchyUsage="3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02CAEF-B3C9-4C65-B755-2933E9D68B0D}" name="PivotTable25" cacheId="10" applyNumberFormats="0" applyBorderFormats="0" applyFontFormats="0" applyPatternFormats="0" applyAlignmentFormats="0" applyWidthHeightFormats="1" dataCaption="Values" tag="c618413c-2021-46bd-8789-645600b35c4d" updatedVersion="8" minRefreshableVersion="3" subtotalHiddenItems="1" rowGrandTotals="0" colGrandTotals="0" itemPrintTitles="1" createdVersion="8" indent="0" outline="1" outlineData="1" multipleFieldFilters="0" chartFormat="67">
  <location ref="N14:Q20" firstHeaderRow="1" firstDataRow="2" firstDataCol="1"/>
  <pivotFields count="6">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efaultSubtotal="0" defaultAttributeDrillState="1">
      <items count="5">
        <item x="4"/>
        <item x="0"/>
        <item x="1"/>
        <item x="2"/>
        <item x="3"/>
      </items>
    </pivotField>
  </pivotFields>
  <rowFields count="1">
    <field x="5"/>
  </rowFields>
  <rowItems count="5">
    <i>
      <x/>
    </i>
    <i>
      <x v="1"/>
    </i>
    <i>
      <x v="2"/>
    </i>
    <i>
      <x v="3"/>
    </i>
    <i>
      <x v="4"/>
    </i>
  </rowItems>
  <colFields count="1">
    <field x="4"/>
  </colFields>
  <colItems count="3">
    <i>
      <x/>
    </i>
    <i>
      <x v="1"/>
    </i>
    <i>
      <x v="2"/>
    </i>
  </colItems>
  <dataFields count="1">
    <dataField fld="3" subtotal="count" baseField="0" baseItem="0" numFmtId="41"/>
  </dataFields>
  <formats count="1">
    <format dxfId="19">
      <pivotArea outline="0" collapsedLevelsAreSubtotals="1" fieldPosition="0"/>
    </format>
  </formats>
  <chartFormats count="4">
    <chartFormat chart="56" format="0" series="1">
      <pivotArea type="data" outline="0" fieldPosition="0">
        <references count="1">
          <reference field="4294967294" count="1" selected="0">
            <x v="0"/>
          </reference>
        </references>
      </pivotArea>
    </chartFormat>
    <chartFormat chart="63" format="0" series="1">
      <pivotArea type="data" outline="0" fieldPosition="0">
        <references count="2">
          <reference field="4294967294" count="1" selected="0">
            <x v="0"/>
          </reference>
          <reference field="4" count="1" selected="0">
            <x v="0"/>
          </reference>
        </references>
      </pivotArea>
    </chartFormat>
    <chartFormat chart="63" format="1" series="1">
      <pivotArea type="data" outline="0" fieldPosition="0">
        <references count="2">
          <reference field="4294967294" count="1" selected="0">
            <x v="0"/>
          </reference>
          <reference field="4" count="1" selected="0">
            <x v="1"/>
          </reference>
        </references>
      </pivotArea>
    </chartFormat>
    <chartFormat chart="63" format="2" series="1">
      <pivotArea type="data" outline="0" fieldPosition="0">
        <references count="2">
          <reference field="4294967294" count="1" selected="0">
            <x v="0"/>
          </reference>
          <reference field="4" count="1" selected="0">
            <x v="2"/>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master_cabang].[location].&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4" iMeasureHier="40">
      <autoFilter ref="A1">
        <filterColumn colId="0">
          <top10 val="5" filterVal="5"/>
        </filterColumn>
      </autoFilter>
    </filter>
    <filter fld="2" type="count" id="5" iMeasureHier="55">
      <autoFilter ref="A1">
        <filterColumn colId="0">
          <top10 val="5" filterVal="5"/>
        </filterColumn>
      </autoFilter>
    </filter>
  </filters>
  <rowHierarchiesUsage count="1">
    <rowHierarchyUsage hierarchyUsage="1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activeTabTopLevelEntity name="[master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FE6E0F-AEF8-4ED2-87CD-B37CC1DC56EF}" name="PivotTable11" cacheId="8" applyNumberFormats="0" applyBorderFormats="0" applyFontFormats="0" applyPatternFormats="0" applyAlignmentFormats="0" applyWidthHeightFormats="1" dataCaption="Values" tag="2d335d03-b29c-4739-bede-fc662d9ab894" updatedVersion="8" minRefreshableVersion="3" subtotalHiddenItems="1" rowGrandTotals="0" colGrandTotals="0" itemPrintTitles="1" createdVersion="8" indent="0" outline="1" outlineData="1" multipleFieldFilters="0" chartFormat="52">
  <location ref="A19:B31"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3"/>
  </rowFields>
  <rowItems count="12">
    <i>
      <x/>
    </i>
    <i>
      <x v="1"/>
    </i>
    <i>
      <x v="2"/>
    </i>
    <i>
      <x v="3"/>
    </i>
    <i>
      <x v="4"/>
    </i>
    <i>
      <x v="5"/>
    </i>
    <i>
      <x v="6"/>
    </i>
    <i>
      <x v="7"/>
    </i>
    <i>
      <x v="8"/>
    </i>
    <i>
      <x v="9"/>
    </i>
    <i>
      <x v="10"/>
    </i>
    <i>
      <x v="11"/>
    </i>
  </rowItems>
  <colItems count="1">
    <i/>
  </colItems>
  <dataFields count="1">
    <dataField fld="4" subtotal="count" baseField="0" baseItem="0" numFmtId="41"/>
  </dataFields>
  <formats count="1">
    <format dxfId="20">
      <pivotArea outline="0" collapsedLevelsAreSubtotals="1" fieldPosition="0"/>
    </format>
  </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master_cabang].[location].&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4" iMeasureHier="40">
      <autoFilter ref="A1">
        <filterColumn colId="0">
          <top10 val="5" filterVal="5"/>
        </filterColumn>
      </autoFilter>
    </filter>
    <filter fld="2" type="count" id="5" iMeasureHier="5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862C7B-AAD0-4DCD-A08F-C96F342BBFAD}" name="PivotTable5" cacheId="12" applyNumberFormats="0" applyBorderFormats="0" applyFontFormats="0" applyPatternFormats="0" applyAlignmentFormats="0" applyWidthHeightFormats="1" dataCaption="Values" tag="2d335d03-b29c-4739-bede-fc662d9ab894" updatedVersion="8" minRefreshableVersion="3" subtotalHiddenItems="1" rowGrandTotals="0" colGrandTotals="0" itemPrintTitles="1" createdVersion="8" indent="0" outline="1" outlineData="1" multipleFieldFilters="0" chartFormat="52">
  <location ref="C70:D77" firstHeaderRow="1" firstDataRow="1" firstDataCol="1"/>
  <pivotFields count="5">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efaultSubtotal="0" defaultAttributeDrillState="1">
      <items count="7">
        <item x="1"/>
        <item x="5"/>
        <item x="6"/>
        <item x="4"/>
        <item x="0"/>
        <item x="2"/>
        <item x="3"/>
      </items>
    </pivotField>
  </pivotFields>
  <rowFields count="1">
    <field x="4"/>
  </rowFields>
  <rowItems count="7">
    <i>
      <x/>
    </i>
    <i>
      <x v="1"/>
    </i>
    <i>
      <x v="2"/>
    </i>
    <i>
      <x v="3"/>
    </i>
    <i>
      <x v="4"/>
    </i>
    <i>
      <x v="5"/>
    </i>
    <i>
      <x v="6"/>
    </i>
  </rowItems>
  <colItems count="1">
    <i/>
  </colItems>
  <dataFields count="1">
    <dataField fld="3" subtotal="count" baseField="0" baseItem="0" numFmtId="41"/>
  </dataFields>
  <formats count="1">
    <format dxfId="21">
      <pivotArea outline="0" collapsedLevelsAreSubtotals="1" fieldPosition="0"/>
    </format>
  </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master_cabang].[location].&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4" iMeasureHier="40">
      <autoFilter ref="A1">
        <filterColumn colId="0">
          <top10 val="5" filterVal="5"/>
        </filterColumn>
      </autoFilter>
    </filter>
    <filter fld="2" type="count" id="5" iMeasureHier="5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BE8565-B334-4F7B-A119-3D3DE6A052AA}" name="PivotTable1" cacheId="7" applyNumberFormats="0" applyBorderFormats="0" applyFontFormats="0" applyPatternFormats="0" applyAlignmentFormats="0" applyWidthHeightFormats="1" dataCaption="Values" tag="14fc1fd5-02f9-46bd-97b8-04d977b98ba0" updatedVersion="8" minRefreshableVersion="3" useAutoFormatting="1" subtotalHiddenItems="1" itemPrintTitles="1" createdVersion="8" indent="0" outline="1" outlineData="1" multipleFieldFilters="0" chartFormat="39">
  <location ref="A3:B9" firstHeaderRow="1" firstDataRow="1" firstDataCol="1"/>
  <pivotFields count="3">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1"/>
    </i>
    <i>
      <x/>
    </i>
    <i>
      <x v="2"/>
    </i>
    <i>
      <x v="3"/>
    </i>
    <i t="grand">
      <x/>
    </i>
  </rowItems>
  <colItems count="1">
    <i/>
  </colItems>
  <dataFields count="1">
    <dataField name="Sum of quantity" fld="2" baseField="0" baseItem="0"/>
  </dataFields>
  <formats count="1">
    <format dxfId="22">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6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master_cabang].[location].&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caption="Distinct Count of order_detail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4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order_detail]"/>
        <x15:activeTabTopLevelEntity name="[master_cabang]"/>
        <x15:activeTabTopLevelEntity name="[master_burg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917555-F14E-4413-A6DC-9CA2AC0732FF}" sourceName="[master_burger].[category]">
  <pivotTables>
    <pivotTable tabId="1" name="Top10Branch"/>
    <pivotTable tabId="1" name="SegmenAgeGender"/>
    <pivotTable tabId="1" name="PivotTable1"/>
    <pivotTable tabId="1" name="SalesTrend"/>
    <pivotTable tabId="1" name="Top3"/>
  </pivotTables>
  <data>
    <olap pivotCacheId="121944698">
      <levels count="2">
        <level uniqueName="[master_burger].[category].[(All)]" sourceCaption="(All)" count="0"/>
        <level uniqueName="[master_burger].[category].[category]" sourceCaption="category" count="3">
          <ranges>
            <range startItem="0">
              <i n="[master_burger].[category].&amp;[Beef]" c="Beef"/>
              <i n="[master_burger].[category].&amp;[Chicken]" c="Chicken"/>
              <i n="[master_burger].[category].&amp;[Veggie]" c="Veggie"/>
            </range>
          </ranges>
        </level>
      </levels>
      <selections count="1">
        <selection n="[master_burger].[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rger_name" xr10:uid="{28EFCCE1-534E-4A1B-9CBE-F7CF7481E17C}" sourceName="[master_burger].[burger_name]">
  <pivotTables>
    <pivotTable tabId="1" name="PivotTable1"/>
    <pivotTable tabId="1" name="SalesTrend"/>
    <pivotTable tabId="1" name="SegmenAgeGender"/>
    <pivotTable tabId="1" name="Top10Branch"/>
    <pivotTable tabId="1" name="Top3"/>
  </pivotTables>
  <data>
    <olap pivotCacheId="121944698">
      <levels count="2">
        <level uniqueName="[master_burger].[burger_name].[(All)]" sourceCaption="(All)" count="0"/>
        <level uniqueName="[master_burger].[burger_name].[burger_name]" sourceCaption="burger_name" count="26">
          <ranges>
            <range startItem="0">
              <i n="[master_burger].[burger_name].&amp;[Angry Whopper]" c="Angry Whopper"/>
              <i n="[master_burger].[burger_name].&amp;[Bacon Cheeseburger]" c="Bacon Cheeseburger"/>
              <i n="[master_burger].[burger_name].&amp;[BBQ Bacon Smokehouse]" c="BBQ Bacon Smokehouse"/>
              <i n="[master_burger].[burger_name].&amp;[Big King]" c="Big King"/>
              <i n="[master_burger].[burger_name].&amp;[Big King XL]" c="Big King XL"/>
              <i n="[master_burger].[burger_name].&amp;[BK Smash Beef]" c="BK Smash Beef"/>
              <i n="[master_burger].[burger_name].&amp;[BK Smash Chicken]" c="BK Smash Chicken"/>
              <i n="[master_burger].[burger_name].&amp;[BK Smash Double]" c="BK Smash Double"/>
              <i n="[master_burger].[burger_name].&amp;[Cheeseburger]" c="Cheeseburger"/>
              <i n="[master_burger].[burger_name].&amp;[Cheeseburger Junior]" c="Cheeseburger Junior"/>
              <i n="[master_burger].[burger_name].&amp;[Chicken Royale]" c="Chicken Royale"/>
              <i n="[master_burger].[burger_name].&amp;[Crispy Chicken]" c="Crispy Chicken"/>
              <i n="[master_burger].[burger_name].&amp;[Double Cheeseburger]" c="Double Cheeseburger"/>
              <i n="[master_burger].[burger_name].&amp;[Double Whopper]" c="Double Whopper"/>
              <i n="[master_burger].[burger_name].&amp;[Double Whopper Cheese]" c="Double Whopper Cheese"/>
              <i n="[master_burger].[burger_name].&amp;[Hamburger]" c="Hamburger"/>
              <i n="[master_burger].[burger_name].&amp;[Kids Cheeseburger]" c="Kids Cheeseburger"/>
              <i n="[master_burger].[burger_name].&amp;[Long Chicken]" c="Long Chicken"/>
              <i n="[master_burger].[burger_name].&amp;[Mushroom Swiss Melt]" c="Mushroom Swiss Melt"/>
              <i n="[master_burger].[burger_name].&amp;[Mushroom Veggie Melt]" c="Mushroom Veggie Melt"/>
              <i n="[master_burger].[burger_name].&amp;[Rodeo Beef Burger]" c="Rodeo Beef Burger"/>
              <i n="[master_burger].[burger_name].&amp;[Spicy Chicken Royale]" c="Spicy Chicken Royale"/>
              <i n="[master_burger].[burger_name].&amp;[Texas Whopper]" c="Texas Whopper"/>
              <i n="[master_burger].[burger_name].&amp;[Veggie Burger]" c="Veggie Burger"/>
              <i n="[master_burger].[burger_name].&amp;[Whopper]" c="Whopper"/>
              <i n="[master_burger].[burger_name].&amp;[Whopper Cheese]" c="Whopper Cheese"/>
            </range>
          </ranges>
        </level>
      </levels>
      <selections count="1">
        <selection n="[master_burger].[burg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7EECB1F7-DA82-4A9A-9621-6C3A6398420F}" sourceName="[master_cabang].[branch_name]">
  <pivotTables>
    <pivotTable tabId="1" name="SegmenAgeGender"/>
    <pivotTable tabId="1" name="BurgerPreference"/>
    <pivotTable tabId="1" name="PivotTable1"/>
    <pivotTable tabId="1" name="SalesTrend"/>
    <pivotTable tabId="1" name="Top10Burger"/>
  </pivotTables>
  <data>
    <olap pivotCacheId="121944698">
      <levels count="2">
        <level uniqueName="[master_cabang].[branch_name].[(All)]" sourceCaption="(All)" count="0"/>
        <level uniqueName="[master_cabang].[branch_name].[branch_name]" sourceCaption="branch_name" count="15">
          <ranges>
            <range startItem="0">
              <i n="[master_cabang].[branch_name].&amp;[Bandung Indah Plaza]" c="Bandung Indah Plaza"/>
              <i n="[master_cabang].[branch_name].&amp;[Central Park Mall]" c="Central Park Mall"/>
              <i n="[master_cabang].[branch_name].&amp;[Cihampelas Walk]" c="Cihampelas Walk"/>
              <i n="[master_cabang].[branch_name].&amp;[Ciputra World]" c="Ciputra World"/>
              <i n="[master_cabang].[branch_name].&amp;[Galaxy Mall]" c="Galaxy Mall"/>
              <i n="[master_cabang].[branch_name].&amp;[Grand Indonesia]" c="Grand Indonesia"/>
              <i n="[master_cabang].[branch_name].&amp;[Kota Kasablanka]" c="Kota Kasablanka"/>
              <i n="[master_cabang].[branch_name].&amp;[Mall Kelapa Gading]" c="Mall Kelapa Gading"/>
              <i n="[master_cabang].[branch_name].&amp;[Mall Taman Anggrek]" c="Mall Taman Anggrek"/>
              <i n="[master_cabang].[branch_name].&amp;[Pakuwon Mall]" c="Pakuwon Mall"/>
              <i n="[master_cabang].[branch_name].&amp;[Paris Van Java]" c="Paris Van Java"/>
              <i n="[master_cabang].[branch_name].&amp;[Plaza Indonesia]" c="Plaza Indonesia"/>
              <i n="[master_cabang].[branch_name].&amp;[Senayan City]" c="Senayan City"/>
              <i n="[master_cabang].[branch_name].&amp;[Trans Studio Mall Bandung]" c="Trans Studio Mall Bandung"/>
              <i n="[master_cabang].[branch_name].&amp;[Tunjungan Plaza]" c="Tunjungan Plaza"/>
            </range>
          </ranges>
        </level>
      </levels>
      <selections count="1">
        <selection n="[master_cabang].[branc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51A6016-02E5-4EB1-B7F0-48DF9F3BB715}" cache="Slicer_category" caption="Category Burger" level="1" rowHeight="247650"/>
  <slicer name="burger_name 2" xr10:uid="{B76A87E5-ED3E-4F8D-9622-16D50AC7DB90}" cache="Slicer_burger_name" caption="Burger Name" level="1" rowHeight="247650"/>
  <slicer name="branch_name 1" xr10:uid="{E948FF21-F17B-4D36-A40C-6D250ECD677F}" cache="Slicer_branch_name" caption="Branch Nam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E924D3-0ECE-48FB-BB3B-BBA140A3440C}" name="Table3" displayName="Table3" ref="A1:E16" totalsRowShown="0">
  <autoFilter ref="A1:E16" xr:uid="{16E924D3-0ECE-48FB-BB3B-BBA140A3440C}"/>
  <tableColumns count="5">
    <tableColumn id="1" xr3:uid="{32106883-83DE-446D-BAB4-D88BD06405CB}" name="Timeline" dataDxfId="3"/>
    <tableColumn id="2" xr3:uid="{B5A2FAF4-E7B7-4D75-BB4D-5B1F00A18D47}" name="Values"/>
    <tableColumn id="3" xr3:uid="{06C75CCD-6579-405D-BF16-C90AF075A82B}" name="Forecast" dataDxfId="2"/>
    <tableColumn id="4" xr3:uid="{0D90FE6C-B4C0-497F-9FAA-1D378E330899}" name="Lower Confidence Bound" dataDxfId="1"/>
    <tableColumn id="5" xr3:uid="{AE9140DD-F06F-452B-923D-1B93E09C2E68}" name="Upper Confidence Bou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69B4E3E-C503-4FD5-9767-7569B1D63C05}" sourceName="[transaction_order_detail].[order_date]">
  <pivotTables>
    <pivotTable tabId="1" name="Top10Branch"/>
    <pivotTable tabId="1" name="BurgerPreference"/>
    <pivotTable tabId="1" name="SegmenAgeGender"/>
    <pivotTable tabId="1" name="PivotTable1"/>
    <pivotTable tabId="1" name="SalesTrend"/>
    <pivotTable tabId="1" name="Top10Burger"/>
    <pivotTable tabId="1" name="Top3"/>
  </pivotTables>
  <state minimalRefreshVersion="6" lastRefreshVersion="6" pivotCacheId="96402081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118C321-9463-4821-B146-C77884ADD6EF}" cache="Timeline_order_date" caption="Order Transaction" level="2" selectionLevel="2" scrollPosition="2024-01-14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FE25-134B-4DD8-A55B-DF354B844F67}">
  <dimension ref="A1:J38"/>
  <sheetViews>
    <sheetView topLeftCell="A7" workbookViewId="0">
      <selection activeCell="I19" sqref="I19"/>
    </sheetView>
  </sheetViews>
  <sheetFormatPr defaultRowHeight="14.4" x14ac:dyDescent="0.3"/>
  <cols>
    <col min="1" max="1" width="17.33203125" bestFit="1" customWidth="1"/>
    <col min="2" max="2" width="15.109375" bestFit="1" customWidth="1"/>
    <col min="3" max="3" width="12" bestFit="1" customWidth="1"/>
    <col min="4" max="4" width="14.44140625" bestFit="1" customWidth="1"/>
    <col min="5" max="5" width="17.33203125" bestFit="1" customWidth="1"/>
    <col min="6" max="6" width="14.44140625" bestFit="1" customWidth="1"/>
    <col min="7" max="7" width="13.44140625" bestFit="1" customWidth="1"/>
    <col min="8" max="8" width="12.44140625" bestFit="1" customWidth="1"/>
    <col min="9" max="10" width="14" bestFit="1" customWidth="1"/>
    <col min="11" max="15" width="7.88671875" bestFit="1" customWidth="1"/>
    <col min="16" max="367" width="10.33203125" bestFit="1" customWidth="1"/>
    <col min="368" max="368" width="10.5546875" bestFit="1" customWidth="1"/>
  </cols>
  <sheetData>
    <row r="1" spans="1:10" x14ac:dyDescent="0.3">
      <c r="A1" t="s">
        <v>3</v>
      </c>
      <c r="B1" t="s">
        <v>4</v>
      </c>
      <c r="C1" t="s">
        <v>29</v>
      </c>
      <c r="D1" t="s">
        <v>30</v>
      </c>
      <c r="E1" t="s">
        <v>5</v>
      </c>
      <c r="F1" t="s">
        <v>6</v>
      </c>
      <c r="H1" s="1" t="s">
        <v>1</v>
      </c>
      <c r="I1" t="s">
        <v>3</v>
      </c>
      <c r="J1" t="s">
        <v>30</v>
      </c>
    </row>
    <row r="2" spans="1:10" x14ac:dyDescent="0.3">
      <c r="A2" s="3">
        <v>28263267000</v>
      </c>
      <c r="B2" s="3">
        <v>48780</v>
      </c>
      <c r="C2" s="3">
        <v>500000</v>
      </c>
      <c r="D2" s="3">
        <v>879145</v>
      </c>
      <c r="E2" s="3">
        <v>16195231700</v>
      </c>
      <c r="F2" s="4">
        <v>0.57301343471722499</v>
      </c>
      <c r="H2" s="2" t="s">
        <v>10</v>
      </c>
      <c r="I2" s="5">
        <v>1863968000</v>
      </c>
      <c r="J2" s="3">
        <v>58036</v>
      </c>
    </row>
    <row r="3" spans="1:10" x14ac:dyDescent="0.3">
      <c r="H3" s="2" t="s">
        <v>11</v>
      </c>
      <c r="I3" s="5">
        <v>1765829000</v>
      </c>
      <c r="J3" s="3">
        <v>54987</v>
      </c>
    </row>
    <row r="4" spans="1:10" x14ac:dyDescent="0.3">
      <c r="A4" s="1" t="s">
        <v>1</v>
      </c>
      <c r="B4" t="s">
        <v>30</v>
      </c>
      <c r="D4" s="1" t="s">
        <v>1</v>
      </c>
      <c r="E4" t="s">
        <v>3</v>
      </c>
      <c r="H4" s="2" t="s">
        <v>12</v>
      </c>
      <c r="I4" s="5">
        <v>1948292000</v>
      </c>
      <c r="J4" s="3">
        <v>60570</v>
      </c>
    </row>
    <row r="5" spans="1:10" x14ac:dyDescent="0.3">
      <c r="A5" s="2" t="s">
        <v>7</v>
      </c>
      <c r="B5" s="3">
        <v>163854</v>
      </c>
      <c r="D5" s="2" t="s">
        <v>44</v>
      </c>
      <c r="E5" s="3">
        <v>693030000</v>
      </c>
      <c r="H5" s="2" t="s">
        <v>13</v>
      </c>
      <c r="I5" s="5">
        <v>1937562000</v>
      </c>
      <c r="J5" s="3">
        <v>60223</v>
      </c>
    </row>
    <row r="6" spans="1:10" x14ac:dyDescent="0.3">
      <c r="A6" s="2" t="s">
        <v>8</v>
      </c>
      <c r="B6" s="3">
        <v>535881</v>
      </c>
      <c r="D6" s="2" t="s">
        <v>42</v>
      </c>
      <c r="E6" s="3">
        <v>1030700000</v>
      </c>
      <c r="H6" s="2" t="s">
        <v>14</v>
      </c>
      <c r="I6" s="5">
        <v>2014603000</v>
      </c>
      <c r="J6" s="3">
        <v>62839</v>
      </c>
    </row>
    <row r="7" spans="1:10" x14ac:dyDescent="0.3">
      <c r="A7" s="2" t="s">
        <v>9</v>
      </c>
      <c r="B7" s="3">
        <v>179410</v>
      </c>
      <c r="D7" s="2" t="s">
        <v>41</v>
      </c>
      <c r="E7" s="3">
        <v>1203165000</v>
      </c>
      <c r="H7" s="2" t="s">
        <v>15</v>
      </c>
      <c r="I7" s="5">
        <v>2305755000</v>
      </c>
      <c r="J7" s="3">
        <v>71732</v>
      </c>
    </row>
    <row r="8" spans="1:10" x14ac:dyDescent="0.3">
      <c r="A8" s="2" t="s">
        <v>2</v>
      </c>
      <c r="B8">
        <v>879145</v>
      </c>
      <c r="D8" s="2" t="s">
        <v>43</v>
      </c>
      <c r="E8" s="3">
        <v>1378572000</v>
      </c>
      <c r="H8" s="2" t="s">
        <v>16</v>
      </c>
      <c r="I8" s="5">
        <v>2380420000</v>
      </c>
      <c r="J8" s="3">
        <v>73959</v>
      </c>
    </row>
    <row r="9" spans="1:10" x14ac:dyDescent="0.3">
      <c r="D9" s="2" t="s">
        <v>25</v>
      </c>
      <c r="E9" s="3">
        <v>1484082000</v>
      </c>
      <c r="H9" s="2" t="s">
        <v>17</v>
      </c>
      <c r="I9" s="5">
        <v>2333014000</v>
      </c>
      <c r="J9" s="3">
        <v>72414</v>
      </c>
    </row>
    <row r="10" spans="1:10" x14ac:dyDescent="0.3">
      <c r="D10" s="2" t="s">
        <v>45</v>
      </c>
      <c r="E10" s="3">
        <v>1497348000</v>
      </c>
      <c r="H10" s="2" t="s">
        <v>18</v>
      </c>
      <c r="I10" s="5">
        <v>2334044000</v>
      </c>
      <c r="J10" s="3">
        <v>72658</v>
      </c>
    </row>
    <row r="11" spans="1:10" x14ac:dyDescent="0.3">
      <c r="D11" s="2" t="s">
        <v>24</v>
      </c>
      <c r="E11" s="3">
        <v>1898260000</v>
      </c>
      <c r="H11" s="2" t="s">
        <v>19</v>
      </c>
      <c r="I11" s="5">
        <v>2549460000</v>
      </c>
      <c r="J11" s="3">
        <v>79191</v>
      </c>
    </row>
    <row r="12" spans="1:10" x14ac:dyDescent="0.3">
      <c r="A12" s="1" t="s">
        <v>1</v>
      </c>
      <c r="B12" t="s">
        <v>3</v>
      </c>
      <c r="D12" s="2" t="s">
        <v>23</v>
      </c>
      <c r="E12" s="3">
        <v>2348850000</v>
      </c>
      <c r="H12" s="2" t="s">
        <v>20</v>
      </c>
      <c r="I12" s="5">
        <v>2706710000</v>
      </c>
      <c r="J12" s="3">
        <v>84339</v>
      </c>
    </row>
    <row r="13" spans="1:10" x14ac:dyDescent="0.3">
      <c r="A13" s="2" t="s">
        <v>36</v>
      </c>
      <c r="B13" s="5">
        <v>2716185000</v>
      </c>
      <c r="D13" s="2" t="s">
        <v>22</v>
      </c>
      <c r="E13" s="3">
        <v>2431935000</v>
      </c>
      <c r="H13" s="2" t="s">
        <v>21</v>
      </c>
      <c r="I13" s="5">
        <v>4123610000</v>
      </c>
      <c r="J13" s="3">
        <v>128197</v>
      </c>
    </row>
    <row r="14" spans="1:10" x14ac:dyDescent="0.3">
      <c r="A14" s="2" t="s">
        <v>35</v>
      </c>
      <c r="B14" s="5">
        <v>2673499000</v>
      </c>
      <c r="D14" s="2" t="s">
        <v>26</v>
      </c>
      <c r="E14" s="3">
        <v>3993455000</v>
      </c>
      <c r="H14" s="2" t="s">
        <v>2</v>
      </c>
      <c r="I14" s="5">
        <v>28263267000</v>
      </c>
      <c r="J14" s="3">
        <v>879145</v>
      </c>
    </row>
    <row r="15" spans="1:10" x14ac:dyDescent="0.3">
      <c r="A15" s="2" t="s">
        <v>33</v>
      </c>
      <c r="B15" s="5">
        <v>2634878000</v>
      </c>
      <c r="D15" s="2" t="s">
        <v>2</v>
      </c>
      <c r="E15" s="3">
        <v>17959397000</v>
      </c>
    </row>
    <row r="16" spans="1:10" x14ac:dyDescent="0.3">
      <c r="A16" s="2" t="s">
        <v>39</v>
      </c>
      <c r="B16" s="5">
        <v>2369260000</v>
      </c>
    </row>
    <row r="17" spans="1:6" x14ac:dyDescent="0.3">
      <c r="A17" s="2" t="s">
        <v>38</v>
      </c>
      <c r="B17" s="5">
        <v>2334083000</v>
      </c>
    </row>
    <row r="18" spans="1:6" x14ac:dyDescent="0.3">
      <c r="A18" s="2" t="s">
        <v>31</v>
      </c>
      <c r="B18" s="5">
        <v>2282149000</v>
      </c>
    </row>
    <row r="19" spans="1:6" x14ac:dyDescent="0.3">
      <c r="A19" s="2" t="s">
        <v>34</v>
      </c>
      <c r="B19" s="5">
        <v>2225458000</v>
      </c>
    </row>
    <row r="20" spans="1:6" x14ac:dyDescent="0.3">
      <c r="A20" s="2" t="s">
        <v>32</v>
      </c>
      <c r="B20" s="5">
        <v>1507388000</v>
      </c>
    </row>
    <row r="21" spans="1:6" x14ac:dyDescent="0.3">
      <c r="A21" s="2" t="s">
        <v>40</v>
      </c>
      <c r="B21" s="5">
        <v>1478771000</v>
      </c>
    </row>
    <row r="22" spans="1:6" x14ac:dyDescent="0.3">
      <c r="A22" s="2" t="s">
        <v>37</v>
      </c>
      <c r="B22" s="5">
        <v>1391124000</v>
      </c>
    </row>
    <row r="23" spans="1:6" x14ac:dyDescent="0.3">
      <c r="A23" s="2" t="s">
        <v>2</v>
      </c>
      <c r="B23" s="5">
        <v>21612795000</v>
      </c>
    </row>
    <row r="26" spans="1:6" x14ac:dyDescent="0.3">
      <c r="A26" s="1" t="s">
        <v>30</v>
      </c>
      <c r="B26" s="1" t="s">
        <v>27</v>
      </c>
    </row>
    <row r="27" spans="1:6" x14ac:dyDescent="0.3">
      <c r="A27" s="1" t="s">
        <v>1</v>
      </c>
      <c r="B27" t="s">
        <v>26</v>
      </c>
      <c r="C27" t="s">
        <v>23</v>
      </c>
      <c r="D27" t="s">
        <v>22</v>
      </c>
      <c r="E27" t="s">
        <v>24</v>
      </c>
      <c r="F27" t="s">
        <v>25</v>
      </c>
    </row>
    <row r="28" spans="1:6" x14ac:dyDescent="0.3">
      <c r="A28" s="2" t="s">
        <v>46</v>
      </c>
      <c r="B28" s="3">
        <v>55353</v>
      </c>
      <c r="C28" s="3">
        <v>39306</v>
      </c>
      <c r="D28" s="3">
        <v>36611</v>
      </c>
      <c r="E28" s="3">
        <v>34199</v>
      </c>
      <c r="F28" s="3">
        <v>27341</v>
      </c>
    </row>
    <row r="29" spans="1:6" x14ac:dyDescent="0.3">
      <c r="A29" s="2" t="s">
        <v>47</v>
      </c>
      <c r="B29" s="3">
        <v>55487</v>
      </c>
      <c r="C29" s="3">
        <v>38989</v>
      </c>
      <c r="D29" s="3">
        <v>37084</v>
      </c>
      <c r="E29" s="3">
        <v>33596</v>
      </c>
      <c r="F29" s="3">
        <v>27625</v>
      </c>
    </row>
    <row r="32" spans="1:6" x14ac:dyDescent="0.3">
      <c r="A32" s="1" t="s">
        <v>28</v>
      </c>
      <c r="B32" s="1" t="s">
        <v>27</v>
      </c>
    </row>
    <row r="33" spans="1:3" x14ac:dyDescent="0.3">
      <c r="A33" s="1" t="s">
        <v>1</v>
      </c>
      <c r="B33" t="s">
        <v>47</v>
      </c>
      <c r="C33" t="s">
        <v>46</v>
      </c>
    </row>
    <row r="34" spans="1:3" x14ac:dyDescent="0.3">
      <c r="A34" s="2" t="s">
        <v>52</v>
      </c>
      <c r="B34" s="3">
        <v>483</v>
      </c>
      <c r="C34" s="3">
        <v>482</v>
      </c>
    </row>
    <row r="35" spans="1:3" x14ac:dyDescent="0.3">
      <c r="A35" s="2" t="s">
        <v>48</v>
      </c>
      <c r="B35" s="3">
        <v>4947</v>
      </c>
      <c r="C35" s="3">
        <v>4992</v>
      </c>
    </row>
    <row r="36" spans="1:3" x14ac:dyDescent="0.3">
      <c r="A36" s="2" t="s">
        <v>49</v>
      </c>
      <c r="B36" s="3">
        <v>5045</v>
      </c>
      <c r="C36" s="3">
        <v>4995</v>
      </c>
    </row>
    <row r="37" spans="1:3" x14ac:dyDescent="0.3">
      <c r="A37" s="2" t="s">
        <v>50</v>
      </c>
      <c r="B37" s="3">
        <v>4892</v>
      </c>
      <c r="C37" s="3">
        <v>5065</v>
      </c>
    </row>
    <row r="38" spans="1:3" x14ac:dyDescent="0.3">
      <c r="A38" s="2" t="s">
        <v>51</v>
      </c>
      <c r="B38" s="3">
        <v>8954</v>
      </c>
      <c r="C38" s="3">
        <v>8925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C69A-4FCB-4BDD-BC59-6FCA567AEB3E}">
  <dimension ref="A3:Q80"/>
  <sheetViews>
    <sheetView topLeftCell="A67" workbookViewId="0">
      <selection activeCell="C79" sqref="C79"/>
    </sheetView>
  </sheetViews>
  <sheetFormatPr defaultRowHeight="14.4" x14ac:dyDescent="0.3"/>
  <cols>
    <col min="1" max="1" width="13.33203125" bestFit="1" customWidth="1"/>
    <col min="2" max="2" width="14" bestFit="1" customWidth="1"/>
    <col min="3" max="3" width="14.109375" bestFit="1" customWidth="1"/>
    <col min="4" max="4" width="14.44140625" bestFit="1" customWidth="1"/>
    <col min="5" max="5" width="12.6640625" bestFit="1" customWidth="1"/>
    <col min="6" max="6" width="10.33203125" bestFit="1" customWidth="1"/>
    <col min="7" max="7" width="11" bestFit="1" customWidth="1"/>
    <col min="8" max="367" width="10.33203125" bestFit="1" customWidth="1"/>
    <col min="368" max="368" width="10.5546875" bestFit="1" customWidth="1"/>
  </cols>
  <sheetData>
    <row r="3" spans="1:17" x14ac:dyDescent="0.3">
      <c r="A3" s="1" t="s">
        <v>1</v>
      </c>
      <c r="B3" t="s">
        <v>30</v>
      </c>
    </row>
    <row r="4" spans="1:17" x14ac:dyDescent="0.3">
      <c r="A4" s="2" t="s">
        <v>26</v>
      </c>
      <c r="B4" s="3">
        <v>110840</v>
      </c>
    </row>
    <row r="5" spans="1:17" x14ac:dyDescent="0.3">
      <c r="A5" s="2" t="s">
        <v>23</v>
      </c>
      <c r="B5" s="3">
        <v>78295</v>
      </c>
    </row>
    <row r="6" spans="1:17" x14ac:dyDescent="0.3">
      <c r="A6" s="2" t="s">
        <v>22</v>
      </c>
      <c r="B6" s="3">
        <v>73695</v>
      </c>
    </row>
    <row r="7" spans="1:17" x14ac:dyDescent="0.3">
      <c r="A7" s="2" t="s">
        <v>24</v>
      </c>
      <c r="B7" s="3">
        <v>67795</v>
      </c>
    </row>
    <row r="8" spans="1:17" x14ac:dyDescent="0.3">
      <c r="A8" s="2" t="s">
        <v>25</v>
      </c>
      <c r="B8" s="3">
        <v>54966</v>
      </c>
    </row>
    <row r="9" spans="1:17" x14ac:dyDescent="0.3">
      <c r="A9" s="2" t="s">
        <v>2</v>
      </c>
      <c r="B9" s="3">
        <v>385591</v>
      </c>
    </row>
    <row r="14" spans="1:17" x14ac:dyDescent="0.3">
      <c r="N14" s="1" t="s">
        <v>28</v>
      </c>
      <c r="O14" s="1" t="s">
        <v>27</v>
      </c>
    </row>
    <row r="15" spans="1:17" x14ac:dyDescent="0.3">
      <c r="N15" s="1" t="s">
        <v>1</v>
      </c>
      <c r="O15" t="s">
        <v>60</v>
      </c>
      <c r="P15" t="s">
        <v>61</v>
      </c>
      <c r="Q15" t="s">
        <v>62</v>
      </c>
    </row>
    <row r="16" spans="1:17" x14ac:dyDescent="0.3">
      <c r="N16" s="2" t="s">
        <v>52</v>
      </c>
      <c r="O16" s="3">
        <v>934</v>
      </c>
      <c r="P16" s="3">
        <v>798</v>
      </c>
      <c r="Q16" s="3">
        <v>380</v>
      </c>
    </row>
    <row r="17" spans="1:17" x14ac:dyDescent="0.3">
      <c r="N17" s="2" t="s">
        <v>48</v>
      </c>
      <c r="O17" s="3">
        <v>9637</v>
      </c>
      <c r="P17" s="3">
        <v>8206</v>
      </c>
      <c r="Q17" s="3">
        <v>3936</v>
      </c>
    </row>
    <row r="18" spans="1:17" x14ac:dyDescent="0.3">
      <c r="N18" s="2" t="s">
        <v>49</v>
      </c>
      <c r="O18" s="3">
        <v>9748</v>
      </c>
      <c r="P18" s="3">
        <v>8254</v>
      </c>
      <c r="Q18" s="3">
        <v>3946</v>
      </c>
    </row>
    <row r="19" spans="1:17" x14ac:dyDescent="0.3">
      <c r="A19" s="1" t="s">
        <v>1</v>
      </c>
      <c r="B19" t="s">
        <v>28</v>
      </c>
      <c r="D19" t="s">
        <v>57</v>
      </c>
      <c r="E19" t="s">
        <v>58</v>
      </c>
      <c r="F19" t="s">
        <v>59</v>
      </c>
      <c r="N19" s="2" t="s">
        <v>50</v>
      </c>
      <c r="O19" s="3">
        <v>9645</v>
      </c>
      <c r="P19" s="3">
        <v>8212</v>
      </c>
      <c r="Q19" s="3">
        <v>3814</v>
      </c>
    </row>
    <row r="20" spans="1:17" x14ac:dyDescent="0.3">
      <c r="A20" s="2" t="s">
        <v>10</v>
      </c>
      <c r="B20" s="3">
        <v>19147</v>
      </c>
      <c r="D20" t="s">
        <v>10</v>
      </c>
      <c r="E20" s="6">
        <v>19147</v>
      </c>
      <c r="F20" s="6" t="e">
        <f>IF(E20=MAX($E$20:$E$31),E20,NA())</f>
        <v>#N/A</v>
      </c>
      <c r="G20" s="6"/>
      <c r="H20" s="1" t="s">
        <v>28</v>
      </c>
      <c r="I20" s="1" t="s">
        <v>27</v>
      </c>
      <c r="N20" s="2" t="s">
        <v>51</v>
      </c>
      <c r="O20" s="3">
        <v>17334</v>
      </c>
      <c r="P20" s="3">
        <v>14720</v>
      </c>
      <c r="Q20" s="3">
        <v>6976</v>
      </c>
    </row>
    <row r="21" spans="1:17" x14ac:dyDescent="0.3">
      <c r="A21" s="2" t="s">
        <v>11</v>
      </c>
      <c r="B21" s="3">
        <v>18676</v>
      </c>
      <c r="D21" t="s">
        <v>11</v>
      </c>
      <c r="E21" s="6">
        <v>18676</v>
      </c>
      <c r="F21" s="6" t="e">
        <f t="shared" ref="F21:F31" si="0">IF(E21=MAX($E$20:$E$31),E21,NA())</f>
        <v>#N/A</v>
      </c>
      <c r="G21" s="6"/>
      <c r="H21" s="1" t="s">
        <v>1</v>
      </c>
      <c r="I21" t="s">
        <v>8</v>
      </c>
      <c r="J21" t="s">
        <v>7</v>
      </c>
      <c r="K21" t="s">
        <v>9</v>
      </c>
    </row>
    <row r="22" spans="1:17" x14ac:dyDescent="0.3">
      <c r="A22" s="2" t="s">
        <v>12</v>
      </c>
      <c r="B22" s="3">
        <v>20097</v>
      </c>
      <c r="D22" t="s">
        <v>12</v>
      </c>
      <c r="E22" s="6">
        <v>20097</v>
      </c>
      <c r="F22" s="6" t="e">
        <f t="shared" si="0"/>
        <v>#N/A</v>
      </c>
      <c r="G22" s="6"/>
      <c r="H22" s="2" t="s">
        <v>56</v>
      </c>
      <c r="I22" s="3">
        <v>22485</v>
      </c>
      <c r="J22" s="3">
        <v>9563</v>
      </c>
      <c r="K22" s="3">
        <v>10154</v>
      </c>
    </row>
    <row r="23" spans="1:17" x14ac:dyDescent="0.3">
      <c r="A23" s="2" t="s">
        <v>13</v>
      </c>
      <c r="B23" s="3">
        <v>20088</v>
      </c>
      <c r="D23" t="s">
        <v>13</v>
      </c>
      <c r="E23" s="6">
        <v>20088</v>
      </c>
      <c r="F23" s="6" t="e">
        <f t="shared" si="0"/>
        <v>#N/A</v>
      </c>
      <c r="G23" s="6"/>
      <c r="H23" s="2" t="s">
        <v>55</v>
      </c>
      <c r="I23" s="3">
        <v>35063</v>
      </c>
      <c r="J23" s="3">
        <v>18531</v>
      </c>
      <c r="K23" s="3">
        <v>19794</v>
      </c>
    </row>
    <row r="24" spans="1:17" x14ac:dyDescent="0.3">
      <c r="A24" s="2" t="s">
        <v>14</v>
      </c>
      <c r="B24" s="3">
        <v>20867</v>
      </c>
      <c r="D24" t="s">
        <v>14</v>
      </c>
      <c r="E24" s="6">
        <v>20867</v>
      </c>
      <c r="F24" s="6" t="e">
        <f t="shared" si="0"/>
        <v>#N/A</v>
      </c>
      <c r="G24" s="6"/>
      <c r="H24" s="2" t="s">
        <v>53</v>
      </c>
      <c r="I24" s="3">
        <v>26752</v>
      </c>
      <c r="J24" s="3">
        <v>11993</v>
      </c>
      <c r="K24" s="3">
        <v>12770</v>
      </c>
    </row>
    <row r="25" spans="1:17" x14ac:dyDescent="0.3">
      <c r="A25" s="2" t="s">
        <v>15</v>
      </c>
      <c r="B25" s="3">
        <v>22596</v>
      </c>
      <c r="D25" t="s">
        <v>15</v>
      </c>
      <c r="E25" s="6">
        <v>22596</v>
      </c>
      <c r="F25" s="6" t="e">
        <f t="shared" si="0"/>
        <v>#N/A</v>
      </c>
      <c r="G25" s="6"/>
      <c r="H25" s="2" t="s">
        <v>54</v>
      </c>
      <c r="I25" s="3">
        <v>39208</v>
      </c>
      <c r="J25" s="3">
        <v>23046</v>
      </c>
      <c r="K25" s="3">
        <v>24180</v>
      </c>
    </row>
    <row r="26" spans="1:17" x14ac:dyDescent="0.3">
      <c r="A26" s="2" t="s">
        <v>16</v>
      </c>
      <c r="B26" s="3">
        <v>23187</v>
      </c>
      <c r="D26" t="s">
        <v>16</v>
      </c>
      <c r="E26" s="6">
        <v>23187</v>
      </c>
      <c r="F26" s="6" t="e">
        <f t="shared" si="0"/>
        <v>#N/A</v>
      </c>
      <c r="G26" s="6"/>
    </row>
    <row r="27" spans="1:17" x14ac:dyDescent="0.3">
      <c r="A27" s="2" t="s">
        <v>17</v>
      </c>
      <c r="B27" s="3">
        <v>22843</v>
      </c>
      <c r="D27" t="s">
        <v>17</v>
      </c>
      <c r="E27" s="6">
        <v>22843</v>
      </c>
      <c r="F27" s="6" t="e">
        <f t="shared" si="0"/>
        <v>#N/A</v>
      </c>
      <c r="G27" s="6"/>
    </row>
    <row r="28" spans="1:17" x14ac:dyDescent="0.3">
      <c r="A28" s="2" t="s">
        <v>18</v>
      </c>
      <c r="B28" s="3">
        <v>23104</v>
      </c>
      <c r="D28" t="s">
        <v>18</v>
      </c>
      <c r="E28" s="6">
        <v>23104</v>
      </c>
      <c r="F28" s="6" t="e">
        <f t="shared" si="0"/>
        <v>#N/A</v>
      </c>
      <c r="G28" s="6"/>
    </row>
    <row r="29" spans="1:17" x14ac:dyDescent="0.3">
      <c r="A29" s="2" t="s">
        <v>19</v>
      </c>
      <c r="B29" s="3">
        <v>24090</v>
      </c>
      <c r="D29" t="s">
        <v>19</v>
      </c>
      <c r="E29" s="6">
        <v>24090</v>
      </c>
      <c r="F29" s="6" t="e">
        <f t="shared" si="0"/>
        <v>#N/A</v>
      </c>
      <c r="G29" s="6"/>
    </row>
    <row r="30" spans="1:17" x14ac:dyDescent="0.3">
      <c r="A30" s="2" t="s">
        <v>20</v>
      </c>
      <c r="B30" s="3">
        <v>24488</v>
      </c>
      <c r="D30" t="s">
        <v>20</v>
      </c>
      <c r="E30" s="6">
        <v>24488</v>
      </c>
      <c r="F30" s="6" t="e">
        <f t="shared" si="0"/>
        <v>#N/A</v>
      </c>
      <c r="G30" s="6"/>
    </row>
    <row r="31" spans="1:17" x14ac:dyDescent="0.3">
      <c r="A31" s="2" t="s">
        <v>21</v>
      </c>
      <c r="B31" s="3">
        <v>29284</v>
      </c>
      <c r="D31" t="s">
        <v>21</v>
      </c>
      <c r="E31" s="6">
        <v>29284</v>
      </c>
      <c r="F31" s="6">
        <f t="shared" si="0"/>
        <v>29284</v>
      </c>
      <c r="G31" s="6"/>
    </row>
    <row r="55" spans="1:7" x14ac:dyDescent="0.3">
      <c r="A55" s="1" t="s">
        <v>1</v>
      </c>
      <c r="B55" t="s">
        <v>3</v>
      </c>
      <c r="E55" t="s">
        <v>57</v>
      </c>
      <c r="F55" t="s">
        <v>64</v>
      </c>
      <c r="G55" t="s">
        <v>63</v>
      </c>
    </row>
    <row r="56" spans="1:7" x14ac:dyDescent="0.3">
      <c r="A56" s="2" t="s">
        <v>10</v>
      </c>
      <c r="B56" s="7">
        <v>1863968000</v>
      </c>
      <c r="E56" s="2" t="s">
        <v>10</v>
      </c>
      <c r="F56" s="8">
        <f>DATEVALUE("1"&amp;E56&amp;2024)</f>
        <v>45292</v>
      </c>
      <c r="G56" s="5">
        <v>1863968000</v>
      </c>
    </row>
    <row r="57" spans="1:7" x14ac:dyDescent="0.3">
      <c r="A57" s="2" t="s">
        <v>11</v>
      </c>
      <c r="B57" s="7">
        <v>1765829000</v>
      </c>
      <c r="E57" s="2" t="s">
        <v>11</v>
      </c>
      <c r="F57" s="8">
        <f t="shared" ref="F57:F67" si="1">DATEVALUE("1"&amp;E57&amp;2024)</f>
        <v>45323</v>
      </c>
      <c r="G57" s="5">
        <v>1765829000</v>
      </c>
    </row>
    <row r="58" spans="1:7" x14ac:dyDescent="0.3">
      <c r="A58" s="2" t="s">
        <v>12</v>
      </c>
      <c r="B58" s="7">
        <v>1948292000</v>
      </c>
      <c r="E58" s="2" t="s">
        <v>12</v>
      </c>
      <c r="F58" s="8">
        <f t="shared" si="1"/>
        <v>45352</v>
      </c>
      <c r="G58" s="5">
        <v>1948292000</v>
      </c>
    </row>
    <row r="59" spans="1:7" x14ac:dyDescent="0.3">
      <c r="A59" s="2" t="s">
        <v>13</v>
      </c>
      <c r="B59" s="7">
        <v>1937562000</v>
      </c>
      <c r="E59" s="2" t="s">
        <v>13</v>
      </c>
      <c r="F59" s="8">
        <f t="shared" si="1"/>
        <v>45383</v>
      </c>
      <c r="G59" s="5">
        <v>1937562000</v>
      </c>
    </row>
    <row r="60" spans="1:7" x14ac:dyDescent="0.3">
      <c r="A60" s="2" t="s">
        <v>14</v>
      </c>
      <c r="B60" s="7">
        <v>2014603000</v>
      </c>
      <c r="E60" s="2" t="s">
        <v>14</v>
      </c>
      <c r="F60" s="8">
        <f t="shared" si="1"/>
        <v>45413</v>
      </c>
      <c r="G60" s="5">
        <v>2014603000</v>
      </c>
    </row>
    <row r="61" spans="1:7" x14ac:dyDescent="0.3">
      <c r="A61" s="2" t="s">
        <v>15</v>
      </c>
      <c r="B61" s="7">
        <v>2305755000</v>
      </c>
      <c r="E61" s="2" t="s">
        <v>15</v>
      </c>
      <c r="F61" s="8">
        <f t="shared" si="1"/>
        <v>45444</v>
      </c>
      <c r="G61" s="5">
        <v>2305755000</v>
      </c>
    </row>
    <row r="62" spans="1:7" x14ac:dyDescent="0.3">
      <c r="A62" s="2" t="s">
        <v>16</v>
      </c>
      <c r="B62" s="7">
        <v>2380420000</v>
      </c>
      <c r="E62" s="2" t="s">
        <v>16</v>
      </c>
      <c r="F62" s="8">
        <f t="shared" si="1"/>
        <v>45474</v>
      </c>
      <c r="G62" s="5">
        <v>2380420000</v>
      </c>
    </row>
    <row r="63" spans="1:7" x14ac:dyDescent="0.3">
      <c r="A63" s="2" t="s">
        <v>17</v>
      </c>
      <c r="B63" s="7">
        <v>2333014000</v>
      </c>
      <c r="E63" s="2" t="s">
        <v>17</v>
      </c>
      <c r="F63" s="8">
        <f t="shared" si="1"/>
        <v>45505</v>
      </c>
      <c r="G63" s="5">
        <v>2333014000</v>
      </c>
    </row>
    <row r="64" spans="1:7" x14ac:dyDescent="0.3">
      <c r="A64" s="2" t="s">
        <v>18</v>
      </c>
      <c r="B64" s="7">
        <v>2334044000</v>
      </c>
      <c r="E64" s="2" t="s">
        <v>18</v>
      </c>
      <c r="F64" s="8">
        <f t="shared" si="1"/>
        <v>45536</v>
      </c>
      <c r="G64" s="5">
        <v>2334044000</v>
      </c>
    </row>
    <row r="65" spans="1:10" x14ac:dyDescent="0.3">
      <c r="A65" s="2" t="s">
        <v>19</v>
      </c>
      <c r="B65" s="7">
        <v>2549460000</v>
      </c>
      <c r="E65" s="2" t="s">
        <v>19</v>
      </c>
      <c r="F65" s="8">
        <f t="shared" si="1"/>
        <v>45566</v>
      </c>
      <c r="G65" s="5">
        <v>2549460000</v>
      </c>
    </row>
    <row r="66" spans="1:10" x14ac:dyDescent="0.3">
      <c r="A66" s="2" t="s">
        <v>20</v>
      </c>
      <c r="B66" s="7">
        <v>2706710000</v>
      </c>
      <c r="E66" s="2" t="s">
        <v>20</v>
      </c>
      <c r="F66" s="8">
        <f t="shared" si="1"/>
        <v>45597</v>
      </c>
      <c r="G66" s="5">
        <v>2706710000</v>
      </c>
    </row>
    <row r="67" spans="1:10" x14ac:dyDescent="0.3">
      <c r="A67" s="2" t="s">
        <v>21</v>
      </c>
      <c r="B67" s="7">
        <v>4123610000</v>
      </c>
      <c r="E67" s="2" t="s">
        <v>21</v>
      </c>
      <c r="F67" s="8">
        <f t="shared" si="1"/>
        <v>45627</v>
      </c>
      <c r="G67" s="5">
        <v>4123610000</v>
      </c>
    </row>
    <row r="68" spans="1:10" x14ac:dyDescent="0.3">
      <c r="J68" t="s">
        <v>82</v>
      </c>
    </row>
    <row r="70" spans="1:10" x14ac:dyDescent="0.3">
      <c r="C70" s="1" t="s">
        <v>1</v>
      </c>
      <c r="D70" t="s">
        <v>28</v>
      </c>
      <c r="F70" t="s">
        <v>77</v>
      </c>
      <c r="G70" t="s">
        <v>58</v>
      </c>
      <c r="H70" t="s">
        <v>80</v>
      </c>
      <c r="I70" t="s">
        <v>81</v>
      </c>
      <c r="J70" t="s">
        <v>59</v>
      </c>
    </row>
    <row r="71" spans="1:10" x14ac:dyDescent="0.3">
      <c r="C71" s="2" t="s">
        <v>71</v>
      </c>
      <c r="D71" s="3">
        <v>30607</v>
      </c>
      <c r="F71" s="10" t="s">
        <v>71</v>
      </c>
      <c r="G71" s="3">
        <v>30607</v>
      </c>
      <c r="H71">
        <f>MATCH(LEFT(F71,3), {"Mon","Tue","Wed","Thu","Fri","Sat","Sun"}, 0)</f>
        <v>1</v>
      </c>
      <c r="I71" s="3">
        <f>MAX($G$71:$G$77)*1.1</f>
        <v>38089.700000000004</v>
      </c>
      <c r="J71" t="e">
        <f>IF(AND(H71&gt;=I$79,H71&lt;=I$80),I71,NA())</f>
        <v>#N/A</v>
      </c>
    </row>
    <row r="72" spans="1:10" x14ac:dyDescent="0.3">
      <c r="C72" s="2" t="s">
        <v>75</v>
      </c>
      <c r="D72" s="3">
        <v>30665</v>
      </c>
      <c r="F72" s="2" t="s">
        <v>75</v>
      </c>
      <c r="G72" s="3">
        <v>30665</v>
      </c>
      <c r="H72">
        <f>MATCH(LEFT(F72,3), {"Mon","Tue","Wed","Thu","Fri","Sat","Sun"}, 0)</f>
        <v>2</v>
      </c>
      <c r="I72" s="3">
        <f t="shared" ref="I72:I77" si="2">MAX($G$71:$G$77)*1.1</f>
        <v>38089.700000000004</v>
      </c>
      <c r="J72" t="e">
        <f t="shared" ref="J72:J77" si="3">IF(AND(H72&gt;=I$79,H72&lt;=I$80),I72,NA())</f>
        <v>#N/A</v>
      </c>
    </row>
    <row r="73" spans="1:10" x14ac:dyDescent="0.3">
      <c r="C73" s="2" t="s">
        <v>76</v>
      </c>
      <c r="D73" s="3">
        <v>30126</v>
      </c>
      <c r="F73" s="2" t="s">
        <v>76</v>
      </c>
      <c r="G73" s="3">
        <v>30126</v>
      </c>
      <c r="H73">
        <f>MATCH(LEFT(F73,3), {"Mon","Tue","Wed","Thu","Fri","Sat","Sun"}, 0)</f>
        <v>3</v>
      </c>
      <c r="I73" s="3">
        <f t="shared" si="2"/>
        <v>38089.700000000004</v>
      </c>
      <c r="J73">
        <f t="shared" si="3"/>
        <v>38089.700000000004</v>
      </c>
    </row>
    <row r="74" spans="1:10" x14ac:dyDescent="0.3">
      <c r="C74" s="2" t="s">
        <v>74</v>
      </c>
      <c r="D74" s="3">
        <v>30065</v>
      </c>
      <c r="F74" s="2" t="s">
        <v>74</v>
      </c>
      <c r="G74" s="3">
        <v>30065</v>
      </c>
      <c r="H74">
        <f>MATCH(LEFT(F74,3), {"Mon","Tue","Wed","Thu","Fri","Sat","Sun"}, 0)</f>
        <v>4</v>
      </c>
      <c r="I74" s="3">
        <f t="shared" si="2"/>
        <v>38089.700000000004</v>
      </c>
      <c r="J74">
        <f t="shared" si="3"/>
        <v>38089.700000000004</v>
      </c>
    </row>
    <row r="75" spans="1:10" x14ac:dyDescent="0.3">
      <c r="C75" s="2" t="s">
        <v>70</v>
      </c>
      <c r="D75" s="3">
        <v>30107</v>
      </c>
      <c r="F75" s="2" t="s">
        <v>70</v>
      </c>
      <c r="G75" s="3">
        <v>30107</v>
      </c>
      <c r="H75">
        <f>MATCH(LEFT(F75,3), {"Mon","Tue","Wed","Thu","Fri","Sat","Sun"}, 0)</f>
        <v>5</v>
      </c>
      <c r="I75" s="3">
        <f t="shared" si="2"/>
        <v>38089.700000000004</v>
      </c>
      <c r="J75">
        <f t="shared" si="3"/>
        <v>38089.700000000004</v>
      </c>
    </row>
    <row r="76" spans="1:10" x14ac:dyDescent="0.3">
      <c r="C76" s="2" t="s">
        <v>72</v>
      </c>
      <c r="D76" s="3">
        <v>34596</v>
      </c>
      <c r="F76" s="2" t="s">
        <v>72</v>
      </c>
      <c r="G76" s="3">
        <v>34596</v>
      </c>
      <c r="H76">
        <f>MATCH(LEFT(F76,3), {"Mon","Tue","Wed","Thu","Fri","Sat","Sun"}, 0)</f>
        <v>6</v>
      </c>
      <c r="I76" s="3">
        <f t="shared" si="2"/>
        <v>38089.700000000004</v>
      </c>
      <c r="J76" t="e">
        <f t="shared" si="3"/>
        <v>#N/A</v>
      </c>
    </row>
    <row r="77" spans="1:10" x14ac:dyDescent="0.3">
      <c r="C77" s="2" t="s">
        <v>73</v>
      </c>
      <c r="D77" s="3">
        <v>34627</v>
      </c>
      <c r="F77" s="2" t="s">
        <v>73</v>
      </c>
      <c r="G77" s="3">
        <v>34627</v>
      </c>
      <c r="H77">
        <f>MATCH(LEFT(F77,3), {"Mon","Tue","Wed","Thu","Fri","Sat","Sun"}, 0)</f>
        <v>7</v>
      </c>
      <c r="I77" s="3">
        <f t="shared" si="2"/>
        <v>38089.700000000004</v>
      </c>
      <c r="J77" t="e">
        <f t="shared" si="3"/>
        <v>#N/A</v>
      </c>
    </row>
    <row r="79" spans="1:10" x14ac:dyDescent="0.3">
      <c r="H79" t="s">
        <v>78</v>
      </c>
      <c r="I79">
        <v>3</v>
      </c>
    </row>
    <row r="80" spans="1:10" x14ac:dyDescent="0.3">
      <c r="H80" t="s">
        <v>79</v>
      </c>
      <c r="I80">
        <v>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F17D-967C-4410-839E-B381698BD1B9}">
  <dimension ref="A1:E16"/>
  <sheetViews>
    <sheetView tabSelected="1" topLeftCell="A2" workbookViewId="0">
      <selection activeCell="O22" sqref="O22"/>
    </sheetView>
  </sheetViews>
  <sheetFormatPr defaultRowHeight="14.4" x14ac:dyDescent="0.3"/>
  <cols>
    <col min="1" max="1" width="10.109375" customWidth="1"/>
    <col min="3" max="3" width="10.109375" customWidth="1"/>
    <col min="4" max="4" width="23.109375" customWidth="1"/>
    <col min="5" max="5" width="23.33203125" customWidth="1"/>
  </cols>
  <sheetData>
    <row r="1" spans="1:5" x14ac:dyDescent="0.3">
      <c r="A1" t="s">
        <v>65</v>
      </c>
      <c r="B1" t="s">
        <v>66</v>
      </c>
      <c r="C1" t="s">
        <v>67</v>
      </c>
      <c r="D1" t="s">
        <v>68</v>
      </c>
      <c r="E1" t="s">
        <v>69</v>
      </c>
    </row>
    <row r="2" spans="1:5" x14ac:dyDescent="0.3">
      <c r="A2" s="9">
        <v>45292</v>
      </c>
      <c r="B2" s="5">
        <v>1863968000</v>
      </c>
    </row>
    <row r="3" spans="1:5" x14ac:dyDescent="0.3">
      <c r="A3" s="9">
        <v>45323</v>
      </c>
      <c r="B3" s="5">
        <v>1765829000</v>
      </c>
    </row>
    <row r="4" spans="1:5" x14ac:dyDescent="0.3">
      <c r="A4" s="9">
        <v>45352</v>
      </c>
      <c r="B4" s="5">
        <v>1948292000</v>
      </c>
    </row>
    <row r="5" spans="1:5" x14ac:dyDescent="0.3">
      <c r="A5" s="9">
        <v>45383</v>
      </c>
      <c r="B5" s="5">
        <v>1937562000</v>
      </c>
    </row>
    <row r="6" spans="1:5" x14ac:dyDescent="0.3">
      <c r="A6" s="9">
        <v>45413</v>
      </c>
      <c r="B6" s="5">
        <v>2014603000</v>
      </c>
    </row>
    <row r="7" spans="1:5" x14ac:dyDescent="0.3">
      <c r="A7" s="9">
        <v>45444</v>
      </c>
      <c r="B7" s="5">
        <v>2305755000</v>
      </c>
    </row>
    <row r="8" spans="1:5" x14ac:dyDescent="0.3">
      <c r="A8" s="9">
        <v>45474</v>
      </c>
      <c r="B8" s="5">
        <v>2380420000</v>
      </c>
    </row>
    <row r="9" spans="1:5" x14ac:dyDescent="0.3">
      <c r="A9" s="9">
        <v>45505</v>
      </c>
      <c r="B9" s="5">
        <v>2333014000</v>
      </c>
    </row>
    <row r="10" spans="1:5" x14ac:dyDescent="0.3">
      <c r="A10" s="9">
        <v>45536</v>
      </c>
      <c r="B10" s="5">
        <v>2334044000</v>
      </c>
    </row>
    <row r="11" spans="1:5" x14ac:dyDescent="0.3">
      <c r="A11" s="9">
        <v>45566</v>
      </c>
      <c r="B11" s="5">
        <v>2549460000</v>
      </c>
    </row>
    <row r="12" spans="1:5" x14ac:dyDescent="0.3">
      <c r="A12" s="9">
        <v>45597</v>
      </c>
      <c r="B12" s="5">
        <v>2706710000</v>
      </c>
    </row>
    <row r="13" spans="1:5" x14ac:dyDescent="0.3">
      <c r="A13" s="9">
        <v>45627</v>
      </c>
      <c r="B13" s="5">
        <v>4123610000</v>
      </c>
      <c r="C13" s="5">
        <v>4123610000</v>
      </c>
      <c r="D13" s="5">
        <v>4123610000</v>
      </c>
      <c r="E13" s="5">
        <v>4123610000</v>
      </c>
    </row>
    <row r="14" spans="1:5" x14ac:dyDescent="0.3">
      <c r="A14" s="9">
        <v>45658</v>
      </c>
      <c r="C14" s="5">
        <f>_xlfn.FORECAST.ETS(A14,$B$2:$B$13,$A$2:$A$13,1,1)</f>
        <v>3629015288.1817522</v>
      </c>
      <c r="D14" s="5">
        <f>C14-_xlfn.FORECAST.ETS.CONFINT(A14,$B$2:$B$13,$A$2:$A$13,0.95,1,1)</f>
        <v>2858398229.115109</v>
      </c>
      <c r="E14" s="5">
        <f>C14+_xlfn.FORECAST.ETS.CONFINT(A14,$B$2:$B$13,$A$2:$A$13,0.95,1,1)</f>
        <v>4399632347.2483959</v>
      </c>
    </row>
    <row r="15" spans="1:5" x14ac:dyDescent="0.3">
      <c r="A15" s="9">
        <v>45689</v>
      </c>
      <c r="C15" s="5">
        <f>_xlfn.FORECAST.ETS(A15,$B$2:$B$13,$A$2:$A$13,1,1)</f>
        <v>3770920951.290585</v>
      </c>
      <c r="D15" s="5">
        <f>C15-_xlfn.FORECAST.ETS.CONFINT(A15,$B$2:$B$13,$A$2:$A$13,0.95,1,1)</f>
        <v>2908999980.9237947</v>
      </c>
      <c r="E15" s="5">
        <f>C15+_xlfn.FORECAST.ETS.CONFINT(A15,$B$2:$B$13,$A$2:$A$13,0.95,1,1)</f>
        <v>4632841921.6573753</v>
      </c>
    </row>
    <row r="16" spans="1:5" x14ac:dyDescent="0.3">
      <c r="A16" s="9">
        <v>45717</v>
      </c>
      <c r="C16" s="5">
        <f>_xlfn.FORECAST.ETS(A16,$B$2:$B$13,$A$2:$A$13,1,1)</f>
        <v>3912826614.3994179</v>
      </c>
      <c r="D16" s="5">
        <f>C16-_xlfn.FORECAST.ETS.CONFINT(A16,$B$2:$B$13,$A$2:$A$13,0.95,1,1)</f>
        <v>2968072414.1995902</v>
      </c>
      <c r="E16" s="5">
        <f>C16+_xlfn.FORECAST.ETS.CONFINT(A16,$B$2:$B$13,$A$2:$A$13,0.95,1,1)</f>
        <v>4857580814.5992451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97A4-F293-44B0-A4B4-467DDAA9C7EF}">
  <dimension ref="Y21"/>
  <sheetViews>
    <sheetView showGridLines="0" topLeftCell="R41" zoomScale="70" zoomScaleNormal="70" workbookViewId="0">
      <selection activeCell="AD9" sqref="AD9"/>
    </sheetView>
  </sheetViews>
  <sheetFormatPr defaultRowHeight="14.4" x14ac:dyDescent="0.3"/>
  <sheetData>
    <row r="21" spans="25:25" x14ac:dyDescent="0.3">
      <c r="Y21" t="s">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AA03EDF3-35D1-43E2-92FF-4D9D12346067}">
  <ds:schemaRefs/>
</ds:datastoreItem>
</file>

<file path=customXml/itemProps2.xml><?xml version="1.0" encoding="utf-8"?>
<ds:datastoreItem xmlns:ds="http://schemas.openxmlformats.org/officeDocument/2006/customXml" ds:itemID="{0C531F84-405F-4B83-B36C-F8F5C3A8FD07}">
  <ds:schemaRefs/>
</ds:datastoreItem>
</file>

<file path=customXml/itemProps3.xml><?xml version="1.0" encoding="utf-8"?>
<ds:datastoreItem xmlns:ds="http://schemas.openxmlformats.org/officeDocument/2006/customXml" ds:itemID="{7696093A-E67C-4A3D-A7F4-7535ADC328C1}">
  <ds:schemaRefs/>
</ds:datastoreItem>
</file>

<file path=customXml/itemProps4.xml><?xml version="1.0" encoding="utf-8"?>
<ds:datastoreItem xmlns:ds="http://schemas.openxmlformats.org/officeDocument/2006/customXml" ds:itemID="{48B9F792-902F-4E67-83DC-A4D643FA95C8}">
  <ds:schemaRefs/>
</ds:datastoreItem>
</file>

<file path=customXml/itemProps5.xml><?xml version="1.0" encoding="utf-8"?>
<ds:datastoreItem xmlns:ds="http://schemas.openxmlformats.org/officeDocument/2006/customXml" ds:itemID="{CD4F34BC-75AA-44F2-81CB-F43ADE00DED6}">
  <ds:schemaRefs/>
</ds:datastoreItem>
</file>

<file path=customXml/itemProps6.xml><?xml version="1.0" encoding="utf-8"?>
<ds:datastoreItem xmlns:ds="http://schemas.openxmlformats.org/officeDocument/2006/customXml" ds:itemID="{FFBB1610-2402-4F07-ACBD-2B56A3D3BA97}">
  <ds:schemaRefs/>
</ds:datastoreItem>
</file>

<file path=customXml/itemProps7.xml><?xml version="1.0" encoding="utf-8"?>
<ds:datastoreItem xmlns:ds="http://schemas.openxmlformats.org/officeDocument/2006/customXml" ds:itemID="{FF8CBC67-1ED6-4794-82BD-5E88290D7462}">
  <ds:schemaRefs/>
</ds:datastoreItem>
</file>

<file path=customXml/itemProps8.xml><?xml version="1.0" encoding="utf-8"?>
<ds:datastoreItem xmlns:ds="http://schemas.openxmlformats.org/officeDocument/2006/customXml" ds:itemID="{EAE64C08-93D4-461C-88A8-B4A5BBCDDE94}">
  <ds:schemaRefs/>
</ds:datastoreItem>
</file>

<file path=customXml/itemProps9.xml><?xml version="1.0" encoding="utf-8"?>
<ds:datastoreItem xmlns:ds="http://schemas.openxmlformats.org/officeDocument/2006/customXml" ds:itemID="{F02C623A-226B-499A-B105-8230711936B1}">
  <ds:schemaRefs/>
</ds:datastoreItem>
</file>

<file path=customXml/itemProps10.xml><?xml version="1.0" encoding="utf-8"?>
<ds:datastoreItem xmlns:ds="http://schemas.openxmlformats.org/officeDocument/2006/customXml" ds:itemID="{7DC45190-A3BB-4253-9852-E2818152F3BA}">
  <ds:schemaRefs/>
</ds:datastoreItem>
</file>

<file path=customXml/itemProps11.xml><?xml version="1.0" encoding="utf-8"?>
<ds:datastoreItem xmlns:ds="http://schemas.openxmlformats.org/officeDocument/2006/customXml" ds:itemID="{27910067-E752-4381-A7F4-11C943642D66}">
  <ds:schemaRefs/>
</ds:datastoreItem>
</file>

<file path=customXml/itemProps12.xml><?xml version="1.0" encoding="utf-8"?>
<ds:datastoreItem xmlns:ds="http://schemas.openxmlformats.org/officeDocument/2006/customXml" ds:itemID="{43A8015D-E8BC-432F-9F79-EAFE49E3EEEA}">
  <ds:schemaRefs/>
</ds:datastoreItem>
</file>

<file path=customXml/itemProps13.xml><?xml version="1.0" encoding="utf-8"?>
<ds:datastoreItem xmlns:ds="http://schemas.openxmlformats.org/officeDocument/2006/customXml" ds:itemID="{1EC6D31C-3D3B-49E5-8DAB-12091B2814AE}">
  <ds:schemaRefs/>
</ds:datastoreItem>
</file>

<file path=customXml/itemProps14.xml><?xml version="1.0" encoding="utf-8"?>
<ds:datastoreItem xmlns:ds="http://schemas.openxmlformats.org/officeDocument/2006/customXml" ds:itemID="{7CA65643-55F3-4FAD-A08E-D88E39BB4EFB}">
  <ds:schemaRefs/>
</ds:datastoreItem>
</file>

<file path=customXml/itemProps15.xml><?xml version="1.0" encoding="utf-8"?>
<ds:datastoreItem xmlns:ds="http://schemas.openxmlformats.org/officeDocument/2006/customXml" ds:itemID="{14307F0C-A1EF-416B-BD35-D1F8702D0BDB}">
  <ds:schemaRefs/>
</ds:datastoreItem>
</file>

<file path=customXml/itemProps16.xml><?xml version="1.0" encoding="utf-8"?>
<ds:datastoreItem xmlns:ds="http://schemas.openxmlformats.org/officeDocument/2006/customXml" ds:itemID="{777602A5-1A17-4D09-BDF0-687097379615}">
  <ds:schemaRefs/>
</ds:datastoreItem>
</file>

<file path=customXml/itemProps17.xml><?xml version="1.0" encoding="utf-8"?>
<ds:datastoreItem xmlns:ds="http://schemas.openxmlformats.org/officeDocument/2006/customXml" ds:itemID="{38C6FBD4-CC27-4FBC-BCDB-8444F6A98641}">
  <ds:schemaRefs/>
</ds:datastoreItem>
</file>

<file path=customXml/itemProps18.xml><?xml version="1.0" encoding="utf-8"?>
<ds:datastoreItem xmlns:ds="http://schemas.openxmlformats.org/officeDocument/2006/customXml" ds:itemID="{BA6D21E4-7AA5-4C9C-B166-3C50C1006B60}">
  <ds:schemaRefs/>
</ds:datastoreItem>
</file>

<file path=customXml/itemProps19.xml><?xml version="1.0" encoding="utf-8"?>
<ds:datastoreItem xmlns:ds="http://schemas.openxmlformats.org/officeDocument/2006/customXml" ds:itemID="{D6AEBF68-885A-49A6-A024-5C4779BB3E74}">
  <ds:schemaRefs/>
</ds:datastoreItem>
</file>

<file path=customXml/itemProps20.xml><?xml version="1.0" encoding="utf-8"?>
<ds:datastoreItem xmlns:ds="http://schemas.openxmlformats.org/officeDocument/2006/customXml" ds:itemID="{295D639C-121A-4359-B2D5-1F00450BECD9}">
  <ds:schemaRefs/>
</ds:datastoreItem>
</file>

<file path=customXml/itemProps21.xml><?xml version="1.0" encoding="utf-8"?>
<ds:datastoreItem xmlns:ds="http://schemas.openxmlformats.org/officeDocument/2006/customXml" ds:itemID="{DE5F5555-2CD9-4E98-93E7-27256A9B481F}">
  <ds:schemaRefs/>
</ds:datastoreItem>
</file>

<file path=customXml/itemProps22.xml><?xml version="1.0" encoding="utf-8"?>
<ds:datastoreItem xmlns:ds="http://schemas.openxmlformats.org/officeDocument/2006/customXml" ds:itemID="{3EB8E2A0-0341-4EED-A59F-9A75ED916341}">
  <ds:schemaRefs/>
</ds:datastoreItem>
</file>

<file path=customXml/itemProps23.xml><?xml version="1.0" encoding="utf-8"?>
<ds:datastoreItem xmlns:ds="http://schemas.openxmlformats.org/officeDocument/2006/customXml" ds:itemID="{3C388081-E8F1-46E1-96A6-9D4922ED6E0A}">
  <ds:schemaRefs>
    <ds:schemaRef ds:uri="http://schemas.microsoft.com/DataMashup"/>
  </ds:schemaRefs>
</ds:datastoreItem>
</file>

<file path=customXml/itemProps24.xml><?xml version="1.0" encoding="utf-8"?>
<ds:datastoreItem xmlns:ds="http://schemas.openxmlformats.org/officeDocument/2006/customXml" ds:itemID="{734C3D86-15D8-4ADD-85CA-8EEE30E81418}">
  <ds:schemaRefs/>
</ds:datastoreItem>
</file>

<file path=customXml/itemProps25.xml><?xml version="1.0" encoding="utf-8"?>
<ds:datastoreItem xmlns:ds="http://schemas.openxmlformats.org/officeDocument/2006/customXml" ds:itemID="{66717463-7C66-4D4A-BCD5-9F870C0A4E09}">
  <ds:schemaRefs/>
</ds:datastoreItem>
</file>

<file path=customXml/itemProps26.xml><?xml version="1.0" encoding="utf-8"?>
<ds:datastoreItem xmlns:ds="http://schemas.openxmlformats.org/officeDocument/2006/customXml" ds:itemID="{7F5D572A-4AA4-4F0F-B4A7-1E4541915E3A}">
  <ds:schemaRefs/>
</ds:datastoreItem>
</file>

<file path=customXml/itemProps27.xml><?xml version="1.0" encoding="utf-8"?>
<ds:datastoreItem xmlns:ds="http://schemas.openxmlformats.org/officeDocument/2006/customXml" ds:itemID="{078D201B-8744-4FC1-8BB3-19A7C7471473}">
  <ds:schemaRefs/>
</ds:datastoreItem>
</file>

<file path=customXml/itemProps28.xml><?xml version="1.0" encoding="utf-8"?>
<ds:datastoreItem xmlns:ds="http://schemas.openxmlformats.org/officeDocument/2006/customXml" ds:itemID="{0DB86CCE-4DD0-43E4-9D9A-48EC5481CA1E}">
  <ds:schemaRefs/>
</ds:datastoreItem>
</file>

<file path=customXml/itemProps29.xml><?xml version="1.0" encoding="utf-8"?>
<ds:datastoreItem xmlns:ds="http://schemas.openxmlformats.org/officeDocument/2006/customXml" ds:itemID="{3C5515F5-8601-4D09-8D5E-7AC21075CD4F}">
  <ds:schemaRefs/>
</ds:datastoreItem>
</file>

<file path=customXml/itemProps30.xml><?xml version="1.0" encoding="utf-8"?>
<ds:datastoreItem xmlns:ds="http://schemas.openxmlformats.org/officeDocument/2006/customXml" ds:itemID="{28875351-8517-45B0-950E-81B3841505A9}">
  <ds:schemaRefs/>
</ds:datastoreItem>
</file>

<file path=customXml/itemProps31.xml><?xml version="1.0" encoding="utf-8"?>
<ds:datastoreItem xmlns:ds="http://schemas.openxmlformats.org/officeDocument/2006/customXml" ds:itemID="{19015B63-331D-4113-BD06-600D5B18BDC9}">
  <ds:schemaRefs/>
</ds:datastoreItem>
</file>

<file path=customXml/itemProps32.xml><?xml version="1.0" encoding="utf-8"?>
<ds:datastoreItem xmlns:ds="http://schemas.openxmlformats.org/officeDocument/2006/customXml" ds:itemID="{80438E75-BBF7-4CAE-B54E-AD6FD6991933}">
  <ds:schemaRefs/>
</ds:datastoreItem>
</file>

<file path=customXml/itemProps33.xml><?xml version="1.0" encoding="utf-8"?>
<ds:datastoreItem xmlns:ds="http://schemas.openxmlformats.org/officeDocument/2006/customXml" ds:itemID="{CE198BB5-BF52-4B93-9E76-8F34BB09C3CF}">
  <ds:schemaRefs/>
</ds:datastoreItem>
</file>

<file path=customXml/itemProps34.xml><?xml version="1.0" encoding="utf-8"?>
<ds:datastoreItem xmlns:ds="http://schemas.openxmlformats.org/officeDocument/2006/customXml" ds:itemID="{7161D0AE-76E6-4450-ABE4-D28123B41201}">
  <ds:schemaRefs/>
</ds:datastoreItem>
</file>

<file path=customXml/itemProps35.xml><?xml version="1.0" encoding="utf-8"?>
<ds:datastoreItem xmlns:ds="http://schemas.openxmlformats.org/officeDocument/2006/customXml" ds:itemID="{A9C21D55-6FCD-4292-B156-1A4EE94CBF6C}">
  <ds:schemaRefs/>
</ds:datastoreItem>
</file>

<file path=customXml/itemProps36.xml><?xml version="1.0" encoding="utf-8"?>
<ds:datastoreItem xmlns:ds="http://schemas.openxmlformats.org/officeDocument/2006/customXml" ds:itemID="{74D72BB4-7EFB-4FD1-AFBC-20ED6467B3CB}">
  <ds:schemaRefs/>
</ds:datastoreItem>
</file>

<file path=customXml/itemProps37.xml><?xml version="1.0" encoding="utf-8"?>
<ds:datastoreItem xmlns:ds="http://schemas.openxmlformats.org/officeDocument/2006/customXml" ds:itemID="{8139E1CA-788F-46A8-9205-8B1887CE5945}">
  <ds:schemaRefs/>
</ds:datastoreItem>
</file>

<file path=customXml/itemProps38.xml><?xml version="1.0" encoding="utf-8"?>
<ds:datastoreItem xmlns:ds="http://schemas.openxmlformats.org/officeDocument/2006/customXml" ds:itemID="{2D779D4A-F0F4-4CF7-A3E5-10A12D63523F}">
  <ds:schemaRefs/>
</ds:datastoreItem>
</file>

<file path=customXml/itemProps39.xml><?xml version="1.0" encoding="utf-8"?>
<ds:datastoreItem xmlns:ds="http://schemas.openxmlformats.org/officeDocument/2006/customXml" ds:itemID="{3F8DB58C-2754-4DA5-B199-BCB14E63A513}">
  <ds:schemaRefs/>
</ds:datastoreItem>
</file>

<file path=customXml/itemProps40.xml><?xml version="1.0" encoding="utf-8"?>
<ds:datastoreItem xmlns:ds="http://schemas.openxmlformats.org/officeDocument/2006/customXml" ds:itemID="{222EBD18-21B5-4D82-B8CB-518D49187440}">
  <ds:schemaRefs/>
</ds:datastoreItem>
</file>

<file path=customXml/itemProps41.xml><?xml version="1.0" encoding="utf-8"?>
<ds:datastoreItem xmlns:ds="http://schemas.openxmlformats.org/officeDocument/2006/customXml" ds:itemID="{B4CF9A91-2866-43D8-8664-705049D49A1F}">
  <ds:schemaRefs/>
</ds:datastoreItem>
</file>

<file path=customXml/itemProps42.xml><?xml version="1.0" encoding="utf-8"?>
<ds:datastoreItem xmlns:ds="http://schemas.openxmlformats.org/officeDocument/2006/customXml" ds:itemID="{CF2094AC-EB48-44DE-9C00-54269334C040}">
  <ds:schemaRefs/>
</ds:datastoreItem>
</file>

<file path=customXml/itemProps43.xml><?xml version="1.0" encoding="utf-8"?>
<ds:datastoreItem xmlns:ds="http://schemas.openxmlformats.org/officeDocument/2006/customXml" ds:itemID="{139EC717-437E-4690-988E-B8DF632F5446}">
  <ds:schemaRefs/>
</ds:datastoreItem>
</file>

<file path=customXml/itemProps44.xml><?xml version="1.0" encoding="utf-8"?>
<ds:datastoreItem xmlns:ds="http://schemas.openxmlformats.org/officeDocument/2006/customXml" ds:itemID="{380C8B68-B205-4AED-A3A5-6346A5F2DB72}">
  <ds:schemaRefs/>
</ds:datastoreItem>
</file>

<file path=customXml/itemProps45.xml><?xml version="1.0" encoding="utf-8"?>
<ds:datastoreItem xmlns:ds="http://schemas.openxmlformats.org/officeDocument/2006/customXml" ds:itemID="{4E46A249-86BB-4EC5-8984-69064B6DB1BB}">
  <ds:schemaRefs/>
</ds:datastoreItem>
</file>

<file path=customXml/itemProps46.xml><?xml version="1.0" encoding="utf-8"?>
<ds:datastoreItem xmlns:ds="http://schemas.openxmlformats.org/officeDocument/2006/customXml" ds:itemID="{582E48A5-BF3A-4641-9B8B-B957561FC8F5}">
  <ds:schemaRefs/>
</ds:datastoreItem>
</file>

<file path=customXml/itemProps47.xml><?xml version="1.0" encoding="utf-8"?>
<ds:datastoreItem xmlns:ds="http://schemas.openxmlformats.org/officeDocument/2006/customXml" ds:itemID="{10DD272D-D000-4899-A44F-4FAAB6C0505E}">
  <ds:schemaRefs/>
</ds:datastoreItem>
</file>

<file path=customXml/itemProps48.xml><?xml version="1.0" encoding="utf-8"?>
<ds:datastoreItem xmlns:ds="http://schemas.openxmlformats.org/officeDocument/2006/customXml" ds:itemID="{5E989676-CA79-463D-BF88-89F425F90995}">
  <ds:schemaRefs/>
</ds:datastoreItem>
</file>

<file path=customXml/itemProps49.xml><?xml version="1.0" encoding="utf-8"?>
<ds:datastoreItem xmlns:ds="http://schemas.openxmlformats.org/officeDocument/2006/customXml" ds:itemID="{80DADB5F-CEA0-42EA-8978-4967D9F54CA5}">
  <ds:schemaRefs/>
</ds:datastoreItem>
</file>

<file path=customXml/itemProps50.xml><?xml version="1.0" encoding="utf-8"?>
<ds:datastoreItem xmlns:ds="http://schemas.openxmlformats.org/officeDocument/2006/customXml" ds:itemID="{221CD347-0BBC-4FE3-9DE5-278FF7F67DBF}">
  <ds:schemaRefs/>
</ds:datastoreItem>
</file>

<file path=customXml/itemProps51.xml><?xml version="1.0" encoding="utf-8"?>
<ds:datastoreItem xmlns:ds="http://schemas.openxmlformats.org/officeDocument/2006/customXml" ds:itemID="{784FC7DF-9ABC-46D8-8F07-11138E6751D9}">
  <ds:schemaRefs/>
</ds:datastoreItem>
</file>

<file path=customXml/itemProps52.xml><?xml version="1.0" encoding="utf-8"?>
<ds:datastoreItem xmlns:ds="http://schemas.openxmlformats.org/officeDocument/2006/customXml" ds:itemID="{4A7AF40D-E415-4081-B507-2DF21D0D62CB}">
  <ds:schemaRefs/>
</ds:datastoreItem>
</file>

<file path=customXml/itemProps53.xml><?xml version="1.0" encoding="utf-8"?>
<ds:datastoreItem xmlns:ds="http://schemas.openxmlformats.org/officeDocument/2006/customXml" ds:itemID="{92262D76-DACD-446F-B952-6379C4FA166B}">
  <ds:schemaRefs/>
</ds:datastoreItem>
</file>

<file path=customXml/itemProps54.xml><?xml version="1.0" encoding="utf-8"?>
<ds:datastoreItem xmlns:ds="http://schemas.openxmlformats.org/officeDocument/2006/customXml" ds:itemID="{55BC2C65-CE94-4A64-8366-275D00E9E5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Dapur</vt:lpstr>
      <vt:lpstr>Dapur 2</vt:lpstr>
      <vt:lpstr>Dapur 3</vt:lpstr>
      <vt:lpstr>Dashboard Transaksi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Wahyu Imam Muhroni</dc:creator>
  <cp:lastModifiedBy>Wahyu Imam Muhroni</cp:lastModifiedBy>
  <dcterms:created xsi:type="dcterms:W3CDTF">2026-07-25T12:10:20Z</dcterms:created>
  <dcterms:modified xsi:type="dcterms:W3CDTF">2026-09-20T08:18:31Z</dcterms:modified>
</cp:coreProperties>
</file>